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_上水道チーム\00_【照会各種】\00_財政課\02_公営企業に係る経営比較分析表\R03（R02対象）\"/>
    </mc:Choice>
  </mc:AlternateContent>
  <workbookProtection workbookAlgorithmName="SHA-512" workbookHashValue="tBOS1OdPQS44P2PnhN3SlYcr6US0mqpObj2GXgENBSCsirC/jy7qfr3EalZyi7fGrChIUBwbZUQzKb5st2ZBWg==" workbookSaltValue="bS3i7StslTMggAgT/kuyk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<sst xmlns="http://schemas.openxmlformats.org/spreadsheetml/2006/main" count="228" uniqueCount="114">
  <si>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</si>
  <si>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</si>
  <si>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</si>
  <si>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</si>
  <si>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</si>
  <si>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</si>
  <si>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</si>
  <si>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</si>
  <si>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</si>
  <si>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</si>
  <si>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</si>
  <si>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</si>
  <si>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</si>
  <si>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</si>
  <si>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</si>
  <si>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</si>
  <si>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</si>
  <si>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</si>
  <si>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</si>
  <si>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</si>
  <si>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</si>
  <si>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</si>
  <si>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</si>
  <si>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</si>
  <si>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</si>
  <si>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</si>
  <si>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</si>
  <si>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</si>
  <si>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</si>
  <si>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</si>
  <si>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</si>
  <si>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</si>
  <si>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</si>
  <si>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</si>
  <si>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</si>
  <si>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</si>
  <si>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</si>
  <si>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</si>
  <si>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</si>
  <si>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</si>
  <si>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</si>
  <si>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</si>
  <si>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</si>
  <si>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</si>
  <si>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</si>
  <si>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</si>
  <si>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</si>
  <si>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</si>
  <si>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</si>
  <si>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</si>
  <si>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</si>
  <si>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</si>
  <si>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</si>
  <si>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</si>
  <si>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</si>
  <si>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</si>
  <si>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</si>
  <si>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</si>
  <si>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</si>
  <si>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</si>
  <si>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</si>
  <si>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</si>
  <si>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</si>
  <si>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</si>
  <si>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</si>
  <si>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</si>
  <si>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</si>
  <si>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</si>
  <si>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</si>
  <si>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</si>
  <si>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</si>
  <si>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</si>
  <si>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</si>
  <si>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</si>
  <si>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</si>
  <si>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</si>
  <si>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</si>
  <si>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</si>
  <si>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</si>
  <si>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</si>
  <si>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</si>
  <si>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</si>
  <si>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</si>
  <si>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</si>
  <si>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</si>
  <si>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</si>
  <si>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</si>
  <si>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</si>
  <si>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</si>
  <si>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</si>
  <si>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</si>
  <si>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</si>
  <si>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山田町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</si>
  <si>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</si>
  <si>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</si>
  <si>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</si>
  <si>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</si>
  <si>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</si>
  <si>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</si>
  <si>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</si>
  <si>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</si>
  <si>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</si>
  <si>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</si>
  <si>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</si>
  <si>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</si>
  <si>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</si>
  <si>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</si>
  <si>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</si>
  <si>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</si>
  <si>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</si>
  <si>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</si>
  <si>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平均率より低率であり、耐用年数に近い資産が少ないことを示している。
②管路経年化率
　０％であり、法定耐用年数を経過した管路はない。
③管路更新率
　０％と低いが、管路経過率が低いことから、適正である。</t>
    <rPh sb="16" eb="17">
      <t>リツ</t>
    </rPh>
    <rPh sb="19" eb="21">
      <t>テイリツ</t>
    </rPh>
    <rPh sb="25" eb="27">
      <t>タイヨウ</t>
    </rPh>
    <rPh sb="27" eb="29">
      <t>ネンスウ</t>
    </rPh>
    <rPh sb="30" eb="31">
      <t>チカ</t>
    </rPh>
    <rPh sb="32" eb="34">
      <t>シサン</t>
    </rPh>
    <rPh sb="35" eb="36">
      <t>スク</t>
    </rPh>
    <rPh sb="41" eb="42">
      <t>シメ</t>
    </rPh>
    <rPh sb="63" eb="65">
      <t>ホウテイ</t>
    </rPh>
    <rPh sb="65" eb="67">
      <t>タイヨウ</t>
    </rPh>
    <rPh sb="67" eb="69">
      <t>ネンスウ</t>
    </rPh>
    <rPh sb="70" eb="72">
      <t>ケイカ</t>
    </rPh>
    <rPh sb="74" eb="76">
      <t>カンロ</t>
    </rPh>
    <rPh sb="82" eb="84">
      <t>カンロ</t>
    </rPh>
    <rPh sb="84" eb="86">
      <t>コウシン</t>
    </rPh>
    <rPh sb="86" eb="87">
      <t>リツ</t>
    </rPh>
    <rPh sb="92" eb="93">
      <t>ヒク</t>
    </rPh>
    <rPh sb="96" eb="98">
      <t>カンロ</t>
    </rPh>
    <rPh sb="98" eb="100">
      <t>ケイカ</t>
    </rPh>
    <rPh sb="100" eb="101">
      <t>リツ</t>
    </rPh>
    <rPh sb="102" eb="103">
      <t>ヒク</t>
    </rPh>
    <rPh sb="109" eb="111">
      <t>テキセイ</t>
    </rPh>
    <phoneticPr fontId="4"/>
  </si>
  <si>
    <t>①経常収支比率
　１００％以上で推移しており、水道料金を主とする収益で維持管理費等を賄えていることから、単年度収支は黒字である。ここ３年減少傾向にあることから、更なる経営改善に取り組んでゆく。
②累積欠損金比率
　０％であり、累積欠損金は発生していない。
③流動比率
　１３９．５２％と１００％を超えているが、平均値の３７１.８１％より大幅に低率であることから、流動資産を増やすような抜本的な改善が必要である。
④企業債残高対給水収益比率
　年々減少しており、順調に企業債の償還が進んでいる。
⑤料金回収率
　１００％以上で推移し適切な料金回収を確保しているが、ここ３年減少傾向であることから、適切な料金水準による安定した経営の継続が必要である。
⑥給水原価
　ここ３年増加傾向であることから、今後とも経費削減に努めてゆく。
⑦施設利用率
　平均値を超えて稼働しており、適切な施設規模である。
⑧有収率
　平均値に達していないが、漏水調査及び修理により向上している。今後とも漏水対策に努めていく。</t>
    <rPh sb="1" eb="3">
      <t>ケイジョウ</t>
    </rPh>
    <rPh sb="3" eb="5">
      <t>シュウシ</t>
    </rPh>
    <rPh sb="13" eb="15">
      <t>イジョウ</t>
    </rPh>
    <rPh sb="16" eb="18">
      <t>スイイ</t>
    </rPh>
    <rPh sb="23" eb="25">
      <t>スイドウ</t>
    </rPh>
    <rPh sb="25" eb="27">
      <t>リョウキン</t>
    </rPh>
    <rPh sb="28" eb="29">
      <t>シュ</t>
    </rPh>
    <rPh sb="32" eb="34">
      <t>シュウエキ</t>
    </rPh>
    <rPh sb="35" eb="37">
      <t>イジ</t>
    </rPh>
    <rPh sb="37" eb="40">
      <t>カンリヒ</t>
    </rPh>
    <rPh sb="40" eb="41">
      <t>トウ</t>
    </rPh>
    <rPh sb="42" eb="43">
      <t>マカナ</t>
    </rPh>
    <rPh sb="52" eb="55">
      <t>タンネンド</t>
    </rPh>
    <rPh sb="55" eb="57">
      <t>シュウシ</t>
    </rPh>
    <rPh sb="58" eb="60">
      <t>クロジ</t>
    </rPh>
    <rPh sb="67" eb="68">
      <t>ネン</t>
    </rPh>
    <rPh sb="68" eb="70">
      <t>ゲンショウ</t>
    </rPh>
    <rPh sb="70" eb="72">
      <t>ケイコウ</t>
    </rPh>
    <rPh sb="80" eb="81">
      <t>サラ</t>
    </rPh>
    <rPh sb="83" eb="85">
      <t>ケイエイ</t>
    </rPh>
    <rPh sb="85" eb="87">
      <t>カイゼン</t>
    </rPh>
    <rPh sb="88" eb="89">
      <t>ト</t>
    </rPh>
    <rPh sb="90" eb="91">
      <t>ク</t>
    </rPh>
    <rPh sb="103" eb="105">
      <t>ヒリツ</t>
    </rPh>
    <rPh sb="113" eb="115">
      <t>ルイセキ</t>
    </rPh>
    <rPh sb="115" eb="118">
      <t>ケッソンキン</t>
    </rPh>
    <rPh sb="155" eb="158">
      <t>ヘイキンチ</t>
    </rPh>
    <rPh sb="168" eb="170">
      <t>オオハバ</t>
    </rPh>
    <rPh sb="171" eb="173">
      <t>テイリツ</t>
    </rPh>
    <rPh sb="181" eb="183">
      <t>リュウドウ</t>
    </rPh>
    <rPh sb="183" eb="185">
      <t>シサン</t>
    </rPh>
    <rPh sb="186" eb="187">
      <t>フ</t>
    </rPh>
    <rPh sb="192" eb="195">
      <t>バッポンテキ</t>
    </rPh>
    <rPh sb="196" eb="198">
      <t>カイゼン</t>
    </rPh>
    <rPh sb="199" eb="201">
      <t>ヒツヨウ</t>
    </rPh>
    <rPh sb="259" eb="261">
      <t>イジョウ</t>
    </rPh>
    <rPh sb="262" eb="264">
      <t>スイイ</t>
    </rPh>
    <rPh sb="265" eb="267">
      <t>テキセツ</t>
    </rPh>
    <rPh sb="268" eb="270">
      <t>リョウキン</t>
    </rPh>
    <rPh sb="270" eb="272">
      <t>カイシュウ</t>
    </rPh>
    <rPh sb="273" eb="275">
      <t>カクホ</t>
    </rPh>
    <rPh sb="284" eb="285">
      <t>ネン</t>
    </rPh>
    <rPh sb="285" eb="287">
      <t>ゲンショウ</t>
    </rPh>
    <rPh sb="287" eb="289">
      <t>ケイコウ</t>
    </rPh>
    <rPh sb="300" eb="302">
      <t>リョウキン</t>
    </rPh>
    <rPh sb="302" eb="304">
      <t>スイジュン</t>
    </rPh>
    <rPh sb="307" eb="309">
      <t>アンテイ</t>
    </rPh>
    <rPh sb="311" eb="313">
      <t>ケイエイ</t>
    </rPh>
    <rPh sb="314" eb="316">
      <t>ケイゾク</t>
    </rPh>
    <rPh sb="317" eb="319">
      <t>ヒツヨウ</t>
    </rPh>
    <rPh sb="334" eb="335">
      <t>ネン</t>
    </rPh>
    <rPh sb="335" eb="337">
      <t>ゾウカ</t>
    </rPh>
    <rPh sb="337" eb="339">
      <t>ケイコウ</t>
    </rPh>
    <rPh sb="347" eb="349">
      <t>コンゴ</t>
    </rPh>
    <rPh sb="351" eb="353">
      <t>ケイヒ</t>
    </rPh>
    <rPh sb="353" eb="355">
      <t>サクゲン</t>
    </rPh>
    <rPh sb="356" eb="357">
      <t>ツト</t>
    </rPh>
    <rPh sb="415" eb="417">
      <t>ロウスイ</t>
    </rPh>
    <rPh sb="417" eb="419">
      <t>チョウサ</t>
    </rPh>
    <rPh sb="426" eb="428">
      <t>コウジョウ</t>
    </rPh>
    <rPh sb="433" eb="435">
      <t>コンゴ</t>
    </rPh>
    <rPh sb="439" eb="441">
      <t>タイサク</t>
    </rPh>
    <rPh sb="442" eb="443">
      <t>ツト</t>
    </rPh>
    <phoneticPr fontId="4"/>
  </si>
  <si>
    <t>　全体的に経営の指標は、健全な数値で推移している。
　しかし、今後、人口減による給水収益の減少が見込まれることから、令和３年度に策定した水道ビジョン、水道経営戦略、アセットマネジメントなどに基づき、適切な料金収入の確保及び経営改善を図って行く。</t>
    <rPh sb="5" eb="7">
      <t>ケイエイ</t>
    </rPh>
    <rPh sb="8" eb="10">
      <t>シヒョウ</t>
    </rPh>
    <rPh sb="12" eb="14">
      <t>ケンゼン</t>
    </rPh>
    <rPh sb="15" eb="17">
      <t>スウチ</t>
    </rPh>
    <rPh sb="18" eb="20">
      <t>スイイ</t>
    </rPh>
    <rPh sb="58" eb="60">
      <t>レイワ</t>
    </rPh>
    <rPh sb="61" eb="63">
      <t>ネンド</t>
    </rPh>
    <rPh sb="64" eb="66">
      <t>サクテイ</t>
    </rPh>
    <rPh sb="68" eb="70">
      <t>スイドウ</t>
    </rPh>
    <rPh sb="75" eb="77">
      <t>スイドウ</t>
    </rPh>
    <rPh sb="77" eb="79">
      <t>ケイエイ</t>
    </rPh>
    <rPh sb="79" eb="81">
      <t>センリャク</t>
    </rPh>
    <rPh sb="95" eb="96">
      <t>モト</t>
    </rPh>
    <rPh sb="99" eb="101">
      <t>テキセツ</t>
    </rPh>
    <rPh sb="107" eb="109">
      <t>カクホ</t>
    </rPh>
    <rPh sb="109" eb="110">
      <t>オヨ</t>
    </rPh>
    <rPh sb="116" eb="117">
      <t>ハカ</t>
    </rPh>
    <rPh sb="119" eb="120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</si>
</sst>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0.36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8-422E-9EF6-CB7E4FCE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0.39</c:v>
                </c:pt>
                <c:pt idx="2">
                  <c:v>0.43</c:v>
                </c:pt>
                <c:pt idx="3">
                  <c:v>0.42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8-422E-9EF6-CB7E4FCE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73.59</c:v>
                </c:pt>
                <c:pt idx="1">
                  <c:v>69.78</c:v>
                </c:pt>
                <c:pt idx="2">
                  <c:v>68.87</c:v>
                </c:pt>
                <c:pt idx="3">
                  <c:v>68.010000000000005</c:v>
                </c:pt>
                <c:pt idx="4">
                  <c:v>66.739999999999995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7-43A0-900D-36B3995D6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54.92</c:v>
                </c:pt>
                <c:pt idx="1">
                  <c:v>55.88</c:v>
                </c:pt>
                <c:pt idx="2">
                  <c:v>55.22</c:v>
                </c:pt>
                <c:pt idx="3">
                  <c:v>54.05</c:v>
                </c:pt>
                <c:pt idx="4">
                  <c:v>54.43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7-43A0-900D-36B3995D6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72.25</c:v>
                </c:pt>
                <c:pt idx="1">
                  <c:v>76.22</c:v>
                </c:pt>
                <c:pt idx="2">
                  <c:v>75.89</c:v>
                </c:pt>
                <c:pt idx="3">
                  <c:v>75.44</c:v>
                </c:pt>
                <c:pt idx="4">
                  <c:v>77.98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6-4C37-BA72-F849A641E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80.989999999999995</c:v>
                </c:pt>
                <c:pt idx="2">
                  <c:v>80.930000000000007</c:v>
                </c:pt>
                <c:pt idx="3">
                  <c:v>80.510000000000005</c:v>
                </c:pt>
                <c:pt idx="4">
                  <c:v>79.44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6-4C37-BA72-F849A641E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106.56</c:v>
                </c:pt>
                <c:pt idx="1">
                  <c:v>116.93</c:v>
                </c:pt>
                <c:pt idx="2">
                  <c:v>114.72</c:v>
                </c:pt>
                <c:pt idx="3">
                  <c:v>112.34</c:v>
                </c:pt>
                <c:pt idx="4">
                  <c:v>107.48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C-46F7-BC65-F11104512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111.71</c:v>
                </c:pt>
                <c:pt idx="1">
                  <c:v>110.02</c:v>
                </c:pt>
                <c:pt idx="2">
                  <c:v>108.76</c:v>
                </c:pt>
                <c:pt idx="3">
                  <c:v>108.46</c:v>
                </c:pt>
                <c:pt idx="4">
                  <c:v>109.02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C-46F7-BC65-F11104512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41.7</c:v>
                </c:pt>
                <c:pt idx="1">
                  <c:v>41.58</c:v>
                </c:pt>
                <c:pt idx="2">
                  <c:v>42.76</c:v>
                </c:pt>
                <c:pt idx="3">
                  <c:v>40.9</c:v>
                </c:pt>
                <c:pt idx="4">
                  <c:v>37.94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0-41D5-B30A-7B153CF94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48.49</c:v>
                </c:pt>
                <c:pt idx="1">
                  <c:v>46.61</c:v>
                </c:pt>
                <c:pt idx="2">
                  <c:v>47.97</c:v>
                </c:pt>
                <c:pt idx="3">
                  <c:v>49.12</c:v>
                </c:pt>
                <c:pt idx="4">
                  <c:v>49.39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0-41D5-B30A-7B153CF94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D-4145-AA64-F5884F575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12.79</c:v>
                </c:pt>
                <c:pt idx="1">
                  <c:v>10.84</c:v>
                </c:pt>
                <c:pt idx="2">
                  <c:v>15.33</c:v>
                </c:pt>
                <c:pt idx="3">
                  <c:v>16.760000000000002</c:v>
                </c:pt>
                <c:pt idx="4">
                  <c:v>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D-4145-AA64-F5884F575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C-4008-9454-CBC86620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1.72</c:v>
                </c:pt>
                <c:pt idx="1">
                  <c:v>7.31</c:v>
                </c:pt>
                <c:pt idx="2">
                  <c:v>7.48</c:v>
                </c:pt>
                <c:pt idx="3">
                  <c:v>11.94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C-4008-9454-CBC86620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172.93</c:v>
                </c:pt>
                <c:pt idx="1">
                  <c:v>180.59</c:v>
                </c:pt>
                <c:pt idx="2">
                  <c:v>152.47</c:v>
                </c:pt>
                <c:pt idx="3">
                  <c:v>159.87</c:v>
                </c:pt>
                <c:pt idx="4">
                  <c:v>139.52000000000001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95F-ABCC-C788FDAA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384.34</c:v>
                </c:pt>
                <c:pt idx="1">
                  <c:v>355.27</c:v>
                </c:pt>
                <c:pt idx="2">
                  <c:v>359.7</c:v>
                </c:pt>
                <c:pt idx="3">
                  <c:v>362.93</c:v>
                </c:pt>
                <c:pt idx="4">
                  <c:v>371.81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95F-ABCC-C788FDAA1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461.77</c:v>
                </c:pt>
                <c:pt idx="1">
                  <c:v>427.88</c:v>
                </c:pt>
                <c:pt idx="2">
                  <c:v>403.53</c:v>
                </c:pt>
                <c:pt idx="3">
                  <c:v>374.27</c:v>
                </c:pt>
                <c:pt idx="4">
                  <c:v>336.34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F-47FD-9C36-B5091093E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380.58</c:v>
                </c:pt>
                <c:pt idx="1">
                  <c:v>458.27</c:v>
                </c:pt>
                <c:pt idx="2">
                  <c:v>447.01</c:v>
                </c:pt>
                <c:pt idx="3">
                  <c:v>439.05</c:v>
                </c:pt>
                <c:pt idx="4">
                  <c:v>465.85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F-47FD-9C36-B5091093E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102.71</c:v>
                </c:pt>
                <c:pt idx="1">
                  <c:v>113.9</c:v>
                </c:pt>
                <c:pt idx="2">
                  <c:v>111.71</c:v>
                </c:pt>
                <c:pt idx="3">
                  <c:v>107.96</c:v>
                </c:pt>
                <c:pt idx="4">
                  <c:v>104.11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F-4778-A11C-580076F3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102.38</c:v>
                </c:pt>
                <c:pt idx="1">
                  <c:v>96.77</c:v>
                </c:pt>
                <c:pt idx="2">
                  <c:v>95.81</c:v>
                </c:pt>
                <c:pt idx="3">
                  <c:v>95.26</c:v>
                </c:pt>
                <c:pt idx="4">
                  <c:v>92.39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F-4778-A11C-580076F3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195.19</c:v>
                </c:pt>
                <c:pt idx="1">
                  <c:v>176.46</c:v>
                </c:pt>
                <c:pt idx="2">
                  <c:v>178.79</c:v>
                </c:pt>
                <c:pt idx="3">
                  <c:v>184.71</c:v>
                </c:pt>
                <c:pt idx="4">
                  <c:v>189.85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7-4A5F-BEEE-8D1588570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168.67</c:v>
                </c:pt>
                <c:pt idx="1">
                  <c:v>187.18</c:v>
                </c:pt>
                <c:pt idx="2">
                  <c:v>189.58</c:v>
                </c:pt>
                <c:pt idx="3">
                  <c:v>192.82</c:v>
                </c:pt>
                <c:pt idx="4">
                  <c:v>192.98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07-4A5F-BEEE-8D1588570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5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岩手県　山田町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15073</v>
      </c>
      <c r="AM8" s="71"/>
      <c r="AN8" s="71"/>
      <c r="AO8" s="71"/>
      <c r="AP8" s="71"/>
      <c r="AQ8" s="71"/>
      <c r="AR8" s="71"/>
      <c r="AS8" s="71"/>
      <c r="AT8" s="67">
        <f>データ!$S$6</f>
        <v>262.81</v>
      </c>
      <c r="AU8" s="68"/>
      <c r="AV8" s="68"/>
      <c r="AW8" s="68"/>
      <c r="AX8" s="68"/>
      <c r="AY8" s="68"/>
      <c r="AZ8" s="68"/>
      <c r="BA8" s="68"/>
      <c r="BB8" s="70">
        <f>データ!$T$6</f>
        <v>57.35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73.19</v>
      </c>
      <c r="J10" s="68"/>
      <c r="K10" s="68"/>
      <c r="L10" s="68"/>
      <c r="M10" s="68"/>
      <c r="N10" s="68"/>
      <c r="O10" s="69"/>
      <c r="P10" s="70">
        <f>データ!$P$6</f>
        <v>94.81</v>
      </c>
      <c r="Q10" s="70"/>
      <c r="R10" s="70"/>
      <c r="S10" s="70"/>
      <c r="T10" s="70"/>
      <c r="U10" s="70"/>
      <c r="V10" s="70"/>
      <c r="W10" s="71">
        <f>データ!$Q$6</f>
        <v>3388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14162</v>
      </c>
      <c r="AM10" s="71"/>
      <c r="AN10" s="71"/>
      <c r="AO10" s="71"/>
      <c r="AP10" s="71"/>
      <c r="AQ10" s="71"/>
      <c r="AR10" s="71"/>
      <c r="AS10" s="71"/>
      <c r="AT10" s="67">
        <f>データ!$V$6</f>
        <v>27.41</v>
      </c>
      <c r="AU10" s="68"/>
      <c r="AV10" s="68"/>
      <c r="AW10" s="68"/>
      <c r="AX10" s="68"/>
      <c r="AY10" s="68"/>
      <c r="AZ10" s="68"/>
      <c r="BA10" s="68"/>
      <c r="BB10" s="70">
        <f>データ!$W$6</f>
        <v>516.66999999999996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112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113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U7CZB5JmBmxtiZ5x3PxdRLxOSY18qR4zoE1KaEHGGjNI+Z2ukoMnTsH9DzjqOdTWdrCusueIqNT7oHEJyhQ96Q==" saltValue="e8B0wpWgsvYpA3EJTIOH1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2020</v>
      </c>
      <c r="C6" s="34">
        <f t="shared" ref="C6:W6" si="3">C7</f>
        <v>34827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岩手県　山田町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73.19</v>
      </c>
      <c r="P6" s="35">
        <f t="shared" si="3"/>
        <v>94.81</v>
      </c>
      <c r="Q6" s="35">
        <f t="shared" si="3"/>
        <v>3388</v>
      </c>
      <c r="R6" s="35">
        <f t="shared" si="3"/>
        <v>15073</v>
      </c>
      <c r="S6" s="35">
        <f t="shared" si="3"/>
        <v>262.81</v>
      </c>
      <c r="T6" s="35">
        <f t="shared" si="3"/>
        <v>57.35</v>
      </c>
      <c r="U6" s="35">
        <f t="shared" si="3"/>
        <v>14162</v>
      </c>
      <c r="V6" s="35">
        <f t="shared" si="3"/>
        <v>27.41</v>
      </c>
      <c r="W6" s="35">
        <f t="shared" si="3"/>
        <v>516.66999999999996</v>
      </c>
      <c r="X6" s="36">
        <f>IF(X7="",NA(),X7)</f>
        <v>106.56</v>
      </c>
      <c r="Y6" s="36">
        <f t="shared" ref="Y6:AG6" si="4">IF(Y7="",NA(),Y7)</f>
        <v>116.93</v>
      </c>
      <c r="Z6" s="36">
        <f t="shared" si="4"/>
        <v>114.72</v>
      </c>
      <c r="AA6" s="36">
        <f t="shared" si="4"/>
        <v>112.34</v>
      </c>
      <c r="AB6" s="36">
        <f t="shared" si="4"/>
        <v>107.48</v>
      </c>
      <c r="AC6" s="36">
        <f t="shared" si="4"/>
        <v>111.71</v>
      </c>
      <c r="AD6" s="36">
        <f t="shared" si="4"/>
        <v>110.02</v>
      </c>
      <c r="AE6" s="36">
        <f t="shared" si="4"/>
        <v>108.76</v>
      </c>
      <c r="AF6" s="36">
        <f t="shared" si="4"/>
        <v>108.46</v>
      </c>
      <c r="AG6" s="36">
        <f t="shared" si="4"/>
        <v>109.02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1.72</v>
      </c>
      <c r="AO6" s="36">
        <f t="shared" si="5"/>
        <v>7.31</v>
      </c>
      <c r="AP6" s="36">
        <f t="shared" si="5"/>
        <v>7.48</v>
      </c>
      <c r="AQ6" s="36">
        <f t="shared" si="5"/>
        <v>11.94</v>
      </c>
      <c r="AR6" s="36">
        <f t="shared" si="5"/>
        <v>11</v>
      </c>
      <c r="AS6" s="35" t="str">
        <f>IF(AS7="","",IF(AS7="-","【-】","【"&amp;SUBSTITUTE(TEXT(AS7,"#,##0.00"),"-","△")&amp;"】"))</f>
        <v>【1.15】</v>
      </c>
      <c r="AT6" s="36">
        <f>IF(AT7="",NA(),AT7)</f>
        <v>172.93</v>
      </c>
      <c r="AU6" s="36">
        <f t="shared" ref="AU6:BC6" si="6">IF(AU7="",NA(),AU7)</f>
        <v>180.59</v>
      </c>
      <c r="AV6" s="36">
        <f t="shared" si="6"/>
        <v>152.47</v>
      </c>
      <c r="AW6" s="36">
        <f t="shared" si="6"/>
        <v>159.87</v>
      </c>
      <c r="AX6" s="36">
        <f t="shared" si="6"/>
        <v>139.52000000000001</v>
      </c>
      <c r="AY6" s="36">
        <f t="shared" si="6"/>
        <v>384.34</v>
      </c>
      <c r="AZ6" s="36">
        <f t="shared" si="6"/>
        <v>355.27</v>
      </c>
      <c r="BA6" s="36">
        <f t="shared" si="6"/>
        <v>359.7</v>
      </c>
      <c r="BB6" s="36">
        <f t="shared" si="6"/>
        <v>362.93</v>
      </c>
      <c r="BC6" s="36">
        <f t="shared" si="6"/>
        <v>371.81</v>
      </c>
      <c r="BD6" s="35" t="str">
        <f>IF(BD7="","",IF(BD7="-","【-】","【"&amp;SUBSTITUTE(TEXT(BD7,"#,##0.00"),"-","△")&amp;"】"))</f>
        <v>【260.31】</v>
      </c>
      <c r="BE6" s="36">
        <f>IF(BE7="",NA(),BE7)</f>
        <v>461.77</v>
      </c>
      <c r="BF6" s="36">
        <f t="shared" ref="BF6:BN6" si="7">IF(BF7="",NA(),BF7)</f>
        <v>427.88</v>
      </c>
      <c r="BG6" s="36">
        <f t="shared" si="7"/>
        <v>403.53</v>
      </c>
      <c r="BH6" s="36">
        <f t="shared" si="7"/>
        <v>374.27</v>
      </c>
      <c r="BI6" s="36">
        <f t="shared" si="7"/>
        <v>336.34</v>
      </c>
      <c r="BJ6" s="36">
        <f t="shared" si="7"/>
        <v>380.58</v>
      </c>
      <c r="BK6" s="36">
        <f t="shared" si="7"/>
        <v>458.27</v>
      </c>
      <c r="BL6" s="36">
        <f t="shared" si="7"/>
        <v>447.01</v>
      </c>
      <c r="BM6" s="36">
        <f t="shared" si="7"/>
        <v>439.05</v>
      </c>
      <c r="BN6" s="36">
        <f t="shared" si="7"/>
        <v>465.85</v>
      </c>
      <c r="BO6" s="35" t="str">
        <f>IF(BO7="","",IF(BO7="-","【-】","【"&amp;SUBSTITUTE(TEXT(BO7,"#,##0.00"),"-","△")&amp;"】"))</f>
        <v>【275.67】</v>
      </c>
      <c r="BP6" s="36">
        <f>IF(BP7="",NA(),BP7)</f>
        <v>102.71</v>
      </c>
      <c r="BQ6" s="36">
        <f t="shared" ref="BQ6:BY6" si="8">IF(BQ7="",NA(),BQ7)</f>
        <v>113.9</v>
      </c>
      <c r="BR6" s="36">
        <f t="shared" si="8"/>
        <v>111.71</v>
      </c>
      <c r="BS6" s="36">
        <f t="shared" si="8"/>
        <v>107.96</v>
      </c>
      <c r="BT6" s="36">
        <f t="shared" si="8"/>
        <v>104.11</v>
      </c>
      <c r="BU6" s="36">
        <f t="shared" si="8"/>
        <v>102.38</v>
      </c>
      <c r="BV6" s="36">
        <f t="shared" si="8"/>
        <v>96.77</v>
      </c>
      <c r="BW6" s="36">
        <f t="shared" si="8"/>
        <v>95.81</v>
      </c>
      <c r="BX6" s="36">
        <f t="shared" si="8"/>
        <v>95.26</v>
      </c>
      <c r="BY6" s="36">
        <f t="shared" si="8"/>
        <v>92.39</v>
      </c>
      <c r="BZ6" s="35" t="str">
        <f>IF(BZ7="","",IF(BZ7="-","【-】","【"&amp;SUBSTITUTE(TEXT(BZ7,"#,##0.00"),"-","△")&amp;"】"))</f>
        <v>【100.05】</v>
      </c>
      <c r="CA6" s="36">
        <f>IF(CA7="",NA(),CA7)</f>
        <v>195.19</v>
      </c>
      <c r="CB6" s="36">
        <f t="shared" ref="CB6:CJ6" si="9">IF(CB7="",NA(),CB7)</f>
        <v>176.46</v>
      </c>
      <c r="CC6" s="36">
        <f t="shared" si="9"/>
        <v>178.79</v>
      </c>
      <c r="CD6" s="36">
        <f t="shared" si="9"/>
        <v>184.71</v>
      </c>
      <c r="CE6" s="36">
        <f t="shared" si="9"/>
        <v>189.85</v>
      </c>
      <c r="CF6" s="36">
        <f t="shared" si="9"/>
        <v>168.67</v>
      </c>
      <c r="CG6" s="36">
        <f t="shared" si="9"/>
        <v>187.18</v>
      </c>
      <c r="CH6" s="36">
        <f t="shared" si="9"/>
        <v>189.58</v>
      </c>
      <c r="CI6" s="36">
        <f t="shared" si="9"/>
        <v>192.82</v>
      </c>
      <c r="CJ6" s="36">
        <f t="shared" si="9"/>
        <v>192.98</v>
      </c>
      <c r="CK6" s="35" t="str">
        <f>IF(CK7="","",IF(CK7="-","【-】","【"&amp;SUBSTITUTE(TEXT(CK7,"#,##0.00"),"-","△")&amp;"】"))</f>
        <v>【166.40】</v>
      </c>
      <c r="CL6" s="36">
        <f>IF(CL7="",NA(),CL7)</f>
        <v>73.59</v>
      </c>
      <c r="CM6" s="36">
        <f t="shared" ref="CM6:CU6" si="10">IF(CM7="",NA(),CM7)</f>
        <v>69.78</v>
      </c>
      <c r="CN6" s="36">
        <f t="shared" si="10"/>
        <v>68.87</v>
      </c>
      <c r="CO6" s="36">
        <f t="shared" si="10"/>
        <v>68.010000000000005</v>
      </c>
      <c r="CP6" s="36">
        <f t="shared" si="10"/>
        <v>66.739999999999995</v>
      </c>
      <c r="CQ6" s="36">
        <f t="shared" si="10"/>
        <v>54.92</v>
      </c>
      <c r="CR6" s="36">
        <f t="shared" si="10"/>
        <v>55.88</v>
      </c>
      <c r="CS6" s="36">
        <f t="shared" si="10"/>
        <v>55.22</v>
      </c>
      <c r="CT6" s="36">
        <f t="shared" si="10"/>
        <v>54.05</v>
      </c>
      <c r="CU6" s="36">
        <f t="shared" si="10"/>
        <v>54.43</v>
      </c>
      <c r="CV6" s="35" t="str">
        <f>IF(CV7="","",IF(CV7="-","【-】","【"&amp;SUBSTITUTE(TEXT(CV7,"#,##0.00"),"-","△")&amp;"】"))</f>
        <v>【60.69】</v>
      </c>
      <c r="CW6" s="36">
        <f>IF(CW7="",NA(),CW7)</f>
        <v>72.25</v>
      </c>
      <c r="CX6" s="36">
        <f t="shared" ref="CX6:DF6" si="11">IF(CX7="",NA(),CX7)</f>
        <v>76.22</v>
      </c>
      <c r="CY6" s="36">
        <f t="shared" si="11"/>
        <v>75.89</v>
      </c>
      <c r="CZ6" s="36">
        <f t="shared" si="11"/>
        <v>75.44</v>
      </c>
      <c r="DA6" s="36">
        <f t="shared" si="11"/>
        <v>77.98</v>
      </c>
      <c r="DB6" s="36">
        <f t="shared" si="11"/>
        <v>82.66</v>
      </c>
      <c r="DC6" s="36">
        <f t="shared" si="11"/>
        <v>80.989999999999995</v>
      </c>
      <c r="DD6" s="36">
        <f t="shared" si="11"/>
        <v>80.930000000000007</v>
      </c>
      <c r="DE6" s="36">
        <f t="shared" si="11"/>
        <v>80.510000000000005</v>
      </c>
      <c r="DF6" s="36">
        <f t="shared" si="11"/>
        <v>79.44</v>
      </c>
      <c r="DG6" s="35" t="str">
        <f>IF(DG7="","",IF(DG7="-","【-】","【"&amp;SUBSTITUTE(TEXT(DG7,"#,##0.00"),"-","△")&amp;"】"))</f>
        <v>【89.82】</v>
      </c>
      <c r="DH6" s="36">
        <f>IF(DH7="",NA(),DH7)</f>
        <v>41.7</v>
      </c>
      <c r="DI6" s="36">
        <f t="shared" ref="DI6:DQ6" si="12">IF(DI7="",NA(),DI7)</f>
        <v>41.58</v>
      </c>
      <c r="DJ6" s="36">
        <f t="shared" si="12"/>
        <v>42.76</v>
      </c>
      <c r="DK6" s="36">
        <f t="shared" si="12"/>
        <v>40.9</v>
      </c>
      <c r="DL6" s="36">
        <f t="shared" si="12"/>
        <v>37.94</v>
      </c>
      <c r="DM6" s="36">
        <f t="shared" si="12"/>
        <v>48.49</v>
      </c>
      <c r="DN6" s="36">
        <f t="shared" si="12"/>
        <v>46.61</v>
      </c>
      <c r="DO6" s="36">
        <f t="shared" si="12"/>
        <v>47.97</v>
      </c>
      <c r="DP6" s="36">
        <f t="shared" si="12"/>
        <v>49.12</v>
      </c>
      <c r="DQ6" s="36">
        <f t="shared" si="12"/>
        <v>49.39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12.79</v>
      </c>
      <c r="DY6" s="36">
        <f t="shared" si="13"/>
        <v>10.84</v>
      </c>
      <c r="DZ6" s="36">
        <f t="shared" si="13"/>
        <v>15.33</v>
      </c>
      <c r="EA6" s="36">
        <f t="shared" si="13"/>
        <v>16.760000000000002</v>
      </c>
      <c r="EB6" s="36">
        <f t="shared" si="13"/>
        <v>18.57</v>
      </c>
      <c r="EC6" s="35" t="str">
        <f>IF(EC7="","",IF(EC7="-","【-】","【"&amp;SUBSTITUTE(TEXT(EC7,"#,##0.00"),"-","△")&amp;"】"))</f>
        <v>【20.63】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0.36</v>
      </c>
      <c r="EH6" s="35">
        <f t="shared" si="14"/>
        <v>0</v>
      </c>
      <c r="EI6" s="36">
        <f t="shared" si="14"/>
        <v>0.71</v>
      </c>
      <c r="EJ6" s="36">
        <f t="shared" si="14"/>
        <v>0.39</v>
      </c>
      <c r="EK6" s="36">
        <f t="shared" si="14"/>
        <v>0.43</v>
      </c>
      <c r="EL6" s="36">
        <f t="shared" si="14"/>
        <v>0.42</v>
      </c>
      <c r="EM6" s="36">
        <f t="shared" si="14"/>
        <v>0.44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34827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73.19</v>
      </c>
      <c r="P7" s="39">
        <v>94.81</v>
      </c>
      <c r="Q7" s="39">
        <v>3388</v>
      </c>
      <c r="R7" s="39">
        <v>15073</v>
      </c>
      <c r="S7" s="39">
        <v>262.81</v>
      </c>
      <c r="T7" s="39">
        <v>57.35</v>
      </c>
      <c r="U7" s="39">
        <v>14162</v>
      </c>
      <c r="V7" s="39">
        <v>27.41</v>
      </c>
      <c r="W7" s="39">
        <v>516.66999999999996</v>
      </c>
      <c r="X7" s="39">
        <v>106.56</v>
      </c>
      <c r="Y7" s="39">
        <v>116.93</v>
      </c>
      <c r="Z7" s="39">
        <v>114.72</v>
      </c>
      <c r="AA7" s="39">
        <v>112.34</v>
      </c>
      <c r="AB7" s="39">
        <v>107.48</v>
      </c>
      <c r="AC7" s="39">
        <v>111.71</v>
      </c>
      <c r="AD7" s="39">
        <v>110.02</v>
      </c>
      <c r="AE7" s="39">
        <v>108.76</v>
      </c>
      <c r="AF7" s="39">
        <v>108.46</v>
      </c>
      <c r="AG7" s="39">
        <v>109.02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1.72</v>
      </c>
      <c r="AO7" s="39">
        <v>7.31</v>
      </c>
      <c r="AP7" s="39">
        <v>7.48</v>
      </c>
      <c r="AQ7" s="39">
        <v>11.94</v>
      </c>
      <c r="AR7" s="39">
        <v>11</v>
      </c>
      <c r="AS7" s="39">
        <v>1.1499999999999999</v>
      </c>
      <c r="AT7" s="39">
        <v>172.93</v>
      </c>
      <c r="AU7" s="39">
        <v>180.59</v>
      </c>
      <c r="AV7" s="39">
        <v>152.47</v>
      </c>
      <c r="AW7" s="39">
        <v>159.87</v>
      </c>
      <c r="AX7" s="39">
        <v>139.52000000000001</v>
      </c>
      <c r="AY7" s="39">
        <v>384.34</v>
      </c>
      <c r="AZ7" s="39">
        <v>355.27</v>
      </c>
      <c r="BA7" s="39">
        <v>359.7</v>
      </c>
      <c r="BB7" s="39">
        <v>362.93</v>
      </c>
      <c r="BC7" s="39">
        <v>371.81</v>
      </c>
      <c r="BD7" s="39">
        <v>260.31</v>
      </c>
      <c r="BE7" s="39">
        <v>461.77</v>
      </c>
      <c r="BF7" s="39">
        <v>427.88</v>
      </c>
      <c r="BG7" s="39">
        <v>403.53</v>
      </c>
      <c r="BH7" s="39">
        <v>374.27</v>
      </c>
      <c r="BI7" s="39">
        <v>336.34</v>
      </c>
      <c r="BJ7" s="39">
        <v>380.58</v>
      </c>
      <c r="BK7" s="39">
        <v>458.27</v>
      </c>
      <c r="BL7" s="39">
        <v>447.01</v>
      </c>
      <c r="BM7" s="39">
        <v>439.05</v>
      </c>
      <c r="BN7" s="39">
        <v>465.85</v>
      </c>
      <c r="BO7" s="39">
        <v>275.67</v>
      </c>
      <c r="BP7" s="39">
        <v>102.71</v>
      </c>
      <c r="BQ7" s="39">
        <v>113.9</v>
      </c>
      <c r="BR7" s="39">
        <v>111.71</v>
      </c>
      <c r="BS7" s="39">
        <v>107.96</v>
      </c>
      <c r="BT7" s="39">
        <v>104.11</v>
      </c>
      <c r="BU7" s="39">
        <v>102.38</v>
      </c>
      <c r="BV7" s="39">
        <v>96.77</v>
      </c>
      <c r="BW7" s="39">
        <v>95.81</v>
      </c>
      <c r="BX7" s="39">
        <v>95.26</v>
      </c>
      <c r="BY7" s="39">
        <v>92.39</v>
      </c>
      <c r="BZ7" s="39">
        <v>100.05</v>
      </c>
      <c r="CA7" s="39">
        <v>195.19</v>
      </c>
      <c r="CB7" s="39">
        <v>176.46</v>
      </c>
      <c r="CC7" s="39">
        <v>178.79</v>
      </c>
      <c r="CD7" s="39">
        <v>184.71</v>
      </c>
      <c r="CE7" s="39">
        <v>189.85</v>
      </c>
      <c r="CF7" s="39">
        <v>168.67</v>
      </c>
      <c r="CG7" s="39">
        <v>187.18</v>
      </c>
      <c r="CH7" s="39">
        <v>189.58</v>
      </c>
      <c r="CI7" s="39">
        <v>192.82</v>
      </c>
      <c r="CJ7" s="39">
        <v>192.98</v>
      </c>
      <c r="CK7" s="39">
        <v>166.4</v>
      </c>
      <c r="CL7" s="39">
        <v>73.59</v>
      </c>
      <c r="CM7" s="39">
        <v>69.78</v>
      </c>
      <c r="CN7" s="39">
        <v>68.87</v>
      </c>
      <c r="CO7" s="39">
        <v>68.010000000000005</v>
      </c>
      <c r="CP7" s="39">
        <v>66.739999999999995</v>
      </c>
      <c r="CQ7" s="39">
        <v>54.92</v>
      </c>
      <c r="CR7" s="39">
        <v>55.88</v>
      </c>
      <c r="CS7" s="39">
        <v>55.22</v>
      </c>
      <c r="CT7" s="39">
        <v>54.05</v>
      </c>
      <c r="CU7" s="39">
        <v>54.43</v>
      </c>
      <c r="CV7" s="39">
        <v>60.69</v>
      </c>
      <c r="CW7" s="39">
        <v>72.25</v>
      </c>
      <c r="CX7" s="39">
        <v>76.22</v>
      </c>
      <c r="CY7" s="39">
        <v>75.89</v>
      </c>
      <c r="CZ7" s="39">
        <v>75.44</v>
      </c>
      <c r="DA7" s="39">
        <v>77.98</v>
      </c>
      <c r="DB7" s="39">
        <v>82.66</v>
      </c>
      <c r="DC7" s="39">
        <v>80.989999999999995</v>
      </c>
      <c r="DD7" s="39">
        <v>80.930000000000007</v>
      </c>
      <c r="DE7" s="39">
        <v>80.510000000000005</v>
      </c>
      <c r="DF7" s="39">
        <v>79.44</v>
      </c>
      <c r="DG7" s="39">
        <v>89.82</v>
      </c>
      <c r="DH7" s="39">
        <v>41.7</v>
      </c>
      <c r="DI7" s="39">
        <v>41.58</v>
      </c>
      <c r="DJ7" s="39">
        <v>42.76</v>
      </c>
      <c r="DK7" s="39">
        <v>40.9</v>
      </c>
      <c r="DL7" s="39">
        <v>37.94</v>
      </c>
      <c r="DM7" s="39">
        <v>48.49</v>
      </c>
      <c r="DN7" s="39">
        <v>46.61</v>
      </c>
      <c r="DO7" s="39">
        <v>47.97</v>
      </c>
      <c r="DP7" s="39">
        <v>49.12</v>
      </c>
      <c r="DQ7" s="39">
        <v>49.39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12.79</v>
      </c>
      <c r="DY7" s="39">
        <v>10.84</v>
      </c>
      <c r="DZ7" s="39">
        <v>15.33</v>
      </c>
      <c r="EA7" s="39">
        <v>16.760000000000002</v>
      </c>
      <c r="EB7" s="39">
        <v>18.57</v>
      </c>
      <c r="EC7" s="39">
        <v>20.63</v>
      </c>
      <c r="ED7" s="39">
        <v>0</v>
      </c>
      <c r="EE7" s="39">
        <v>0</v>
      </c>
      <c r="EF7" s="39">
        <v>0</v>
      </c>
      <c r="EG7" s="39">
        <v>0.36</v>
      </c>
      <c r="EH7" s="39">
        <v>0</v>
      </c>
      <c r="EI7" s="39">
        <v>0.71</v>
      </c>
      <c r="EJ7" s="39">
        <v>0.39</v>
      </c>
      <c r="EK7" s="39">
        <v>0.43</v>
      </c>
      <c r="EL7" s="39">
        <v>0.42</v>
      </c>
      <c r="EM7" s="39">
        <v>0.44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後藤　清悦</cp:lastModifiedBy>
  <cp:lastPrinted>2022-01-17T07:04:59Z</cp:lastPrinted>
  <dcterms:created xsi:type="dcterms:W3CDTF">2021-12-03T06:43:10Z</dcterms:created>
  <dcterms:modified xsi:type="dcterms:W3CDTF">2022-01-17T07:05:06Z</dcterms:modified>
  <cp:category/>
</cp:coreProperties>
</file>