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C:\Users\yuya.s\Desktop\20220107　経営比較分析表の分析等について（依頼）【1月21日正午期限】\22_平泉町基礎データ\【経営比較分析表】2020_034029_46_1718\"/>
    </mc:Choice>
  </mc:AlternateContent>
  <xr:revisionPtr revIDLastSave="0" documentId="13_ncr:1_{3F7E2657-7CEA-4B75-95D4-9805AF1FC603}" xr6:coauthVersionLast="36" xr6:coauthVersionMax="36" xr10:uidLastSave="{00000000-0000-0000-0000-000000000000}"/>
  <workbookProtection workbookAlgorithmName="SHA-512" workbookHashValue="rm1WTeTgLC15YmnfdohnRGbqDOXoeFTl7OwCAYxjHG/xc2NGqpVcAVoY38nhQjGhfjlrrJSbUxDfnXdsIGDp2g==" workbookSaltValue="DftxY9UMFYiD6TGrHGmvZ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B10" i="4"/>
  <c r="AD8" i="4"/>
  <c r="I8" i="4"/>
  <c r="B8" i="4"/>
</calcChain>
</file>

<file path=xl/sharedStrings.xml><?xml version="1.0" encoding="utf-8"?>
<sst xmlns="http://schemas.openxmlformats.org/spreadsheetml/2006/main" count="319" uniqueCount="119">
  <si>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</si>
  <si>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</si>
  <si>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</si>
  <si>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</si>
  <si>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</si>
  <si>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</si>
  <si>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</si>
  <si>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</si>
  <si>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</si>
  <si>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</si>
  <si>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</si>
  <si>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</si>
  <si>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</si>
  <si>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</si>
  <si>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</si>
  <si>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</si>
  <si>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</si>
  <si>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</si>
  <si>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</si>
  <si>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</si>
  <si>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</si>
  <si>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</si>
  <si>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</si>
  <si>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</si>
  <si>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</si>
  <si>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</si>
  <si>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</si>
  <si>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</si>
  <si>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</si>
  <si>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</si>
  <si>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</si>
  <si>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</si>
  <si>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</si>
  <si>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</si>
  <si>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</si>
  <si>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</si>
  <si>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</si>
  <si>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</si>
  <si>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</si>
  <si>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</si>
  <si>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</si>
  <si>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</si>
  <si>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</si>
  <si>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</si>
  <si>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</si>
  <si>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</si>
  <si>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</si>
  <si>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</si>
  <si>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</si>
  <si>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</si>
  <si>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</si>
  <si>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</si>
  <si>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</si>
  <si>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</si>
  <si>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</si>
  <si>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</si>
  <si>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</si>
  <si>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</si>
  <si>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</si>
  <si>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</si>
  <si>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</si>
  <si>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</si>
  <si>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</si>
  <si>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</si>
  <si>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</si>
  <si>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</si>
  <si>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</si>
  <si>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</si>
  <si>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</si>
  <si>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</si>
  <si>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</si>
  <si>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</si>
  <si>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</si>
  <si>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</si>
  <si>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</si>
  <si>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</si>
  <si>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</si>
  <si>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</si>
  <si>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</si>
  <si>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</si>
  <si>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</si>
  <si>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</si>
  <si>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</si>
  <si>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</si>
  <si>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</si>
  <si>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</si>
  <si>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</si>
  <si>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</si>
  <si>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</si>
  <si>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</si>
  <si>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</si>
  <si>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</si>
  <si>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</si>
  <si>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</si>
  <si>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</si>
  <si>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</si>
  <si>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平泉町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</si>
  <si>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</si>
  <si>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</si>
  <si>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</si>
  <si>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</si>
  <si>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</si>
  <si>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</si>
  <si>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</si>
  <si>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</si>
  <si>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</si>
  <si>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</si>
  <si>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</si>
  <si>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</si>
  <si>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</si>
  <si>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</si>
  <si>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</si>
  <si>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</si>
  <si>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</si>
  <si>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</si>
  <si>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</si>
  <si>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経費回収率から判断すると、使用料収益で経費を賄うことができておらず、一般会計繰入金に頼らざるを得ない状況である。
　令和２年度から公営企業会計(法適)移行したことから、より詳細な経営内容を分析し、収入の確保、維持管理費の削減、料金改定等についての検討を行い、経営の健全化に向けた取組を行っていく。
　また、効率的な事業運営に向けて、近隣他団体と広域化・共同化について、引き続き検討していく必要がある。</t>
    <rPh sb="195" eb="197">
      <t>ヒツヨウ</t>
    </rPh>
    <phoneticPr fontId="4"/>
  </si>
  <si>
    <t>　平成24年度に行った機能診断調査において、機械設備、通報装置、前処理部のコンクリート等の老朽化により、対策が必要な状況となっていることが判明した。これに伴い、平成27年度～平成28年度の2箇年で、機能強化対策工事で機能低下の回復を行い、施設の強化及び長寿命化を図った。
　今後も最適整備構想に基づき、適切かつ効率的な機能保全対策を進める必要がある。</t>
    <rPh sb="137" eb="139">
      <t>コンゴ</t>
    </rPh>
    <rPh sb="142" eb="144">
      <t>セイビ</t>
    </rPh>
    <rPh sb="147" eb="148">
      <t>モト</t>
    </rPh>
    <rPh sb="151" eb="153">
      <t>テキセツ</t>
    </rPh>
    <rPh sb="155" eb="158">
      <t>コウリツテキ</t>
    </rPh>
    <rPh sb="159" eb="161">
      <t>キノウ</t>
    </rPh>
    <rPh sb="161" eb="163">
      <t>ホゼン</t>
    </rPh>
    <rPh sb="163" eb="165">
      <t>タイサク</t>
    </rPh>
    <rPh sb="166" eb="167">
      <t>スス</t>
    </rPh>
    <rPh sb="169" eb="171">
      <t>ヒツヨウ</t>
    </rPh>
    <phoneticPr fontId="4"/>
  </si>
  <si>
    <t>　当町の農業集落排水事業は、平成6年度に採択を受けて平成12年度から供用開始をしており、供用開始から20年経過している。また、令和２年度より法適用したため前年以前の数値が反映されていない。
①経常収支比率は100％を上回っているが、一般会計からの繰入金に頼らざるを得ない状況であり、今後、使用料体系の見直しの検討が必要である。
②累積欠損金は発生していない。
③流動比率は類似団体平均値を僅かに上回っているが、100％を下回っている。また現金化できる資産が少なく一般会計からの繰入額で賄っている状況から、より一層の自主財源確保に努める必要がある。
④企業債残高事業規模比率は、類似団体平均値を上回っている。施設整備が完了しているため、建設改良費に対する企業債残高は年々減少していくが、今後、施設の改築更新が想定されるため、効率的かつ効果的な改築更新を検討する必要がある。
⑤経費回収率は類似団体平均値を僅かに上回っているが、使用料収益で経費を賄うことができていない状況であることから、経費削減に努めるとともに、使用料体系の見直しの検討が必要である。
⑥汚水処理原価は類似団体平均値を上回っていることから、経費削減に努るとともに、未水洗化世帯の解消に努めていく。
⑦施設利用率は、1日に施設で処理した汚水量の平均値を用いているため、指標は低くなっているが、1日の最大汚水量を考慮すると約80％となっている。
⑧水洗化率は類似団体の平均値を下回っている。未水洗化世帯へ普及啓発活動を行い、水洗化率の向上を図っていく。</t>
    <rPh sb="1" eb="3">
      <t>トウチョウ</t>
    </rPh>
    <rPh sb="44" eb="48">
      <t>キョウヨウカイシ</t>
    </rPh>
    <rPh sb="85" eb="87">
      <t>ハンエイ</t>
    </rPh>
    <rPh sb="195" eb="196">
      <t>ワズ</t>
    </rPh>
    <rPh sb="278" eb="280">
      <t>キギョウ</t>
    </rPh>
    <rPh sb="280" eb="281">
      <t>サイ</t>
    </rPh>
    <rPh sb="281" eb="283">
      <t>ザンダカ</t>
    </rPh>
    <rPh sb="283" eb="285">
      <t>ジギョウ</t>
    </rPh>
    <rPh sb="285" eb="287">
      <t>キボ</t>
    </rPh>
    <rPh sb="287" eb="289">
      <t>ヒリツ</t>
    </rPh>
    <rPh sb="291" eb="293">
      <t>ルイジ</t>
    </rPh>
    <rPh sb="293" eb="295">
      <t>ダンタイ</t>
    </rPh>
    <rPh sb="295" eb="298">
      <t>ヘイキンチ</t>
    </rPh>
    <rPh sb="299" eb="301">
      <t>ウワマワ</t>
    </rPh>
    <rPh sb="378" eb="380">
      <t>ケントウ</t>
    </rPh>
    <rPh sb="402" eb="403">
      <t>ワズ</t>
    </rPh>
    <rPh sb="407" eb="408">
      <t>ウエ</t>
    </rPh>
    <rPh sb="627" eb="630">
      <t>スイセンカ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</si>
</sst>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201-4D23-9558-10EF3DB73E5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3201-4D23-9558-10EF3DB73E5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33.76</c:v>
                </c:pt>
              </c:numCache>
            </c:numRef>
          </c:val>
          <c:extLst>
            <c:ext xmlns:c16="http://schemas.microsoft.com/office/drawing/2014/chart" uri="{C3380CC4-5D6E-409C-BE32-E72D297353CC}">
              <c16:uniqueId val="{00000000-1A7F-4E87-83AA-62B0E39D078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1A7F-4E87-83AA-62B0E39D078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82.6</c:v>
                </c:pt>
              </c:numCache>
            </c:numRef>
          </c:val>
          <c:extLst>
            <c:ext xmlns:c16="http://schemas.microsoft.com/office/drawing/2014/chart" uri="{C3380CC4-5D6E-409C-BE32-E72D297353CC}">
              <c16:uniqueId val="{00000000-8420-4760-B5E4-B2DFD8764AF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8420-4760-B5E4-B2DFD8764AF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105.77</c:v>
                </c:pt>
              </c:numCache>
            </c:numRef>
          </c:val>
          <c:extLst>
            <c:ext xmlns:c16="http://schemas.microsoft.com/office/drawing/2014/chart" uri="{C3380CC4-5D6E-409C-BE32-E72D297353CC}">
              <c16:uniqueId val="{00000000-BAA8-4CB3-9CB2-012EFA28A1B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BAA8-4CB3-9CB2-012EFA28A1B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4.24</c:v>
                </c:pt>
              </c:numCache>
            </c:numRef>
          </c:val>
          <c:extLst>
            <c:ext xmlns:c16="http://schemas.microsoft.com/office/drawing/2014/chart" uri="{C3380CC4-5D6E-409C-BE32-E72D297353CC}">
              <c16:uniqueId val="{00000000-586A-4F40-8C19-98C602D2D99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586A-4F40-8C19-98C602D2D99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2AA-4CD5-BF5A-E0C7E9B2001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D2AA-4CD5-BF5A-E0C7E9B2001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30A-4B71-B375-49D0DF9472A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230A-4B71-B375-49D0DF9472A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30.64</c:v>
                </c:pt>
              </c:numCache>
            </c:numRef>
          </c:val>
          <c:extLst>
            <c:ext xmlns:c16="http://schemas.microsoft.com/office/drawing/2014/chart" uri="{C3380CC4-5D6E-409C-BE32-E72D297353CC}">
              <c16:uniqueId val="{00000000-3949-4D34-B969-26F8140A845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3949-4D34-B969-26F8140A845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1701.96</c:v>
                </c:pt>
              </c:numCache>
            </c:numRef>
          </c:val>
          <c:extLst>
            <c:ext xmlns:c16="http://schemas.microsoft.com/office/drawing/2014/chart" uri="{C3380CC4-5D6E-409C-BE32-E72D297353CC}">
              <c16:uniqueId val="{00000000-8099-4B21-8748-C9295898B07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8099-4B21-8748-C9295898B07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58.11</c:v>
                </c:pt>
              </c:numCache>
            </c:numRef>
          </c:val>
          <c:extLst>
            <c:ext xmlns:c16="http://schemas.microsoft.com/office/drawing/2014/chart" uri="{C3380CC4-5D6E-409C-BE32-E72D297353CC}">
              <c16:uniqueId val="{00000000-A065-4C76-99B4-4D2C57F34BE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A065-4C76-99B4-4D2C57F34BE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298.88</c:v>
                </c:pt>
              </c:numCache>
            </c:numRef>
          </c:val>
          <c:extLst>
            <c:ext xmlns:c16="http://schemas.microsoft.com/office/drawing/2014/chart" uri="{C3380CC4-5D6E-409C-BE32-E72D297353CC}">
              <c16:uniqueId val="{00000000-EDF2-425F-88B7-5A6E2A700C4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EDF2-425F-88B7-5A6E2A700C4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R4" zoomScaleNormal="100" workbookViewId="0">
      <selection activeCell="CC38" sqref="CC3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岩手県　平泉町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7330</v>
      </c>
      <c r="AM8" s="75"/>
      <c r="AN8" s="75"/>
      <c r="AO8" s="75"/>
      <c r="AP8" s="75"/>
      <c r="AQ8" s="75"/>
      <c r="AR8" s="75"/>
      <c r="AS8" s="75"/>
      <c r="AT8" s="74">
        <f>データ!T6</f>
        <v>63.39</v>
      </c>
      <c r="AU8" s="74"/>
      <c r="AV8" s="74"/>
      <c r="AW8" s="74"/>
      <c r="AX8" s="74"/>
      <c r="AY8" s="74"/>
      <c r="AZ8" s="74"/>
      <c r="BA8" s="74"/>
      <c r="BB8" s="74">
        <f>データ!U6</f>
        <v>115.63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56.04</v>
      </c>
      <c r="J10" s="74"/>
      <c r="K10" s="74"/>
      <c r="L10" s="74"/>
      <c r="M10" s="74"/>
      <c r="N10" s="74"/>
      <c r="O10" s="74"/>
      <c r="P10" s="74">
        <f>データ!P6</f>
        <v>9.93</v>
      </c>
      <c r="Q10" s="74"/>
      <c r="R10" s="74"/>
      <c r="S10" s="74"/>
      <c r="T10" s="74"/>
      <c r="U10" s="74"/>
      <c r="V10" s="74"/>
      <c r="W10" s="74">
        <f>データ!Q6</f>
        <v>90.41</v>
      </c>
      <c r="X10" s="74"/>
      <c r="Y10" s="74"/>
      <c r="Z10" s="74"/>
      <c r="AA10" s="74"/>
      <c r="AB10" s="74"/>
      <c r="AC10" s="74"/>
      <c r="AD10" s="75">
        <f>データ!R6</f>
        <v>3456</v>
      </c>
      <c r="AE10" s="75"/>
      <c r="AF10" s="75"/>
      <c r="AG10" s="75"/>
      <c r="AH10" s="75"/>
      <c r="AI10" s="75"/>
      <c r="AJ10" s="75"/>
      <c r="AK10" s="2"/>
      <c r="AL10" s="75">
        <f>データ!V6</f>
        <v>724</v>
      </c>
      <c r="AM10" s="75"/>
      <c r="AN10" s="75"/>
      <c r="AO10" s="75"/>
      <c r="AP10" s="75"/>
      <c r="AQ10" s="75"/>
      <c r="AR10" s="75"/>
      <c r="AS10" s="75"/>
      <c r="AT10" s="74">
        <f>データ!W6</f>
        <v>0.75</v>
      </c>
      <c r="AU10" s="74"/>
      <c r="AV10" s="74"/>
      <c r="AW10" s="74"/>
      <c r="AX10" s="74"/>
      <c r="AY10" s="74"/>
      <c r="AZ10" s="74"/>
      <c r="BA10" s="74"/>
      <c r="BB10" s="74">
        <f>データ!X6</f>
        <v>965.33</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AX4ThoXzgFL17PlcDTuQumX9+20pP1moWBeiFQHrFbya8TtH51+kBax/9IyGKXizTn8ah9kRM8HLYOjjEikvMg==" saltValue="9UH0lB3lqu4DQYuMCnVji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34029</v>
      </c>
      <c r="D6" s="33">
        <f t="shared" si="3"/>
        <v>46</v>
      </c>
      <c r="E6" s="33">
        <f t="shared" si="3"/>
        <v>17</v>
      </c>
      <c r="F6" s="33">
        <f t="shared" si="3"/>
        <v>5</v>
      </c>
      <c r="G6" s="33">
        <f t="shared" si="3"/>
        <v>0</v>
      </c>
      <c r="H6" s="33" t="str">
        <f t="shared" si="3"/>
        <v>岩手県　平泉町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56.04</v>
      </c>
      <c r="P6" s="34">
        <f t="shared" si="3"/>
        <v>9.93</v>
      </c>
      <c r="Q6" s="34">
        <f t="shared" si="3"/>
        <v>90.41</v>
      </c>
      <c r="R6" s="34">
        <f t="shared" si="3"/>
        <v>3456</v>
      </c>
      <c r="S6" s="34">
        <f t="shared" si="3"/>
        <v>7330</v>
      </c>
      <c r="T6" s="34">
        <f t="shared" si="3"/>
        <v>63.39</v>
      </c>
      <c r="U6" s="34">
        <f t="shared" si="3"/>
        <v>115.63</v>
      </c>
      <c r="V6" s="34">
        <f t="shared" si="3"/>
        <v>724</v>
      </c>
      <c r="W6" s="34">
        <f t="shared" si="3"/>
        <v>0.75</v>
      </c>
      <c r="X6" s="34">
        <f t="shared" si="3"/>
        <v>965.33</v>
      </c>
      <c r="Y6" s="35" t="str">
        <f>IF(Y7="",NA(),Y7)</f>
        <v>-</v>
      </c>
      <c r="Z6" s="35" t="str">
        <f t="shared" ref="Z6:AH6" si="4">IF(Z7="",NA(),Z7)</f>
        <v>-</v>
      </c>
      <c r="AA6" s="35" t="str">
        <f t="shared" si="4"/>
        <v>-</v>
      </c>
      <c r="AB6" s="35" t="str">
        <f t="shared" si="4"/>
        <v>-</v>
      </c>
      <c r="AC6" s="35">
        <f t="shared" si="4"/>
        <v>105.77</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30.64</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5">
        <f t="shared" si="7"/>
        <v>1701.96</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58.11</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298.88</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33.76</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82.6</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4.24</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34029</v>
      </c>
      <c r="D7" s="37">
        <v>46</v>
      </c>
      <c r="E7" s="37">
        <v>17</v>
      </c>
      <c r="F7" s="37">
        <v>5</v>
      </c>
      <c r="G7" s="37">
        <v>0</v>
      </c>
      <c r="H7" s="37" t="s">
        <v>96</v>
      </c>
      <c r="I7" s="37" t="s">
        <v>97</v>
      </c>
      <c r="J7" s="37" t="s">
        <v>98</v>
      </c>
      <c r="K7" s="37" t="s">
        <v>99</v>
      </c>
      <c r="L7" s="37" t="s">
        <v>100</v>
      </c>
      <c r="M7" s="37" t="s">
        <v>101</v>
      </c>
      <c r="N7" s="38" t="s">
        <v>102</v>
      </c>
      <c r="O7" s="38">
        <v>56.04</v>
      </c>
      <c r="P7" s="38">
        <v>9.93</v>
      </c>
      <c r="Q7" s="38">
        <v>90.41</v>
      </c>
      <c r="R7" s="38">
        <v>3456</v>
      </c>
      <c r="S7" s="38">
        <v>7330</v>
      </c>
      <c r="T7" s="38">
        <v>63.39</v>
      </c>
      <c r="U7" s="38">
        <v>115.63</v>
      </c>
      <c r="V7" s="38">
        <v>724</v>
      </c>
      <c r="W7" s="38">
        <v>0.75</v>
      </c>
      <c r="X7" s="38">
        <v>965.33</v>
      </c>
      <c r="Y7" s="38" t="s">
        <v>102</v>
      </c>
      <c r="Z7" s="38" t="s">
        <v>102</v>
      </c>
      <c r="AA7" s="38" t="s">
        <v>102</v>
      </c>
      <c r="AB7" s="38" t="s">
        <v>102</v>
      </c>
      <c r="AC7" s="38">
        <v>105.77</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30.64</v>
      </c>
      <c r="AZ7" s="38" t="s">
        <v>102</v>
      </c>
      <c r="BA7" s="38" t="s">
        <v>102</v>
      </c>
      <c r="BB7" s="38" t="s">
        <v>102</v>
      </c>
      <c r="BC7" s="38" t="s">
        <v>102</v>
      </c>
      <c r="BD7" s="38">
        <v>29.13</v>
      </c>
      <c r="BE7" s="38">
        <v>32.799999999999997</v>
      </c>
      <c r="BF7" s="38" t="s">
        <v>102</v>
      </c>
      <c r="BG7" s="38" t="s">
        <v>102</v>
      </c>
      <c r="BH7" s="38" t="s">
        <v>102</v>
      </c>
      <c r="BI7" s="38" t="s">
        <v>102</v>
      </c>
      <c r="BJ7" s="38">
        <v>1701.96</v>
      </c>
      <c r="BK7" s="38" t="s">
        <v>102</v>
      </c>
      <c r="BL7" s="38" t="s">
        <v>102</v>
      </c>
      <c r="BM7" s="38" t="s">
        <v>102</v>
      </c>
      <c r="BN7" s="38" t="s">
        <v>102</v>
      </c>
      <c r="BO7" s="38">
        <v>867.83</v>
      </c>
      <c r="BP7" s="38">
        <v>832.52</v>
      </c>
      <c r="BQ7" s="38" t="s">
        <v>102</v>
      </c>
      <c r="BR7" s="38" t="s">
        <v>102</v>
      </c>
      <c r="BS7" s="38" t="s">
        <v>102</v>
      </c>
      <c r="BT7" s="38" t="s">
        <v>102</v>
      </c>
      <c r="BU7" s="38">
        <v>58.11</v>
      </c>
      <c r="BV7" s="38" t="s">
        <v>102</v>
      </c>
      <c r="BW7" s="38" t="s">
        <v>102</v>
      </c>
      <c r="BX7" s="38" t="s">
        <v>102</v>
      </c>
      <c r="BY7" s="38" t="s">
        <v>102</v>
      </c>
      <c r="BZ7" s="38">
        <v>57.08</v>
      </c>
      <c r="CA7" s="38">
        <v>60.94</v>
      </c>
      <c r="CB7" s="38" t="s">
        <v>102</v>
      </c>
      <c r="CC7" s="38" t="s">
        <v>102</v>
      </c>
      <c r="CD7" s="38" t="s">
        <v>102</v>
      </c>
      <c r="CE7" s="38" t="s">
        <v>102</v>
      </c>
      <c r="CF7" s="38">
        <v>298.88</v>
      </c>
      <c r="CG7" s="38" t="s">
        <v>102</v>
      </c>
      <c r="CH7" s="38" t="s">
        <v>102</v>
      </c>
      <c r="CI7" s="38" t="s">
        <v>102</v>
      </c>
      <c r="CJ7" s="38" t="s">
        <v>102</v>
      </c>
      <c r="CK7" s="38">
        <v>274.99</v>
      </c>
      <c r="CL7" s="38">
        <v>253.04</v>
      </c>
      <c r="CM7" s="38" t="s">
        <v>102</v>
      </c>
      <c r="CN7" s="38" t="s">
        <v>102</v>
      </c>
      <c r="CO7" s="38" t="s">
        <v>102</v>
      </c>
      <c r="CP7" s="38" t="s">
        <v>102</v>
      </c>
      <c r="CQ7" s="38">
        <v>33.76</v>
      </c>
      <c r="CR7" s="38" t="s">
        <v>102</v>
      </c>
      <c r="CS7" s="38" t="s">
        <v>102</v>
      </c>
      <c r="CT7" s="38" t="s">
        <v>102</v>
      </c>
      <c r="CU7" s="38" t="s">
        <v>102</v>
      </c>
      <c r="CV7" s="38">
        <v>54.83</v>
      </c>
      <c r="CW7" s="38">
        <v>54.84</v>
      </c>
      <c r="CX7" s="38" t="s">
        <v>102</v>
      </c>
      <c r="CY7" s="38" t="s">
        <v>102</v>
      </c>
      <c r="CZ7" s="38" t="s">
        <v>102</v>
      </c>
      <c r="DA7" s="38" t="s">
        <v>102</v>
      </c>
      <c r="DB7" s="38">
        <v>82.6</v>
      </c>
      <c r="DC7" s="38" t="s">
        <v>102</v>
      </c>
      <c r="DD7" s="38" t="s">
        <v>102</v>
      </c>
      <c r="DE7" s="38" t="s">
        <v>102</v>
      </c>
      <c r="DF7" s="38" t="s">
        <v>102</v>
      </c>
      <c r="DG7" s="38">
        <v>84.7</v>
      </c>
      <c r="DH7" s="38">
        <v>86.6</v>
      </c>
      <c r="DI7" s="38" t="s">
        <v>102</v>
      </c>
      <c r="DJ7" s="38" t="s">
        <v>102</v>
      </c>
      <c r="DK7" s="38" t="s">
        <v>102</v>
      </c>
      <c r="DL7" s="38" t="s">
        <v>102</v>
      </c>
      <c r="DM7" s="38">
        <v>4.24</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菅原勇弥</cp:lastModifiedBy>
  <cp:lastPrinted>2022-01-13T08:07:26Z</cp:lastPrinted>
  <dcterms:created xsi:type="dcterms:W3CDTF">2021-12-03T07:29:10Z</dcterms:created>
  <dcterms:modified xsi:type="dcterms:W3CDTF">2022-01-13T08:07:26Z</dcterms:modified>
  <cp:category/>
</cp:coreProperties>
</file>