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rlg\各課フォルダ\上下水道課\02_総　務\02_1　経営方針・経営計画\公営企業経営比較分析\R3\21_金ケ崎町\【経営比較分析表】下水道\"/>
    </mc:Choice>
  </mc:AlternateContent>
  <workbookProtection workbookAlgorithmName="SHA-512" workbookHashValue="bVMJQxEveNLZf6NgQPn3aQozQ+m8M8stz5eJ35BFFbkUIYxQ3q+xiHTLqOQHCyF4/xPSzA67nDq800ol/vDVXQ==" workbookSaltValue="9G4cL9Ug8GzwdXpq9Fa/1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J85" i="4"/>
  <c r="I85" i="4"/>
  <c r="H85" i="4"/>
  <c r="G85" i="4"/>
  <c r="F85" i="4"/>
  <c r="E85" i="4"/>
  <c r="BB10" i="4"/>
  <c r="AT10" i="4"/>
  <c r="AL10" i="4"/>
  <c r="AD10" i="4"/>
  <c r="P10" i="4"/>
  <c r="B10" i="4"/>
  <c r="AT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<sst xmlns="http://schemas.openxmlformats.org/spreadsheetml/2006/main" count="325" uniqueCount="116">
  <si>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</si>
  <si>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</si>
  <si>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</si>
  <si>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</si>
  <si>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</si>
  <si>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</si>
  <si>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</si>
  <si>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</si>
  <si>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</si>
  <si>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</si>
  <si>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</si>
  <si>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</si>
  <si>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</si>
  <si>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</si>
  <si>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</si>
  <si>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</si>
  <si>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</si>
  <si>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</si>
  <si>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</si>
  <si>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</si>
  <si>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</si>
  <si>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</si>
  <si>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</si>
  <si>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</si>
  <si>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</si>
  <si>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</si>
  <si>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</si>
  <si>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</si>
  <si>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</si>
  <si>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</si>
  <si>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</si>
  <si>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</si>
  <si>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</si>
  <si>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</si>
  <si>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</si>
  <si>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</si>
  <si>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</si>
  <si>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</si>
  <si>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</si>
  <si>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</si>
  <si>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</si>
  <si>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</si>
  <si>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</si>
  <si>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</si>
  <si>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</si>
  <si>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</si>
  <si>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</si>
  <si>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</si>
  <si>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</si>
  <si>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</si>
  <si>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</si>
  <si>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</si>
  <si>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</si>
  <si>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</si>
  <si>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</si>
  <si>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</si>
  <si>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</si>
  <si>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</si>
  <si>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</si>
  <si>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</si>
  <si>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</si>
  <si>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</si>
  <si>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</si>
  <si>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</si>
  <si>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</si>
  <si>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</si>
  <si>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</si>
  <si>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</si>
  <si>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</si>
  <si>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</si>
  <si>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</si>
  <si>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</si>
  <si>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</si>
  <si>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</si>
  <si>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</si>
  <si>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</si>
  <si>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</si>
  <si>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</si>
  <si>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</si>
  <si>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</si>
  <si>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</si>
  <si>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</si>
  <si>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</si>
  <si>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</si>
  <si>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</si>
  <si>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</si>
  <si>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</si>
  <si>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</si>
  <si>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</si>
  <si>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</si>
  <si>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</si>
  <si>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</si>
  <si>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</si>
  <si>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</si>
  <si>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</si>
  <si>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</si>
  <si>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金ケ崎町</t>
  </si>
  <si>
    <t>法適用</t>
  </si>
  <si>
    <t>下水道事業</t>
  </si>
  <si>
    <t>特定地域生活排水処理</t>
  </si>
  <si>
    <t>K2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</si>
  <si>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</si>
  <si>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</si>
  <si>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</si>
  <si>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</si>
  <si>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</si>
  <si>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</si>
  <si>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</si>
  <si>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</si>
  <si>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</si>
  <si>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</si>
  <si>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</si>
  <si>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</si>
  <si>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料金収入のみでは、企業債の償還ができないことから、料金収入より多額の一般会計繰入金により、収支均衡を図っている。
「金ケ崎町下水道事業中期経営計画」に基づき、令和２年４月に料金改定を実施したところ、指標の改善傾向がみられる。
　今後も同計画に基づき、管理費用や改築更新に係る費用増、将来的な人口減少による使用料の減少を考慮し長期的な管理計画、経営及び料金改定等を行なっていく必要がある。
　</t>
    <rPh sb="1" eb="3">
      <t>リョウキン</t>
    </rPh>
    <rPh sb="3" eb="5">
      <t>シュウニュウ</t>
    </rPh>
    <rPh sb="10" eb="12">
      <t>キギョウ</t>
    </rPh>
    <rPh sb="12" eb="13">
      <t>サイ</t>
    </rPh>
    <rPh sb="14" eb="16">
      <t>ショウカン</t>
    </rPh>
    <rPh sb="26" eb="28">
      <t>リョウキン</t>
    </rPh>
    <rPh sb="28" eb="30">
      <t>シュウニュウ</t>
    </rPh>
    <rPh sb="32" eb="34">
      <t>タガク</t>
    </rPh>
    <rPh sb="35" eb="37">
      <t>イッパン</t>
    </rPh>
    <rPh sb="37" eb="39">
      <t>カイケイ</t>
    </rPh>
    <rPh sb="39" eb="41">
      <t>クリイレ</t>
    </rPh>
    <rPh sb="41" eb="42">
      <t>キン</t>
    </rPh>
    <rPh sb="46" eb="48">
      <t>シュウシ</t>
    </rPh>
    <rPh sb="48" eb="50">
      <t>キンコウ</t>
    </rPh>
    <rPh sb="51" eb="52">
      <t>ハカ</t>
    </rPh>
    <rPh sb="136" eb="137">
      <t>カカ</t>
    </rPh>
    <rPh sb="188" eb="190">
      <t>ヒツヨウ</t>
    </rPh>
    <phoneticPr fontId="4"/>
  </si>
  <si>
    <t xml:space="preserve">　平成16年度から整備を開始し、平成20年度までの５か年の整備基数が114基と全208基の半数以上を占めるため、更新計画を策定し、更新時期の平準化を図る必要がある。　
</t>
    <rPh sb="5" eb="7">
      <t>ネンド</t>
    </rPh>
    <rPh sb="9" eb="11">
      <t>セイビ</t>
    </rPh>
    <rPh sb="12" eb="14">
      <t>カイシ</t>
    </rPh>
    <rPh sb="16" eb="18">
      <t>ヘイセイ</t>
    </rPh>
    <rPh sb="43" eb="44">
      <t>キ</t>
    </rPh>
    <rPh sb="56" eb="58">
      <t>コウシン</t>
    </rPh>
    <rPh sb="58" eb="60">
      <t>ケイカク</t>
    </rPh>
    <rPh sb="61" eb="63">
      <t>サクテイ</t>
    </rPh>
    <rPh sb="65" eb="67">
      <t>コウシン</t>
    </rPh>
    <rPh sb="67" eb="69">
      <t>ジキ</t>
    </rPh>
    <rPh sb="70" eb="73">
      <t>ヘイジュンカ</t>
    </rPh>
    <rPh sb="74" eb="75">
      <t>ハカ</t>
    </rPh>
    <rPh sb="76" eb="78">
      <t>ヒツヨウ</t>
    </rPh>
    <phoneticPr fontId="4"/>
  </si>
  <si>
    <t xml:space="preserve">
①　経常収支比率は、料金改定により132.76％と100%上回っているが、使用料収入を超える繰入金により収支の均衡を図っている。
③　流動比率は、740.26％と全国平均を大きく上回る。
④　企業債残高対事業規模費率については、企業債の発行は多額となっており、一方で料金設定が低くなっているため比率が高くなっている。令和２年度の料金改定により、減少傾向が見込まれる。
⑤　経費回収率は、全国及び類似団体平均を上回ったものの、繰入金に依存している状況である。
⑥　汚水処理原価は全国平均より低いことから、引き続きコスト削減に努めていく。
⑧　水洗化率は、全国平均を下回っているが、未水洗化世帯は高齢者世帯が多いため、大きな伸びは期待できない。</t>
    <rPh sb="3" eb="5">
      <t>ケイジョウ</t>
    </rPh>
    <rPh sb="5" eb="7">
      <t>シュウシ</t>
    </rPh>
    <rPh sb="7" eb="9">
      <t>ヒリツ</t>
    </rPh>
    <rPh sb="11" eb="13">
      <t>リョウキン</t>
    </rPh>
    <rPh sb="13" eb="15">
      <t>カイテイ</t>
    </rPh>
    <rPh sb="30" eb="32">
      <t>ウワマワ</t>
    </rPh>
    <rPh sb="38" eb="41">
      <t>シヨウリョウ</t>
    </rPh>
    <rPh sb="41" eb="43">
      <t>シュウニュウ</t>
    </rPh>
    <rPh sb="44" eb="45">
      <t>コ</t>
    </rPh>
    <rPh sb="47" eb="49">
      <t>クリイレ</t>
    </rPh>
    <rPh sb="49" eb="50">
      <t>キン</t>
    </rPh>
    <rPh sb="53" eb="55">
      <t>シュウシ</t>
    </rPh>
    <rPh sb="56" eb="58">
      <t>キンコウ</t>
    </rPh>
    <rPh sb="59" eb="60">
      <t>ハカ</t>
    </rPh>
    <rPh sb="68" eb="70">
      <t>リュウドウ</t>
    </rPh>
    <rPh sb="70" eb="72">
      <t>ヒリツ</t>
    </rPh>
    <rPh sb="159" eb="161">
      <t>レイワ</t>
    </rPh>
    <rPh sb="162" eb="164">
      <t>ネンド</t>
    </rPh>
    <rPh sb="165" eb="167">
      <t>リョウキン</t>
    </rPh>
    <rPh sb="167" eb="169">
      <t>カイテイ</t>
    </rPh>
    <rPh sb="173" eb="175">
      <t>ゲンショウ</t>
    </rPh>
    <rPh sb="175" eb="177">
      <t>ケイコウ</t>
    </rPh>
    <rPh sb="178" eb="180">
      <t>ミコ</t>
    </rPh>
    <rPh sb="194" eb="196">
      <t>ゼンコク</t>
    </rPh>
    <rPh sb="196" eb="197">
      <t>オヨ</t>
    </rPh>
    <rPh sb="198" eb="200">
      <t>ルイジ</t>
    </rPh>
    <rPh sb="200" eb="202">
      <t>ダンタイ</t>
    </rPh>
    <rPh sb="202" eb="204">
      <t>ヘイキン</t>
    </rPh>
    <rPh sb="213" eb="215">
      <t>クリイレ</t>
    </rPh>
    <rPh sb="215" eb="216">
      <t>キン</t>
    </rPh>
    <rPh sb="217" eb="219">
      <t>イゾン</t>
    </rPh>
    <rPh sb="223" eb="225">
      <t>ジョウキョウ</t>
    </rPh>
    <rPh sb="239" eb="241">
      <t>ゼンコク</t>
    </rPh>
    <rPh sb="241" eb="243">
      <t>ヘイキン</t>
    </rPh>
    <rPh sb="245" eb="246">
      <t>ヒク</t>
    </rPh>
    <rPh sb="252" eb="253">
      <t>ヒ</t>
    </rPh>
    <rPh sb="254" eb="255">
      <t>ツヅ</t>
    </rPh>
    <rPh sb="259" eb="261">
      <t>サクゲン</t>
    </rPh>
    <rPh sb="262" eb="263">
      <t>ツト</t>
    </rPh>
    <rPh sb="271" eb="274">
      <t>スイセンカ</t>
    </rPh>
    <rPh sb="274" eb="275">
      <t>リツ</t>
    </rPh>
    <rPh sb="277" eb="279">
      <t>ゼンコク</t>
    </rPh>
    <rPh sb="279" eb="281">
      <t>ヘイキン</t>
    </rPh>
    <rPh sb="282" eb="284">
      <t>シタマワ</t>
    </rPh>
    <rPh sb="290" eb="291">
      <t>ミ</t>
    </rPh>
    <rPh sb="291" eb="294">
      <t>スイセンカ</t>
    </rPh>
    <rPh sb="294" eb="296">
      <t>セタイ</t>
    </rPh>
    <rPh sb="297" eb="300">
      <t>コウレイシャ</t>
    </rPh>
    <rPh sb="300" eb="302">
      <t>セタイ</t>
    </rPh>
    <rPh sb="303" eb="304">
      <t>オオ</t>
    </rPh>
    <rPh sb="308" eb="309">
      <t>オオ</t>
    </rPh>
    <rPh sb="311" eb="312">
      <t>ノ</t>
    </rPh>
    <rPh sb="314" eb="316">
      <t>キタイ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</si>
</sst>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B-4E24-8AA1-EB4330D08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CB-4E24-8AA1-EB4330D08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55.82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6D-4BAD-8F37-DAEA262E5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58.19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6D-4BAD-8F37-DAEA262E5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36.49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1-46E5-ACDD-0DC010904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F1-46E5-ACDD-0DC010904A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132.76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D4-4404-B17D-CD8712056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99.03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D4-4404-B17D-CD8712056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9-4F6B-99D7-DB19CBCFA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79-4F6B-99D7-DB19CBCFA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9-4484-BAB0-9AEA81D2F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79-4484-BAB0-9AEA81D2F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6-4CE6-9324-255677FBD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74.239999999999995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B6-4CE6-9324-255677FBD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740.26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0-490F-BADF-44C5D62A9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40-490F-BADF-44C5D62A9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1097.77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E-459A-AA1B-6AF4899BC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294.27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8E-459A-AA1B-6AF4899BC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66.930000000000007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C3A-B37C-2B9AA7CC5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6-4C3A-B37C-2B9AA7CC5F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7-4A61-8971-C16C8947C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57-4A61-8971-C16C8947C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【77.67】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X1" zoomScale="118" zoomScaleNormal="118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岩手県　金ケ崎町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特定地域生活排水処理</v>
      </c>
      <c r="Q8" s="49"/>
      <c r="R8" s="49"/>
      <c r="S8" s="49"/>
      <c r="T8" s="49"/>
      <c r="U8" s="49"/>
      <c r="V8" s="49"/>
      <c r="W8" s="49" t="str">
        <f>データ!L6</f>
        <v>K2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15561</v>
      </c>
      <c r="AM8" s="51"/>
      <c r="AN8" s="51"/>
      <c r="AO8" s="51"/>
      <c r="AP8" s="51"/>
      <c r="AQ8" s="51"/>
      <c r="AR8" s="51"/>
      <c r="AS8" s="51"/>
      <c r="AT8" s="46">
        <f>データ!T6</f>
        <v>179.76</v>
      </c>
      <c r="AU8" s="46"/>
      <c r="AV8" s="46"/>
      <c r="AW8" s="46"/>
      <c r="AX8" s="46"/>
      <c r="AY8" s="46"/>
      <c r="AZ8" s="46"/>
      <c r="BA8" s="46"/>
      <c r="BB8" s="46">
        <f>データ!U6</f>
        <v>86.57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66.819999999999993</v>
      </c>
      <c r="J10" s="46"/>
      <c r="K10" s="46"/>
      <c r="L10" s="46"/>
      <c r="M10" s="46"/>
      <c r="N10" s="46"/>
      <c r="O10" s="46"/>
      <c r="P10" s="46">
        <f>データ!P6</f>
        <v>12.53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2640</v>
      </c>
      <c r="AE10" s="51"/>
      <c r="AF10" s="51"/>
      <c r="AG10" s="51"/>
      <c r="AH10" s="51"/>
      <c r="AI10" s="51"/>
      <c r="AJ10" s="51"/>
      <c r="AK10" s="2"/>
      <c r="AL10" s="51">
        <f>データ!V6</f>
        <v>1940</v>
      </c>
      <c r="AM10" s="51"/>
      <c r="AN10" s="51"/>
      <c r="AO10" s="51"/>
      <c r="AP10" s="51"/>
      <c r="AQ10" s="51"/>
      <c r="AR10" s="51"/>
      <c r="AS10" s="51"/>
      <c r="AT10" s="46">
        <f>データ!W6</f>
        <v>45.4</v>
      </c>
      <c r="AU10" s="46"/>
      <c r="AV10" s="46"/>
      <c r="AW10" s="46"/>
      <c r="AX10" s="46"/>
      <c r="AY10" s="46"/>
      <c r="AZ10" s="46"/>
      <c r="BA10" s="46"/>
      <c r="BB10" s="46">
        <f>データ!X6</f>
        <v>42.73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115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113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【98.17】</v>
      </c>
      <c r="F85" s="26" t="str">
        <f>データ!AT6</f>
        <v>【92.20】</v>
      </c>
      <c r="G85" s="26" t="str">
        <f>データ!BE6</f>
        <v>【106.38】</v>
      </c>
      <c r="H85" s="26" t="str">
        <f>データ!BP6</f>
        <v>【314.13】</v>
      </c>
      <c r="I85" s="26" t="str">
        <f>データ!CA6</f>
        <v>【58.42】</v>
      </c>
      <c r="J85" s="26" t="str">
        <f>データ!CL6</f>
        <v>【282.28】</v>
      </c>
      <c r="K85" s="26" t="str">
        <f>データ!CW6</f>
        <v>【57.83】</v>
      </c>
      <c r="L85" s="26" t="str">
        <f>データ!DH6</f>
        <v>【77.67】</v>
      </c>
      <c r="M85" s="26" t="str">
        <f>データ!DS6</f>
        <v>【15.64】</v>
      </c>
      <c r="N85" s="26" t="str">
        <f>データ!ED6</f>
        <v>【-】</v>
      </c>
      <c r="O85" s="26" t="str">
        <f>データ!EO6</f>
        <v>【-】</v>
      </c>
    </row>
  </sheetData>
  <sheetProtection algorithmName="SHA-512" hashValue="wRVFsKTRh7RkOk29hRrl/0BrhZNnou8n9fa2Jtna7poV9pmhNWnQ+jGKKYl2gU81Lq6vI9Ce0Fq50RYs3b/EUQ==" saltValue="C2bnR2pICzMtI0/Gh4MdK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33812</v>
      </c>
      <c r="D6" s="33">
        <f t="shared" si="3"/>
        <v>46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岩手県　金ケ崎町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K2</v>
      </c>
      <c r="M6" s="33" t="str">
        <f t="shared" si="3"/>
        <v>非設置</v>
      </c>
      <c r="N6" s="34" t="str">
        <f t="shared" si="3"/>
        <v>-</v>
      </c>
      <c r="O6" s="34">
        <f t="shared" si="3"/>
        <v>66.819999999999993</v>
      </c>
      <c r="P6" s="34">
        <f t="shared" si="3"/>
        <v>12.53</v>
      </c>
      <c r="Q6" s="34">
        <f t="shared" si="3"/>
        <v>100</v>
      </c>
      <c r="R6" s="34">
        <f t="shared" si="3"/>
        <v>2640</v>
      </c>
      <c r="S6" s="34">
        <f t="shared" si="3"/>
        <v>15561</v>
      </c>
      <c r="T6" s="34">
        <f t="shared" si="3"/>
        <v>179.76</v>
      </c>
      <c r="U6" s="34">
        <f t="shared" si="3"/>
        <v>86.57</v>
      </c>
      <c r="V6" s="34">
        <f t="shared" si="3"/>
        <v>1940</v>
      </c>
      <c r="W6" s="34">
        <f t="shared" si="3"/>
        <v>45.4</v>
      </c>
      <c r="X6" s="34">
        <f t="shared" si="3"/>
        <v>42.73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132.76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99.03</v>
      </c>
      <c r="AI6" s="34" t="str">
        <f>IF(AI7="","",IF(AI7="-","【-】","【"&amp;SUBSTITUTE(TEXT(AI7,"#,##0.00"),"-","△")&amp;"】"))</f>
        <v>【98.17】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74.239999999999995</v>
      </c>
      <c r="AT6" s="34" t="str">
        <f>IF(AT7="","",IF(AT7="-","【-】","【"&amp;SUBSTITUTE(TEXT(AT7,"#,##0.00"),"-","△")&amp;"】"))</f>
        <v>【92.20】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740.26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100.47</v>
      </c>
      <c r="BE6" s="34" t="str">
        <f>IF(BE7="","",IF(BE7="-","【-】","【"&amp;SUBSTITUTE(TEXT(BE7,"#,##0.00"),"-","△")&amp;"】"))</f>
        <v>【106.38】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1097.77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294.27</v>
      </c>
      <c r="BP6" s="34" t="str">
        <f>IF(BP7="","",IF(BP7="-","【-】","【"&amp;SUBSTITUTE(TEXT(BP7,"#,##0.00"),"-","△")&amp;"】"))</f>
        <v>【314.13】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66.930000000000007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60.59</v>
      </c>
      <c r="CA6" s="34" t="str">
        <f>IF(CA7="","",IF(CA7="-","【-】","【"&amp;SUBSTITUTE(TEXT(CA7,"#,##0.00"),"-","△")&amp;"】"))</f>
        <v>【58.42】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172.14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280.23</v>
      </c>
      <c r="CL6" s="34" t="str">
        <f>IF(CL7="","",IF(CL7="-","【-】","【"&amp;SUBSTITUTE(TEXT(CL7,"#,##0.00"),"-","△")&amp;"】"))</f>
        <v>【282.28】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55.82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58.19</v>
      </c>
      <c r="CW6" s="34" t="str">
        <f>IF(CW7="","",IF(CW7="-","【-】","【"&amp;SUBSTITUTE(TEXT(CW7,"#,##0.00"),"-","△")&amp;"】"))</f>
        <v>【57.83】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36.49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87.8</v>
      </c>
      <c r="DH6" s="34" t="str">
        <f>IF(DH7="","",IF(DH7="-","【-】","【"&amp;SUBSTITUTE(TEXT(DH7,"#,##0.00"),"-","△")&amp;"】"))</f>
        <v>【77.67】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17.61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15.74</v>
      </c>
      <c r="DS6" s="34" t="str">
        <f>IF(DS7="","",IF(DS7="-","【-】","【"&amp;SUBSTITUTE(TEXT(DS7,"#,##0.00"),"-","△")&amp;"】"))</f>
        <v>【15.64】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5" t="str">
        <f t="shared" si="13"/>
        <v>-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 t="str">
        <f t="shared" si="13"/>
        <v>-</v>
      </c>
      <c r="ED6" s="34" t="str">
        <f>IF(ED7="","",IF(ED7="-","【-】","【"&amp;SUBSTITUTE(TEXT(ED7,"#,##0.00"),"-","△")&amp;"】"))</f>
        <v>【-】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8" s="36" customFormat="1" x14ac:dyDescent="0.15">
      <c r="A7" s="28"/>
      <c r="B7" s="37">
        <v>2020</v>
      </c>
      <c r="C7" s="37">
        <v>33812</v>
      </c>
      <c r="D7" s="37">
        <v>46</v>
      </c>
      <c r="E7" s="37">
        <v>18</v>
      </c>
      <c r="F7" s="37">
        <v>0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66.819999999999993</v>
      </c>
      <c r="P7" s="38">
        <v>12.53</v>
      </c>
      <c r="Q7" s="38">
        <v>100</v>
      </c>
      <c r="R7" s="38">
        <v>2640</v>
      </c>
      <c r="S7" s="38">
        <v>15561</v>
      </c>
      <c r="T7" s="38">
        <v>179.76</v>
      </c>
      <c r="U7" s="38">
        <v>86.57</v>
      </c>
      <c r="V7" s="38">
        <v>1940</v>
      </c>
      <c r="W7" s="38">
        <v>45.4</v>
      </c>
      <c r="X7" s="38">
        <v>42.73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132.76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99.03</v>
      </c>
      <c r="AI7" s="38">
        <v>98.17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74.239999999999995</v>
      </c>
      <c r="AT7" s="38">
        <v>92.2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740.26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100.47</v>
      </c>
      <c r="BE7" s="38">
        <v>106.38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1097.77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294.27</v>
      </c>
      <c r="BP7" s="38">
        <v>314.13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66.930000000000007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60.59</v>
      </c>
      <c r="CA7" s="38">
        <v>58.42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172.14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280.23</v>
      </c>
      <c r="CL7" s="38">
        <v>282.27999999999997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>
        <v>55.82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58.19</v>
      </c>
      <c r="CW7" s="38">
        <v>57.83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36.49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87.8</v>
      </c>
      <c r="DH7" s="38">
        <v>77.67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17.61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15.74</v>
      </c>
      <c r="DS7" s="38">
        <v>15.64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 t="s">
        <v>102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 t="s">
        <v>102</v>
      </c>
      <c r="ED7" s="38" t="s">
        <v>102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 t="s">
        <v>102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 t="s">
        <v>102</v>
      </c>
      <c r="EO7" s="38" t="s">
        <v>102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110</v>
      </c>
      <c r="E13" t="s">
        <v>111</v>
      </c>
      <c r="F13" t="s">
        <v>111</v>
      </c>
      <c r="G13" t="s">
        <v>112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2022-01-24T06:05:14Z</cp:lastPrinted>
  <dcterms:created xsi:type="dcterms:W3CDTF">2021-12-03T07:38:21Z</dcterms:created>
  <dcterms:modified xsi:type="dcterms:W3CDTF">2022-01-24T06:05:19Z</dcterms:modified>
  <cp:category/>
</cp:coreProperties>
</file>