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rlg\各課フォルダ\上下水道課\02_総　務\02_1　経営方針・経営計画\公営企業経営比較分析\R3\21_金ケ崎町\【経営比較分析表】下水道\"/>
    </mc:Choice>
  </mc:AlternateContent>
  <workbookProtection workbookAlgorithmName="SHA-512" workbookHashValue="6+JhVx7RxTdeCxr3rszm+mAuGNGSWoyT9bFmSU+C5wk5IfWkVayQrlEcb7S3fsSTEY+mP+Pgy4T+fE8HPv+s8g==" workbookSaltValue="kQuUJ0oqUmOuD8j34rbli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E85" i="4"/>
  <c r="AT10" i="4"/>
  <c r="AL10" i="4"/>
  <c r="W10" i="4"/>
  <c r="I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<sst xmlns="http://schemas.openxmlformats.org/spreadsheetml/2006/main" count="253" uniqueCount="116">
  <si>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</si>
  <si>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</si>
  <si>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</si>
  <si>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</si>
  <si>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</si>
  <si>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</si>
  <si>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</si>
  <si>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</si>
  <si>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</si>
  <si>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</si>
  <si>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</si>
  <si>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</si>
  <si>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</si>
  <si>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</si>
  <si>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</si>
  <si>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</si>
  <si>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</si>
  <si>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</si>
  <si>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</si>
  <si>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</si>
  <si>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</si>
  <si>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</si>
  <si>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</si>
  <si>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</si>
  <si>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</si>
  <si>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</si>
  <si>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</si>
  <si>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</si>
  <si>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</si>
  <si>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</si>
  <si>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</si>
  <si>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</si>
  <si>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</si>
  <si>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</si>
  <si>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</si>
  <si>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</si>
  <si>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</si>
  <si>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</si>
  <si>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</si>
  <si>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</si>
  <si>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</si>
  <si>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</si>
  <si>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</si>
  <si>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</si>
  <si>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</si>
  <si>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</si>
  <si>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</si>
  <si>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</si>
  <si>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</si>
  <si>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</si>
  <si>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</si>
  <si>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</si>
  <si>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</si>
  <si>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</si>
  <si>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</si>
  <si>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</si>
  <si>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</si>
  <si>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</si>
  <si>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</si>
  <si>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</si>
  <si>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</si>
  <si>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</si>
  <si>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</si>
  <si>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</si>
  <si>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</si>
  <si>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</si>
  <si>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</si>
  <si>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</si>
  <si>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</si>
  <si>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</si>
  <si>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</si>
  <si>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</si>
  <si>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</si>
  <si>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</si>
  <si>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</si>
  <si>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</si>
  <si>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</si>
  <si>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</si>
  <si>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</si>
  <si>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</si>
  <si>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</si>
  <si>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</si>
  <si>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</si>
  <si>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</si>
  <si>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</si>
  <si>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</si>
  <si>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</si>
  <si>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</si>
  <si>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</si>
  <si>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</si>
  <si>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</si>
  <si>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</si>
  <si>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</si>
  <si>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</si>
  <si>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</si>
  <si>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</si>
  <si>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金ケ崎町</t>
  </si>
  <si>
    <t>法適用</t>
  </si>
  <si>
    <t>下水道事業</t>
  </si>
  <si>
    <t>農業集落排水</t>
  </si>
  <si>
    <t>F1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</si>
  <si>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</si>
  <si>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</si>
  <si>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</si>
  <si>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</si>
  <si>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</si>
  <si>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</si>
  <si>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</si>
  <si>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</si>
  <si>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</si>
  <si>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</si>
  <si>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</si>
  <si>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</si>
  <si>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料金収入のみでは、企業債の償還ができないことから、料金収入より多額の一般会計繰入金により、収支均衡を図っている。
「金ケ崎町下水道事業中期経営計画」に基づき、令和２年４月に料金改定を実施したところ、指標の改善傾向がみられる。
　今後も同計画に基づき、管理費用や改築更新に係る費用増、将来的な人口減少による使用料の減少を考慮し長期的な管理計画、経営及び料金改定等を行なっていく必要がある。
　</t>
    <rPh sb="1" eb="3">
      <t>リョウキン</t>
    </rPh>
    <rPh sb="3" eb="5">
      <t>シュウニュウ</t>
    </rPh>
    <rPh sb="10" eb="12">
      <t>キギョウ</t>
    </rPh>
    <rPh sb="12" eb="13">
      <t>サイ</t>
    </rPh>
    <rPh sb="14" eb="16">
      <t>ショウカン</t>
    </rPh>
    <rPh sb="26" eb="28">
      <t>リョウキン</t>
    </rPh>
    <rPh sb="28" eb="30">
      <t>シュウニュウ</t>
    </rPh>
    <rPh sb="32" eb="34">
      <t>タガク</t>
    </rPh>
    <rPh sb="35" eb="37">
      <t>イッパン</t>
    </rPh>
    <rPh sb="37" eb="39">
      <t>カイケイ</t>
    </rPh>
    <rPh sb="39" eb="41">
      <t>クリイレ</t>
    </rPh>
    <rPh sb="41" eb="42">
      <t>キン</t>
    </rPh>
    <rPh sb="46" eb="48">
      <t>シュウシ</t>
    </rPh>
    <rPh sb="48" eb="50">
      <t>キンコウ</t>
    </rPh>
    <rPh sb="51" eb="52">
      <t>ハカ</t>
    </rPh>
    <rPh sb="136" eb="137">
      <t>カカ</t>
    </rPh>
    <rPh sb="188" eb="190">
      <t>ヒツヨウ</t>
    </rPh>
    <phoneticPr fontId="4"/>
  </si>
  <si>
    <t xml:space="preserve">　昭和61年度から整備を開始し、30年以上経過する管路があるが、大規模な改築、更新を実施するほどの劣化の確認には至っていない。
①有形固定資産減価償却率、③管渠改善率は、共に類似団体を下回り、悪化の傾向がみられる。
 次期下水道事業計画変更(R4-R5)において、公共下水道への接続により、段階的に処理場を廃止し、ライフサイクルコストの低減を検討する。
</t>
    <rPh sb="1" eb="3">
      <t>ショウワ</t>
    </rPh>
    <rPh sb="5" eb="7">
      <t>ネンド</t>
    </rPh>
    <rPh sb="9" eb="11">
      <t>セイビ</t>
    </rPh>
    <rPh sb="12" eb="14">
      <t>カイシ</t>
    </rPh>
    <rPh sb="18" eb="21">
      <t>ネンイジョウ</t>
    </rPh>
    <rPh sb="21" eb="23">
      <t>ケイカ</t>
    </rPh>
    <rPh sb="25" eb="27">
      <t>カンロ</t>
    </rPh>
    <rPh sb="32" eb="35">
      <t>ダイキボ</t>
    </rPh>
    <rPh sb="36" eb="38">
      <t>カイチク</t>
    </rPh>
    <rPh sb="39" eb="41">
      <t>コウシン</t>
    </rPh>
    <rPh sb="42" eb="44">
      <t>ジッシ</t>
    </rPh>
    <rPh sb="49" eb="51">
      <t>レッカ</t>
    </rPh>
    <rPh sb="52" eb="54">
      <t>カクニン</t>
    </rPh>
    <rPh sb="56" eb="57">
      <t>イタ</t>
    </rPh>
    <rPh sb="65" eb="67">
      <t>ユウケイ</t>
    </rPh>
    <rPh sb="67" eb="69">
      <t>コテイ</t>
    </rPh>
    <rPh sb="69" eb="71">
      <t>シサン</t>
    </rPh>
    <rPh sb="71" eb="73">
      <t>ゲンカ</t>
    </rPh>
    <rPh sb="73" eb="75">
      <t>ショウキャク</t>
    </rPh>
    <rPh sb="75" eb="76">
      <t>リツ</t>
    </rPh>
    <rPh sb="78" eb="80">
      <t>カンキョ</t>
    </rPh>
    <rPh sb="80" eb="82">
      <t>カイゼン</t>
    </rPh>
    <rPh sb="109" eb="111">
      <t>ジキ</t>
    </rPh>
    <rPh sb="111" eb="114">
      <t>ゲスイドウ</t>
    </rPh>
    <rPh sb="114" eb="116">
      <t>ジギョウ</t>
    </rPh>
    <rPh sb="116" eb="118">
      <t>ケイカク</t>
    </rPh>
    <rPh sb="118" eb="120">
      <t>ヘンコウ</t>
    </rPh>
    <rPh sb="132" eb="137">
      <t>コウキョウ</t>
    </rPh>
    <rPh sb="139" eb="141">
      <t>セツゾク</t>
    </rPh>
    <rPh sb="145" eb="148">
      <t>ダンカイテキ</t>
    </rPh>
    <rPh sb="149" eb="152">
      <t>ショリジョウ</t>
    </rPh>
    <rPh sb="153" eb="155">
      <t>ハイシ</t>
    </rPh>
    <rPh sb="168" eb="170">
      <t>テイゲン</t>
    </rPh>
    <rPh sb="171" eb="173">
      <t>ケントウ</t>
    </rPh>
    <phoneticPr fontId="4"/>
  </si>
  <si>
    <t xml:space="preserve">
①　経常収支比率は、料金改定により125.63％と前年を9.39％上回ったものの、使用料収入を超える繰入金により収支の均衡を図っている。
③　流動比率は、料金改定により20.2％と前年に比べ9.04％改善されたが、安定性に欠ける。
④　企業債残高対事業規模費率については、企業債の発行は多額となっており、一方で料金設定が低くなっているため比率が高くなっている。令和２年度の料金改定により、減少傾向が見込まれる。
⑤　経費回収率は99.65%と全国平均より高い水準であるが、繰入金により収支の均衡を図っていることから、健全な経営に努めていく。
⑥　汚水処理原価は全国平均より高くなっており、今後もコスト軽減に努めていく。
⑧　水洗化率は、全国平均を上回っており、住宅需要により微増傾向となっている。
</t>
    <rPh sb="3" eb="5">
      <t>ケイジョウ</t>
    </rPh>
    <rPh sb="5" eb="7">
      <t>シュウシ</t>
    </rPh>
    <rPh sb="7" eb="9">
      <t>ヒリツ</t>
    </rPh>
    <rPh sb="11" eb="13">
      <t>リョウキン</t>
    </rPh>
    <rPh sb="13" eb="15">
      <t>カイテイ</t>
    </rPh>
    <rPh sb="26" eb="28">
      <t>ゼンネン</t>
    </rPh>
    <rPh sb="34" eb="36">
      <t>ウワマワ</t>
    </rPh>
    <rPh sb="42" eb="45">
      <t>シヨウリョウ</t>
    </rPh>
    <rPh sb="45" eb="47">
      <t>シュウニュウ</t>
    </rPh>
    <rPh sb="48" eb="49">
      <t>コ</t>
    </rPh>
    <rPh sb="51" eb="53">
      <t>クリイレ</t>
    </rPh>
    <rPh sb="53" eb="54">
      <t>キン</t>
    </rPh>
    <rPh sb="57" eb="59">
      <t>シュウシ</t>
    </rPh>
    <rPh sb="60" eb="62">
      <t>キンコウ</t>
    </rPh>
    <rPh sb="63" eb="64">
      <t>ハカ</t>
    </rPh>
    <rPh sb="72" eb="74">
      <t>リュウドウ</t>
    </rPh>
    <rPh sb="74" eb="76">
      <t>ヒリツ</t>
    </rPh>
    <rPh sb="78" eb="80">
      <t>リョウキン</t>
    </rPh>
    <rPh sb="80" eb="82">
      <t>カイテイ</t>
    </rPh>
    <rPh sb="91" eb="93">
      <t>ゼンネン</t>
    </rPh>
    <rPh sb="94" eb="95">
      <t>クラ</t>
    </rPh>
    <rPh sb="101" eb="103">
      <t>カイゼン</t>
    </rPh>
    <rPh sb="108" eb="111">
      <t>アンテイセイ</t>
    </rPh>
    <rPh sb="112" eb="113">
      <t>カ</t>
    </rPh>
    <rPh sb="181" eb="183">
      <t>レイワ</t>
    </rPh>
    <rPh sb="184" eb="186">
      <t>ネンド</t>
    </rPh>
    <rPh sb="187" eb="189">
      <t>リョウキン</t>
    </rPh>
    <rPh sb="189" eb="191">
      <t>カイテイ</t>
    </rPh>
    <rPh sb="195" eb="197">
      <t>ゲンショウ</t>
    </rPh>
    <rPh sb="197" eb="199">
      <t>ケイコウ</t>
    </rPh>
    <rPh sb="200" eb="202">
      <t>ミコ</t>
    </rPh>
    <rPh sb="224" eb="226">
      <t>ヘイキン</t>
    </rPh>
    <rPh sb="237" eb="239">
      <t>クリイレ</t>
    </rPh>
    <rPh sb="239" eb="240">
      <t>キン</t>
    </rPh>
    <rPh sb="243" eb="245">
      <t>シュウシ</t>
    </rPh>
    <rPh sb="246" eb="248">
      <t>キンコウ</t>
    </rPh>
    <rPh sb="249" eb="250">
      <t>ハカ</t>
    </rPh>
    <rPh sb="313" eb="316">
      <t>スイセンカ</t>
    </rPh>
    <rPh sb="316" eb="317">
      <t>リツ</t>
    </rPh>
    <rPh sb="319" eb="321">
      <t>ゼンコク</t>
    </rPh>
    <rPh sb="321" eb="323">
      <t>ヘイキン</t>
    </rPh>
    <rPh sb="324" eb="326">
      <t>ウワマワ</t>
    </rPh>
    <rPh sb="331" eb="333">
      <t>ジュウタク</t>
    </rPh>
    <rPh sb="333" eb="335">
      <t>ジュヨウ</t>
    </rPh>
    <rPh sb="338" eb="340">
      <t>ビゾウ</t>
    </rPh>
    <rPh sb="340" eb="342">
      <t>ケイコウ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</si>
</sst>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FB-43D4-A66B-AFA2C9F73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FB-43D4-A66B-AFA2C9F73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87.58</c:v>
                </c:pt>
                <c:pt idx="2">
                  <c:v>76.349999999999994</c:v>
                </c:pt>
                <c:pt idx="3">
                  <c:v>54.12</c:v>
                </c:pt>
                <c:pt idx="4">
                  <c:v>47.66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45-4534-B208-A4567DDE1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51.75</c:v>
                </c:pt>
                <c:pt idx="2">
                  <c:v>50.68</c:v>
                </c:pt>
                <c:pt idx="3">
                  <c:v>54.06</c:v>
                </c:pt>
                <c:pt idx="4">
                  <c:v>55.26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45-4534-B208-A4567DDE1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94.86</c:v>
                </c:pt>
                <c:pt idx="2">
                  <c:v>95.4</c:v>
                </c:pt>
                <c:pt idx="3">
                  <c:v>95.54</c:v>
                </c:pt>
                <c:pt idx="4">
                  <c:v>95.73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D-4460-BF21-F4339DC07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84.84</c:v>
                </c:pt>
                <c:pt idx="2">
                  <c:v>84.86</c:v>
                </c:pt>
                <c:pt idx="3">
                  <c:v>90.11</c:v>
                </c:pt>
                <c:pt idx="4">
                  <c:v>90.52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4D-4460-BF21-F4339DC07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110.05</c:v>
                </c:pt>
                <c:pt idx="2">
                  <c:v>112.59</c:v>
                </c:pt>
                <c:pt idx="3">
                  <c:v>116.24</c:v>
                </c:pt>
                <c:pt idx="4">
                  <c:v>125.63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920-81A7-058A780A0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100.95</c:v>
                </c:pt>
                <c:pt idx="2">
                  <c:v>101.77</c:v>
                </c:pt>
                <c:pt idx="3">
                  <c:v>101.91</c:v>
                </c:pt>
                <c:pt idx="4">
                  <c:v>103.09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95-4920-81A7-058A780A0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3.52</c:v>
                </c:pt>
                <c:pt idx="2">
                  <c:v>7.01</c:v>
                </c:pt>
                <c:pt idx="3">
                  <c:v>10.06</c:v>
                </c:pt>
                <c:pt idx="4">
                  <c:v>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0-4159-8B03-14DDF9DF9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24.87</c:v>
                </c:pt>
                <c:pt idx="2">
                  <c:v>24.13</c:v>
                </c:pt>
                <c:pt idx="3">
                  <c:v>28.19</c:v>
                </c:pt>
                <c:pt idx="4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B0-4159-8B03-14DDF9DF9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D-453F-B33F-0483DF748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9D-453F-B33F-0483DF748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3-4F5E-86EE-779883957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224.04</c:v>
                </c:pt>
                <c:pt idx="2">
                  <c:v>227.4</c:v>
                </c:pt>
                <c:pt idx="3">
                  <c:v>127.98</c:v>
                </c:pt>
                <c:pt idx="4">
                  <c:v>101.24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63-4F5E-86EE-779883957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12.9</c:v>
                </c:pt>
                <c:pt idx="2">
                  <c:v>11.77</c:v>
                </c:pt>
                <c:pt idx="3">
                  <c:v>11.16</c:v>
                </c:pt>
                <c:pt idx="4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A-4447-A46C-82B6CEEAD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29.91</c:v>
                </c:pt>
                <c:pt idx="2">
                  <c:v>29.54</c:v>
                </c:pt>
                <c:pt idx="3">
                  <c:v>44.14</c:v>
                </c:pt>
                <c:pt idx="4">
                  <c:v>37.24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1A-4447-A46C-82B6CEEAD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3646.57</c:v>
                </c:pt>
                <c:pt idx="2">
                  <c:v>3484.6</c:v>
                </c:pt>
                <c:pt idx="3">
                  <c:v>3393.09</c:v>
                </c:pt>
                <c:pt idx="4">
                  <c:v>2672.46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8-4905-AFFF-26526E328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855.8</c:v>
                </c:pt>
                <c:pt idx="2">
                  <c:v>789.46</c:v>
                </c:pt>
                <c:pt idx="3">
                  <c:v>654.71</c:v>
                </c:pt>
                <c:pt idx="4">
                  <c:v>783.8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58-4905-AFFF-26526E328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95.29</c:v>
                </c:pt>
                <c:pt idx="2">
                  <c:v>100.41</c:v>
                </c:pt>
                <c:pt idx="3">
                  <c:v>97.24</c:v>
                </c:pt>
                <c:pt idx="4">
                  <c:v>99.65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57-43D2-BFF6-CB71817EE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59.8</c:v>
                </c:pt>
                <c:pt idx="2">
                  <c:v>57.77</c:v>
                </c:pt>
                <c:pt idx="3">
                  <c:v>65.37</c:v>
                </c:pt>
                <c:pt idx="4">
                  <c:v>68.11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57-43D2-BFF6-CB71817EE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220.13</c:v>
                </c:pt>
                <c:pt idx="2">
                  <c:v>208.41</c:v>
                </c:pt>
                <c:pt idx="3">
                  <c:v>215.09</c:v>
                </c:pt>
                <c:pt idx="4">
                  <c:v>249.86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2-42F1-AC9F-351523625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263.76</c:v>
                </c:pt>
                <c:pt idx="2">
                  <c:v>274.35000000000002</c:v>
                </c:pt>
                <c:pt idx="3">
                  <c:v>228.99</c:v>
                </c:pt>
                <c:pt idx="4">
                  <c:v>222.41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62-42F1-AC9F-351523625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【121.19】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L7" zoomScale="95" zoomScaleNormal="95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岩手県　金ケ崎町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F1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15561</v>
      </c>
      <c r="AM8" s="69"/>
      <c r="AN8" s="69"/>
      <c r="AO8" s="69"/>
      <c r="AP8" s="69"/>
      <c r="AQ8" s="69"/>
      <c r="AR8" s="69"/>
      <c r="AS8" s="69"/>
      <c r="AT8" s="68">
        <f>データ!T6</f>
        <v>179.76</v>
      </c>
      <c r="AU8" s="68"/>
      <c r="AV8" s="68"/>
      <c r="AW8" s="68"/>
      <c r="AX8" s="68"/>
      <c r="AY8" s="68"/>
      <c r="AZ8" s="68"/>
      <c r="BA8" s="68"/>
      <c r="BB8" s="68">
        <f>データ!U6</f>
        <v>86.57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52.78</v>
      </c>
      <c r="J10" s="68"/>
      <c r="K10" s="68"/>
      <c r="L10" s="68"/>
      <c r="M10" s="68"/>
      <c r="N10" s="68"/>
      <c r="O10" s="68"/>
      <c r="P10" s="68">
        <f>データ!P6</f>
        <v>31.32</v>
      </c>
      <c r="Q10" s="68"/>
      <c r="R10" s="68"/>
      <c r="S10" s="68"/>
      <c r="T10" s="68"/>
      <c r="U10" s="68"/>
      <c r="V10" s="68"/>
      <c r="W10" s="68">
        <f>データ!Q6</f>
        <v>85.04</v>
      </c>
      <c r="X10" s="68"/>
      <c r="Y10" s="68"/>
      <c r="Z10" s="68"/>
      <c r="AA10" s="68"/>
      <c r="AB10" s="68"/>
      <c r="AC10" s="68"/>
      <c r="AD10" s="69">
        <f>データ!R6</f>
        <v>5060</v>
      </c>
      <c r="AE10" s="69"/>
      <c r="AF10" s="69"/>
      <c r="AG10" s="69"/>
      <c r="AH10" s="69"/>
      <c r="AI10" s="69"/>
      <c r="AJ10" s="69"/>
      <c r="AK10" s="2"/>
      <c r="AL10" s="69">
        <f>データ!V6</f>
        <v>4848</v>
      </c>
      <c r="AM10" s="69"/>
      <c r="AN10" s="69"/>
      <c r="AO10" s="69"/>
      <c r="AP10" s="69"/>
      <c r="AQ10" s="69"/>
      <c r="AR10" s="69"/>
      <c r="AS10" s="69"/>
      <c r="AT10" s="68">
        <f>データ!W6</f>
        <v>12.68</v>
      </c>
      <c r="AU10" s="68"/>
      <c r="AV10" s="68"/>
      <c r="AW10" s="68"/>
      <c r="AX10" s="68"/>
      <c r="AY10" s="68"/>
      <c r="AZ10" s="68"/>
      <c r="BA10" s="68"/>
      <c r="BB10" s="68">
        <f>データ!X6</f>
        <v>382.33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115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114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113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【104.99】</v>
      </c>
      <c r="F85" s="26" t="str">
        <f>データ!AT6</f>
        <v>【121.19】</v>
      </c>
      <c r="G85" s="26" t="str">
        <f>データ!BE6</f>
        <v>【32.80】</v>
      </c>
      <c r="H85" s="26" t="str">
        <f>データ!BP6</f>
        <v>【832.52】</v>
      </c>
      <c r="I85" s="26" t="str">
        <f>データ!CA6</f>
        <v>【60.94】</v>
      </c>
      <c r="J85" s="26" t="str">
        <f>データ!CL6</f>
        <v>【253.04】</v>
      </c>
      <c r="K85" s="26" t="str">
        <f>データ!CW6</f>
        <v>【54.84】</v>
      </c>
      <c r="L85" s="26" t="str">
        <f>データ!DH6</f>
        <v>【86.60】</v>
      </c>
      <c r="M85" s="26" t="str">
        <f>データ!DS6</f>
        <v>【22.21】</v>
      </c>
      <c r="N85" s="26" t="str">
        <f>データ!ED6</f>
        <v>【0.00】</v>
      </c>
      <c r="O85" s="26" t="str">
        <f>データ!EO6</f>
        <v>【0.16】</v>
      </c>
    </row>
  </sheetData>
  <sheetProtection algorithmName="SHA-512" hashValue="+hs0ofr9AirvheIGVnM7imTOgzzy/gVNcv2f4NLrUg00HmrkSiWvdfVhiLFsZslHj7lK3vJ7QY7qLWaz0BXacg==" saltValue="i4S5WShBWgEPeii2pmdOF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33812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岩手県　金ケ崎町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F1</v>
      </c>
      <c r="M6" s="33" t="str">
        <f t="shared" si="3"/>
        <v>非設置</v>
      </c>
      <c r="N6" s="34" t="str">
        <f t="shared" si="3"/>
        <v>-</v>
      </c>
      <c r="O6" s="34">
        <f t="shared" si="3"/>
        <v>52.78</v>
      </c>
      <c r="P6" s="34">
        <f t="shared" si="3"/>
        <v>31.32</v>
      </c>
      <c r="Q6" s="34">
        <f t="shared" si="3"/>
        <v>85.04</v>
      </c>
      <c r="R6" s="34">
        <f t="shared" si="3"/>
        <v>5060</v>
      </c>
      <c r="S6" s="34">
        <f t="shared" si="3"/>
        <v>15561</v>
      </c>
      <c r="T6" s="34">
        <f t="shared" si="3"/>
        <v>179.76</v>
      </c>
      <c r="U6" s="34">
        <f t="shared" si="3"/>
        <v>86.57</v>
      </c>
      <c r="V6" s="34">
        <f t="shared" si="3"/>
        <v>4848</v>
      </c>
      <c r="W6" s="34">
        <f t="shared" si="3"/>
        <v>12.68</v>
      </c>
      <c r="X6" s="34">
        <f t="shared" si="3"/>
        <v>382.33</v>
      </c>
      <c r="Y6" s="35" t="str">
        <f>IF(Y7="",NA(),Y7)</f>
        <v>-</v>
      </c>
      <c r="Z6" s="35">
        <f t="shared" ref="Z6:AH6" si="4">IF(Z7="",NA(),Z7)</f>
        <v>110.05</v>
      </c>
      <c r="AA6" s="35">
        <f t="shared" si="4"/>
        <v>112.59</v>
      </c>
      <c r="AB6" s="35">
        <f t="shared" si="4"/>
        <v>116.24</v>
      </c>
      <c r="AC6" s="35">
        <f t="shared" si="4"/>
        <v>125.63</v>
      </c>
      <c r="AD6" s="35" t="str">
        <f t="shared" si="4"/>
        <v>-</v>
      </c>
      <c r="AE6" s="35">
        <f t="shared" si="4"/>
        <v>100.95</v>
      </c>
      <c r="AF6" s="35">
        <f t="shared" si="4"/>
        <v>101.77</v>
      </c>
      <c r="AG6" s="35">
        <f t="shared" si="4"/>
        <v>101.91</v>
      </c>
      <c r="AH6" s="35">
        <f t="shared" si="4"/>
        <v>103.09</v>
      </c>
      <c r="AI6" s="34" t="str">
        <f>IF(AI7="","",IF(AI7="-","【-】","【"&amp;SUBSTITUTE(TEXT(AI7,"#,##0.00"),"-","△")&amp;"】"))</f>
        <v>【104.99】</v>
      </c>
      <c r="AJ6" s="35" t="str">
        <f>IF(AJ7="",NA(),AJ7)</f>
        <v>-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 t="str">
        <f t="shared" si="5"/>
        <v>-</v>
      </c>
      <c r="AP6" s="35">
        <f t="shared" si="5"/>
        <v>224.04</v>
      </c>
      <c r="AQ6" s="35">
        <f t="shared" si="5"/>
        <v>227.4</v>
      </c>
      <c r="AR6" s="35">
        <f t="shared" si="5"/>
        <v>127.98</v>
      </c>
      <c r="AS6" s="35">
        <f t="shared" si="5"/>
        <v>101.24</v>
      </c>
      <c r="AT6" s="34" t="str">
        <f>IF(AT7="","",IF(AT7="-","【-】","【"&amp;SUBSTITUTE(TEXT(AT7,"#,##0.00"),"-","△")&amp;"】"))</f>
        <v>【121.19】</v>
      </c>
      <c r="AU6" s="35" t="str">
        <f>IF(AU7="",NA(),AU7)</f>
        <v>-</v>
      </c>
      <c r="AV6" s="35">
        <f t="shared" ref="AV6:BD6" si="6">IF(AV7="",NA(),AV7)</f>
        <v>12.9</v>
      </c>
      <c r="AW6" s="35">
        <f t="shared" si="6"/>
        <v>11.77</v>
      </c>
      <c r="AX6" s="35">
        <f t="shared" si="6"/>
        <v>11.16</v>
      </c>
      <c r="AY6" s="35">
        <f t="shared" si="6"/>
        <v>20.2</v>
      </c>
      <c r="AZ6" s="35" t="str">
        <f t="shared" si="6"/>
        <v>-</v>
      </c>
      <c r="BA6" s="35">
        <f t="shared" si="6"/>
        <v>29.91</v>
      </c>
      <c r="BB6" s="35">
        <f t="shared" si="6"/>
        <v>29.54</v>
      </c>
      <c r="BC6" s="35">
        <f t="shared" si="6"/>
        <v>44.14</v>
      </c>
      <c r="BD6" s="35">
        <f t="shared" si="6"/>
        <v>37.24</v>
      </c>
      <c r="BE6" s="34" t="str">
        <f>IF(BE7="","",IF(BE7="-","【-】","【"&amp;SUBSTITUTE(TEXT(BE7,"#,##0.00"),"-","△")&amp;"】"))</f>
        <v>【32.80】</v>
      </c>
      <c r="BF6" s="35" t="str">
        <f>IF(BF7="",NA(),BF7)</f>
        <v>-</v>
      </c>
      <c r="BG6" s="35">
        <f t="shared" ref="BG6:BO6" si="7">IF(BG7="",NA(),BG7)</f>
        <v>3646.57</v>
      </c>
      <c r="BH6" s="35">
        <f t="shared" si="7"/>
        <v>3484.6</v>
      </c>
      <c r="BI6" s="35">
        <f t="shared" si="7"/>
        <v>3393.09</v>
      </c>
      <c r="BJ6" s="35">
        <f t="shared" si="7"/>
        <v>2672.46</v>
      </c>
      <c r="BK6" s="35" t="str">
        <f t="shared" si="7"/>
        <v>-</v>
      </c>
      <c r="BL6" s="35">
        <f t="shared" si="7"/>
        <v>855.8</v>
      </c>
      <c r="BM6" s="35">
        <f t="shared" si="7"/>
        <v>789.46</v>
      </c>
      <c r="BN6" s="35">
        <f t="shared" si="7"/>
        <v>654.71</v>
      </c>
      <c r="BO6" s="35">
        <f t="shared" si="7"/>
        <v>783.8</v>
      </c>
      <c r="BP6" s="34" t="str">
        <f>IF(BP7="","",IF(BP7="-","【-】","【"&amp;SUBSTITUTE(TEXT(BP7,"#,##0.00"),"-","△")&amp;"】"))</f>
        <v>【832.52】</v>
      </c>
      <c r="BQ6" s="35" t="str">
        <f>IF(BQ7="",NA(),BQ7)</f>
        <v>-</v>
      </c>
      <c r="BR6" s="35">
        <f t="shared" ref="BR6:BZ6" si="8">IF(BR7="",NA(),BR7)</f>
        <v>95.29</v>
      </c>
      <c r="BS6" s="35">
        <f t="shared" si="8"/>
        <v>100.41</v>
      </c>
      <c r="BT6" s="35">
        <f t="shared" si="8"/>
        <v>97.24</v>
      </c>
      <c r="BU6" s="35">
        <f t="shared" si="8"/>
        <v>99.65</v>
      </c>
      <c r="BV6" s="35" t="str">
        <f t="shared" si="8"/>
        <v>-</v>
      </c>
      <c r="BW6" s="35">
        <f t="shared" si="8"/>
        <v>59.8</v>
      </c>
      <c r="BX6" s="35">
        <f t="shared" si="8"/>
        <v>57.77</v>
      </c>
      <c r="BY6" s="35">
        <f t="shared" si="8"/>
        <v>65.37</v>
      </c>
      <c r="BZ6" s="35">
        <f t="shared" si="8"/>
        <v>68.11</v>
      </c>
      <c r="CA6" s="34" t="str">
        <f>IF(CA7="","",IF(CA7="-","【-】","【"&amp;SUBSTITUTE(TEXT(CA7,"#,##0.00"),"-","△")&amp;"】"))</f>
        <v>【60.94】</v>
      </c>
      <c r="CB6" s="35" t="str">
        <f>IF(CB7="",NA(),CB7)</f>
        <v>-</v>
      </c>
      <c r="CC6" s="35">
        <f t="shared" ref="CC6:CK6" si="9">IF(CC7="",NA(),CC7)</f>
        <v>220.13</v>
      </c>
      <c r="CD6" s="35">
        <f t="shared" si="9"/>
        <v>208.41</v>
      </c>
      <c r="CE6" s="35">
        <f t="shared" si="9"/>
        <v>215.09</v>
      </c>
      <c r="CF6" s="35">
        <f t="shared" si="9"/>
        <v>249.86</v>
      </c>
      <c r="CG6" s="35" t="str">
        <f t="shared" si="9"/>
        <v>-</v>
      </c>
      <c r="CH6" s="35">
        <f t="shared" si="9"/>
        <v>263.76</v>
      </c>
      <c r="CI6" s="35">
        <f t="shared" si="9"/>
        <v>274.35000000000002</v>
      </c>
      <c r="CJ6" s="35">
        <f t="shared" si="9"/>
        <v>228.99</v>
      </c>
      <c r="CK6" s="35">
        <f t="shared" si="9"/>
        <v>222.41</v>
      </c>
      <c r="CL6" s="34" t="str">
        <f>IF(CL7="","",IF(CL7="-","【-】","【"&amp;SUBSTITUTE(TEXT(CL7,"#,##0.00"),"-","△")&amp;"】"))</f>
        <v>【253.04】</v>
      </c>
      <c r="CM6" s="35" t="str">
        <f>IF(CM7="",NA(),CM7)</f>
        <v>-</v>
      </c>
      <c r="CN6" s="35">
        <f t="shared" ref="CN6:CV6" si="10">IF(CN7="",NA(),CN7)</f>
        <v>87.58</v>
      </c>
      <c r="CO6" s="35">
        <f t="shared" si="10"/>
        <v>76.349999999999994</v>
      </c>
      <c r="CP6" s="35">
        <f t="shared" si="10"/>
        <v>54.12</v>
      </c>
      <c r="CQ6" s="35">
        <f t="shared" si="10"/>
        <v>47.66</v>
      </c>
      <c r="CR6" s="35" t="str">
        <f t="shared" si="10"/>
        <v>-</v>
      </c>
      <c r="CS6" s="35">
        <f t="shared" si="10"/>
        <v>51.75</v>
      </c>
      <c r="CT6" s="35">
        <f t="shared" si="10"/>
        <v>50.68</v>
      </c>
      <c r="CU6" s="35">
        <f t="shared" si="10"/>
        <v>54.06</v>
      </c>
      <c r="CV6" s="35">
        <f t="shared" si="10"/>
        <v>55.26</v>
      </c>
      <c r="CW6" s="34" t="str">
        <f>IF(CW7="","",IF(CW7="-","【-】","【"&amp;SUBSTITUTE(TEXT(CW7,"#,##0.00"),"-","△")&amp;"】"))</f>
        <v>【54.84】</v>
      </c>
      <c r="CX6" s="35" t="str">
        <f>IF(CX7="",NA(),CX7)</f>
        <v>-</v>
      </c>
      <c r="CY6" s="35">
        <f t="shared" ref="CY6:DG6" si="11">IF(CY7="",NA(),CY7)</f>
        <v>94.86</v>
      </c>
      <c r="CZ6" s="35">
        <f t="shared" si="11"/>
        <v>95.4</v>
      </c>
      <c r="DA6" s="35">
        <f t="shared" si="11"/>
        <v>95.54</v>
      </c>
      <c r="DB6" s="35">
        <f t="shared" si="11"/>
        <v>95.73</v>
      </c>
      <c r="DC6" s="35" t="str">
        <f t="shared" si="11"/>
        <v>-</v>
      </c>
      <c r="DD6" s="35">
        <f t="shared" si="11"/>
        <v>84.84</v>
      </c>
      <c r="DE6" s="35">
        <f t="shared" si="11"/>
        <v>84.86</v>
      </c>
      <c r="DF6" s="35">
        <f t="shared" si="11"/>
        <v>90.11</v>
      </c>
      <c r="DG6" s="35">
        <f t="shared" si="11"/>
        <v>90.52</v>
      </c>
      <c r="DH6" s="34" t="str">
        <f>IF(DH7="","",IF(DH7="-","【-】","【"&amp;SUBSTITUTE(TEXT(DH7,"#,##0.00"),"-","△")&amp;"】"))</f>
        <v>【86.60】</v>
      </c>
      <c r="DI6" s="35" t="str">
        <f>IF(DI7="",NA(),DI7)</f>
        <v>-</v>
      </c>
      <c r="DJ6" s="35">
        <f t="shared" ref="DJ6:DR6" si="12">IF(DJ7="",NA(),DJ7)</f>
        <v>3.52</v>
      </c>
      <c r="DK6" s="35">
        <f t="shared" si="12"/>
        <v>7.01</v>
      </c>
      <c r="DL6" s="35">
        <f t="shared" si="12"/>
        <v>10.06</v>
      </c>
      <c r="DM6" s="35">
        <f t="shared" si="12"/>
        <v>13.1</v>
      </c>
      <c r="DN6" s="35" t="str">
        <f t="shared" si="12"/>
        <v>-</v>
      </c>
      <c r="DO6" s="35">
        <f t="shared" si="12"/>
        <v>24.87</v>
      </c>
      <c r="DP6" s="35">
        <f t="shared" si="12"/>
        <v>24.13</v>
      </c>
      <c r="DQ6" s="35">
        <f t="shared" si="12"/>
        <v>28.19</v>
      </c>
      <c r="DR6" s="35">
        <f t="shared" si="12"/>
        <v>24.8</v>
      </c>
      <c r="DS6" s="34" t="str">
        <f>IF(DS7="","",IF(DS7="-","【-】","【"&amp;SUBSTITUTE(TEXT(DS7,"#,##0.00"),"-","△")&amp;"】"))</f>
        <v>【22.21】</v>
      </c>
      <c r="DT6" s="35" t="str">
        <f>IF(DT7="",NA(),DT7)</f>
        <v>-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 t="str">
        <f t="shared" si="13"/>
        <v>-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 t="str">
        <f t="shared" si="14"/>
        <v>-</v>
      </c>
      <c r="EK6" s="35">
        <f t="shared" si="14"/>
        <v>0.01</v>
      </c>
      <c r="EL6" s="35">
        <f t="shared" si="14"/>
        <v>0.01</v>
      </c>
      <c r="EM6" s="35">
        <f t="shared" si="14"/>
        <v>0.02</v>
      </c>
      <c r="EN6" s="35">
        <f t="shared" si="14"/>
        <v>0.02</v>
      </c>
      <c r="EO6" s="34" t="str">
        <f>IF(EO7="","",IF(EO7="-","【-】","【"&amp;SUBSTITUTE(TEXT(EO7,"#,##0.00"),"-","△")&amp;"】"))</f>
        <v>【0.16】</v>
      </c>
    </row>
    <row r="7" spans="1:148" s="36" customFormat="1" x14ac:dyDescent="0.15">
      <c r="A7" s="28"/>
      <c r="B7" s="37">
        <v>2020</v>
      </c>
      <c r="C7" s="37">
        <v>33812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52.78</v>
      </c>
      <c r="P7" s="38">
        <v>31.32</v>
      </c>
      <c r="Q7" s="38">
        <v>85.04</v>
      </c>
      <c r="R7" s="38">
        <v>5060</v>
      </c>
      <c r="S7" s="38">
        <v>15561</v>
      </c>
      <c r="T7" s="38">
        <v>179.76</v>
      </c>
      <c r="U7" s="38">
        <v>86.57</v>
      </c>
      <c r="V7" s="38">
        <v>4848</v>
      </c>
      <c r="W7" s="38">
        <v>12.68</v>
      </c>
      <c r="X7" s="38">
        <v>382.33</v>
      </c>
      <c r="Y7" s="38" t="s">
        <v>102</v>
      </c>
      <c r="Z7" s="38">
        <v>110.05</v>
      </c>
      <c r="AA7" s="38">
        <v>112.59</v>
      </c>
      <c r="AB7" s="38">
        <v>116.24</v>
      </c>
      <c r="AC7" s="38">
        <v>125.63</v>
      </c>
      <c r="AD7" s="38" t="s">
        <v>102</v>
      </c>
      <c r="AE7" s="38">
        <v>100.95</v>
      </c>
      <c r="AF7" s="38">
        <v>101.77</v>
      </c>
      <c r="AG7" s="38">
        <v>101.91</v>
      </c>
      <c r="AH7" s="38">
        <v>103.09</v>
      </c>
      <c r="AI7" s="38">
        <v>104.99</v>
      </c>
      <c r="AJ7" s="38" t="s">
        <v>102</v>
      </c>
      <c r="AK7" s="38">
        <v>0</v>
      </c>
      <c r="AL7" s="38">
        <v>0</v>
      </c>
      <c r="AM7" s="38">
        <v>0</v>
      </c>
      <c r="AN7" s="38">
        <v>0</v>
      </c>
      <c r="AO7" s="38" t="s">
        <v>102</v>
      </c>
      <c r="AP7" s="38">
        <v>224.04</v>
      </c>
      <c r="AQ7" s="38">
        <v>227.4</v>
      </c>
      <c r="AR7" s="38">
        <v>127.98</v>
      </c>
      <c r="AS7" s="38">
        <v>101.24</v>
      </c>
      <c r="AT7" s="38">
        <v>121.19</v>
      </c>
      <c r="AU7" s="38" t="s">
        <v>102</v>
      </c>
      <c r="AV7" s="38">
        <v>12.9</v>
      </c>
      <c r="AW7" s="38">
        <v>11.77</v>
      </c>
      <c r="AX7" s="38">
        <v>11.16</v>
      </c>
      <c r="AY7" s="38">
        <v>20.2</v>
      </c>
      <c r="AZ7" s="38" t="s">
        <v>102</v>
      </c>
      <c r="BA7" s="38">
        <v>29.91</v>
      </c>
      <c r="BB7" s="38">
        <v>29.54</v>
      </c>
      <c r="BC7" s="38">
        <v>44.14</v>
      </c>
      <c r="BD7" s="38">
        <v>37.24</v>
      </c>
      <c r="BE7" s="38">
        <v>32.799999999999997</v>
      </c>
      <c r="BF7" s="38" t="s">
        <v>102</v>
      </c>
      <c r="BG7" s="38">
        <v>3646.57</v>
      </c>
      <c r="BH7" s="38">
        <v>3484.6</v>
      </c>
      <c r="BI7" s="38">
        <v>3393.09</v>
      </c>
      <c r="BJ7" s="38">
        <v>2672.46</v>
      </c>
      <c r="BK7" s="38" t="s">
        <v>102</v>
      </c>
      <c r="BL7" s="38">
        <v>855.8</v>
      </c>
      <c r="BM7" s="38">
        <v>789.46</v>
      </c>
      <c r="BN7" s="38">
        <v>654.71</v>
      </c>
      <c r="BO7" s="38">
        <v>783.8</v>
      </c>
      <c r="BP7" s="38">
        <v>832.52</v>
      </c>
      <c r="BQ7" s="38" t="s">
        <v>102</v>
      </c>
      <c r="BR7" s="38">
        <v>95.29</v>
      </c>
      <c r="BS7" s="38">
        <v>100.41</v>
      </c>
      <c r="BT7" s="38">
        <v>97.24</v>
      </c>
      <c r="BU7" s="38">
        <v>99.65</v>
      </c>
      <c r="BV7" s="38" t="s">
        <v>102</v>
      </c>
      <c r="BW7" s="38">
        <v>59.8</v>
      </c>
      <c r="BX7" s="38">
        <v>57.77</v>
      </c>
      <c r="BY7" s="38">
        <v>65.37</v>
      </c>
      <c r="BZ7" s="38">
        <v>68.11</v>
      </c>
      <c r="CA7" s="38">
        <v>60.94</v>
      </c>
      <c r="CB7" s="38" t="s">
        <v>102</v>
      </c>
      <c r="CC7" s="38">
        <v>220.13</v>
      </c>
      <c r="CD7" s="38">
        <v>208.41</v>
      </c>
      <c r="CE7" s="38">
        <v>215.09</v>
      </c>
      <c r="CF7" s="38">
        <v>249.86</v>
      </c>
      <c r="CG7" s="38" t="s">
        <v>102</v>
      </c>
      <c r="CH7" s="38">
        <v>263.76</v>
      </c>
      <c r="CI7" s="38">
        <v>274.35000000000002</v>
      </c>
      <c r="CJ7" s="38">
        <v>228.99</v>
      </c>
      <c r="CK7" s="38">
        <v>222.41</v>
      </c>
      <c r="CL7" s="38">
        <v>253.04</v>
      </c>
      <c r="CM7" s="38" t="s">
        <v>102</v>
      </c>
      <c r="CN7" s="38">
        <v>87.58</v>
      </c>
      <c r="CO7" s="38">
        <v>76.349999999999994</v>
      </c>
      <c r="CP7" s="38">
        <v>54.12</v>
      </c>
      <c r="CQ7" s="38">
        <v>47.66</v>
      </c>
      <c r="CR7" s="38" t="s">
        <v>102</v>
      </c>
      <c r="CS7" s="38">
        <v>51.75</v>
      </c>
      <c r="CT7" s="38">
        <v>50.68</v>
      </c>
      <c r="CU7" s="38">
        <v>54.06</v>
      </c>
      <c r="CV7" s="38">
        <v>55.26</v>
      </c>
      <c r="CW7" s="38">
        <v>54.84</v>
      </c>
      <c r="CX7" s="38" t="s">
        <v>102</v>
      </c>
      <c r="CY7" s="38">
        <v>94.86</v>
      </c>
      <c r="CZ7" s="38">
        <v>95.4</v>
      </c>
      <c r="DA7" s="38">
        <v>95.54</v>
      </c>
      <c r="DB7" s="38">
        <v>95.73</v>
      </c>
      <c r="DC7" s="38" t="s">
        <v>102</v>
      </c>
      <c r="DD7" s="38">
        <v>84.84</v>
      </c>
      <c r="DE7" s="38">
        <v>84.86</v>
      </c>
      <c r="DF7" s="38">
        <v>90.11</v>
      </c>
      <c r="DG7" s="38">
        <v>90.52</v>
      </c>
      <c r="DH7" s="38">
        <v>86.6</v>
      </c>
      <c r="DI7" s="38" t="s">
        <v>102</v>
      </c>
      <c r="DJ7" s="38">
        <v>3.52</v>
      </c>
      <c r="DK7" s="38">
        <v>7.01</v>
      </c>
      <c r="DL7" s="38">
        <v>10.06</v>
      </c>
      <c r="DM7" s="38">
        <v>13.1</v>
      </c>
      <c r="DN7" s="38" t="s">
        <v>102</v>
      </c>
      <c r="DO7" s="38">
        <v>24.87</v>
      </c>
      <c r="DP7" s="38">
        <v>24.13</v>
      </c>
      <c r="DQ7" s="38">
        <v>28.19</v>
      </c>
      <c r="DR7" s="38">
        <v>24.8</v>
      </c>
      <c r="DS7" s="38">
        <v>22.21</v>
      </c>
      <c r="DT7" s="38" t="s">
        <v>102</v>
      </c>
      <c r="DU7" s="38">
        <v>0</v>
      </c>
      <c r="DV7" s="38">
        <v>0</v>
      </c>
      <c r="DW7" s="38">
        <v>0</v>
      </c>
      <c r="DX7" s="38">
        <v>0</v>
      </c>
      <c r="DY7" s="38" t="s">
        <v>102</v>
      </c>
      <c r="DZ7" s="38">
        <v>0</v>
      </c>
      <c r="EA7" s="38">
        <v>0</v>
      </c>
      <c r="EB7" s="38">
        <v>0</v>
      </c>
      <c r="EC7" s="38">
        <v>0</v>
      </c>
      <c r="ED7" s="38">
        <v>0</v>
      </c>
      <c r="EE7" s="38" t="s">
        <v>102</v>
      </c>
      <c r="EF7" s="38">
        <v>0</v>
      </c>
      <c r="EG7" s="38">
        <v>0</v>
      </c>
      <c r="EH7" s="38">
        <v>0</v>
      </c>
      <c r="EI7" s="38">
        <v>0</v>
      </c>
      <c r="EJ7" s="38" t="s">
        <v>102</v>
      </c>
      <c r="EK7" s="38">
        <v>0.01</v>
      </c>
      <c r="EL7" s="38">
        <v>0.01</v>
      </c>
      <c r="EM7" s="38">
        <v>0.02</v>
      </c>
      <c r="EN7" s="38">
        <v>0.02</v>
      </c>
      <c r="EO7" s="38">
        <v>0.16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2022-01-24T06:11:12Z</cp:lastPrinted>
  <dcterms:created xsi:type="dcterms:W3CDTF">2021-12-03T07:29:09Z</dcterms:created>
  <dcterms:modified xsi:type="dcterms:W3CDTF">2022-01-24T06:27:40Z</dcterms:modified>
  <cp:category/>
</cp:coreProperties>
</file>