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rlg\各課フォルダ\上下水道課\02_総　務\02_1　経営方針・経営計画\公営企業経営比較分析\R3\21_金ケ崎町\【経営比較分析表】下水道\"/>
    </mc:Choice>
  </mc:AlternateContent>
  <workbookProtection workbookAlgorithmName="SHA-512" workbookHashValue="3NL+sDbTouWmkP7pDWaziAgethesDOuhZFZ51+siE1xXXNypHKVNuGkXRKmaWezjZJXjI5AzEY8MoHwRKwPULA==" workbookSaltValue="/nE7KtvK25mshvjiD9FaL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AT10" i="4"/>
  <c r="AL10" i="4"/>
  <c r="AD10" i="4"/>
  <c r="W10" i="4"/>
  <c r="P10" i="4"/>
  <c r="I10" i="4"/>
  <c r="B10" i="4"/>
  <c r="BB8" i="4"/>
  <c r="AT8" i="4"/>
  <c r="AL8" i="4"/>
  <c r="AD8" i="4"/>
  <c r="P8" i="4"/>
  <c r="I8" i="4"/>
  <c r="B8" i="4"/>
</calcChain>
</file>

<file path=xl/sharedStrings.xml><?xml version="1.0" encoding="utf-8"?>
<sst xmlns="http://schemas.openxmlformats.org/spreadsheetml/2006/main" count="257" uniqueCount="118">
  <si>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</si>
  <si>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</si>
  <si>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</si>
  <si>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</si>
  <si>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</si>
  <si>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</si>
  <si>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</si>
  <si>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</si>
  <si>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</si>
  <si>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</si>
  <si>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</si>
  <si>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</si>
  <si>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</si>
  <si>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</si>
  <si>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</si>
  <si>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</si>
  <si>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</si>
  <si>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</si>
  <si>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</si>
  <si>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</si>
  <si>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</si>
  <si>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</si>
  <si>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</si>
  <si>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</si>
  <si>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</si>
  <si>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</si>
  <si>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</si>
  <si>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</si>
  <si>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</si>
  <si>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</si>
  <si>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</si>
  <si>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</si>
  <si>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</si>
  <si>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</si>
  <si>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</si>
  <si>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</si>
  <si>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</si>
  <si>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</si>
  <si>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</si>
  <si>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</si>
  <si>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</si>
  <si>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</si>
  <si>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</si>
  <si>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</si>
  <si>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</si>
  <si>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</si>
  <si>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</si>
  <si>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</si>
  <si>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</si>
  <si>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</si>
  <si>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</si>
  <si>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</si>
  <si>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</si>
  <si>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</si>
  <si>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</si>
  <si>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</si>
  <si>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</si>
  <si>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</si>
  <si>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</si>
  <si>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</si>
  <si>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</si>
  <si>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</si>
  <si>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</si>
  <si>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</si>
  <si>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</si>
  <si>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</si>
  <si>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</si>
  <si>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</si>
  <si>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</si>
  <si>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</si>
  <si>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</si>
  <si>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</si>
  <si>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</si>
  <si>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</si>
  <si>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</si>
  <si>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</si>
  <si>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</si>
  <si>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</si>
  <si>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</si>
  <si>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</si>
  <si>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</si>
  <si>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</si>
  <si>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</si>
  <si>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</si>
  <si>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</si>
  <si>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</si>
  <si>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</si>
  <si>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</si>
  <si>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</si>
  <si>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</si>
  <si>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</si>
  <si>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</si>
  <si>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</si>
  <si>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</si>
  <si>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</si>
  <si>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</si>
  <si>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金ケ崎町</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</si>
  <si>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</si>
  <si>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</si>
  <si>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</si>
  <si>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</si>
  <si>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</si>
  <si>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</si>
  <si>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</si>
  <si>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</si>
  <si>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</si>
  <si>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</si>
  <si>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</si>
  <si>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</si>
  <si>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</si>
  <si>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</si>
  <si>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</si>
  <si>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</si>
  <si>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</si>
  <si>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</si>
  <si>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①　経常収支比率は、料金改定により122.91％と前年を12.03％上回ったものの、使用料と同程度の繰入金により収支の均衡を図っている。
③　流動比率は、料金改定により16.3％と前年に比べ、僅かではあるが改善されたが、安定性に欠ける状況である。
④　企業債残高対事業規模費率については、企業債の発行は多額となっており、一方で料金設定が低くなっているため比率が高くなっている。令和２年度の料金改定により、減少傾向が見込まれる。
⑤　経費回収率は全国平均より高い水準である。今後も健全な経営に努めていく。
⑥　汚水処理原価は、類似団体と同程度であったが、令和２年度において、流域下水道維持管理負担金が前年比108.35％の増加となったことから、原価の上昇となった。
⑧　水洗化率は、全国平均を上回っており、新築住宅の需要もあるため、微増傾向となっている。
</t>
    <rPh sb="3" eb="5">
      <t>ケイジョウ</t>
    </rPh>
    <rPh sb="5" eb="7">
      <t>シュウシ</t>
    </rPh>
    <rPh sb="7" eb="9">
      <t>ヒリツ</t>
    </rPh>
    <rPh sb="11" eb="13">
      <t>リョウキン</t>
    </rPh>
    <rPh sb="13" eb="15">
      <t>カイテイ</t>
    </rPh>
    <rPh sb="26" eb="28">
      <t>ゼンネン</t>
    </rPh>
    <rPh sb="35" eb="37">
      <t>ウワマワ</t>
    </rPh>
    <rPh sb="43" eb="46">
      <t>シヨウリョウ</t>
    </rPh>
    <rPh sb="47" eb="50">
      <t>ドウテイド</t>
    </rPh>
    <rPh sb="51" eb="53">
      <t>クリイレ</t>
    </rPh>
    <rPh sb="53" eb="54">
      <t>キン</t>
    </rPh>
    <rPh sb="57" eb="59">
      <t>シュウシ</t>
    </rPh>
    <rPh sb="60" eb="62">
      <t>キンコウ</t>
    </rPh>
    <rPh sb="63" eb="64">
      <t>ハカ</t>
    </rPh>
    <rPh sb="72" eb="74">
      <t>リュウドウ</t>
    </rPh>
    <rPh sb="74" eb="76">
      <t>ヒリツ</t>
    </rPh>
    <rPh sb="78" eb="80">
      <t>リョウキン</t>
    </rPh>
    <rPh sb="80" eb="82">
      <t>カイテイ</t>
    </rPh>
    <rPh sb="91" eb="93">
      <t>ゼンネン</t>
    </rPh>
    <rPh sb="94" eb="95">
      <t>クラ</t>
    </rPh>
    <rPh sb="97" eb="98">
      <t>ワズ</t>
    </rPh>
    <rPh sb="104" eb="106">
      <t>カイゼン</t>
    </rPh>
    <rPh sb="111" eb="114">
      <t>アンテイセイ</t>
    </rPh>
    <rPh sb="115" eb="116">
      <t>カ</t>
    </rPh>
    <rPh sb="118" eb="120">
      <t>ジョウキョウ</t>
    </rPh>
    <rPh sb="189" eb="191">
      <t>レイワ</t>
    </rPh>
    <rPh sb="192" eb="194">
      <t>ネンド</t>
    </rPh>
    <rPh sb="195" eb="197">
      <t>リョウキン</t>
    </rPh>
    <rPh sb="197" eb="199">
      <t>カイテイ</t>
    </rPh>
    <rPh sb="203" eb="205">
      <t>ゲンショウ</t>
    </rPh>
    <rPh sb="205" eb="207">
      <t>ケイコウ</t>
    </rPh>
    <rPh sb="208" eb="210">
      <t>ミコ</t>
    </rPh>
    <rPh sb="223" eb="225">
      <t>ゼンコク</t>
    </rPh>
    <rPh sb="225" eb="227">
      <t>ヘイキン</t>
    </rPh>
    <rPh sb="263" eb="265">
      <t>ルイジ</t>
    </rPh>
    <rPh sb="265" eb="267">
      <t>ダンタイ</t>
    </rPh>
    <rPh sb="268" eb="271">
      <t>ドウテイド</t>
    </rPh>
    <rPh sb="277" eb="279">
      <t>レイワ</t>
    </rPh>
    <rPh sb="280" eb="282">
      <t>ネンド</t>
    </rPh>
    <rPh sb="287" eb="299">
      <t>リュウイキ</t>
    </rPh>
    <rPh sb="300" eb="303">
      <t>ゼンネンヒ</t>
    </rPh>
    <rPh sb="311" eb="313">
      <t>ゾウカ</t>
    </rPh>
    <rPh sb="322" eb="324">
      <t>ゲンカ</t>
    </rPh>
    <rPh sb="325" eb="327">
      <t>ジョウショウ</t>
    </rPh>
    <rPh sb="335" eb="338">
      <t>スイセンカ</t>
    </rPh>
    <rPh sb="338" eb="339">
      <t>リツ</t>
    </rPh>
    <rPh sb="341" eb="343">
      <t>ゼンコク</t>
    </rPh>
    <rPh sb="343" eb="345">
      <t>ヘイキン</t>
    </rPh>
    <rPh sb="346" eb="348">
      <t>ウワマワ</t>
    </rPh>
    <rPh sb="353" eb="355">
      <t>シンチク</t>
    </rPh>
    <rPh sb="355" eb="357">
      <t>ジュウタク</t>
    </rPh>
    <rPh sb="358" eb="360">
      <t>ジュヨウ</t>
    </rPh>
    <rPh sb="366" eb="368">
      <t>ビゾウ</t>
    </rPh>
    <rPh sb="368" eb="370">
      <t>ケイコウ</t>
    </rPh>
    <phoneticPr fontId="4"/>
  </si>
  <si>
    <t>　昭和62年度から整備を開始し、30年以上経過する管路があるが、大規模な改築、更新を実施するほどの劣化の確認には至っていない。
①有形固定資産減価償却率、③管渠改善率は、共に類似団体を下回り、悪化の傾向がみられる。
　現状の改築・更新事業は、耐用年数を超過したマンホールポンプ等の電気機械設備を優先的に更新を実施しているとこであるが、次期ストックマネジメント計画策定(R6)においては、電気機械設備の他管路調査を実施し、管路の健全度の確保に努める必要がある。</t>
    <rPh sb="1" eb="3">
      <t>ショウワ</t>
    </rPh>
    <rPh sb="5" eb="7">
      <t>ネンド</t>
    </rPh>
    <rPh sb="9" eb="11">
      <t>セイビ</t>
    </rPh>
    <rPh sb="12" eb="14">
      <t>カイシ</t>
    </rPh>
    <rPh sb="18" eb="21">
      <t>ネンイジョウ</t>
    </rPh>
    <rPh sb="21" eb="23">
      <t>ケイカ</t>
    </rPh>
    <rPh sb="25" eb="27">
      <t>カンロ</t>
    </rPh>
    <rPh sb="32" eb="35">
      <t>ダイキボ</t>
    </rPh>
    <rPh sb="36" eb="38">
      <t>カイチク</t>
    </rPh>
    <rPh sb="39" eb="41">
      <t>コウシン</t>
    </rPh>
    <rPh sb="42" eb="44">
      <t>ジッシ</t>
    </rPh>
    <rPh sb="49" eb="51">
      <t>レッカ</t>
    </rPh>
    <rPh sb="52" eb="54">
      <t>カクニン</t>
    </rPh>
    <rPh sb="56" eb="57">
      <t>イタ</t>
    </rPh>
    <rPh sb="65" eb="67">
      <t>ユウケイ</t>
    </rPh>
    <rPh sb="67" eb="69">
      <t>コテイ</t>
    </rPh>
    <rPh sb="69" eb="71">
      <t>シサン</t>
    </rPh>
    <rPh sb="71" eb="73">
      <t>ゲンカ</t>
    </rPh>
    <rPh sb="73" eb="75">
      <t>ショウキャク</t>
    </rPh>
    <rPh sb="75" eb="76">
      <t>リツ</t>
    </rPh>
    <rPh sb="78" eb="80">
      <t>カンキョ</t>
    </rPh>
    <rPh sb="80" eb="82">
      <t>カイゼン</t>
    </rPh>
    <rPh sb="109" eb="110">
      <t>ゲン</t>
    </rPh>
    <rPh sb="110" eb="111">
      <t>ジョウ</t>
    </rPh>
    <rPh sb="112" eb="114">
      <t>カイチク</t>
    </rPh>
    <rPh sb="115" eb="117">
      <t>コウシン</t>
    </rPh>
    <rPh sb="117" eb="119">
      <t>ジギョウ</t>
    </rPh>
    <rPh sb="151" eb="153">
      <t>コウシン</t>
    </rPh>
    <rPh sb="154" eb="156">
      <t>ジッシ</t>
    </rPh>
    <rPh sb="167" eb="169">
      <t>ジキ</t>
    </rPh>
    <rPh sb="179" eb="181">
      <t>ケイカク</t>
    </rPh>
    <rPh sb="181" eb="183">
      <t>サクテイ</t>
    </rPh>
    <rPh sb="193" eb="195">
      <t>デンキ</t>
    </rPh>
    <rPh sb="195" eb="197">
      <t>キカイ</t>
    </rPh>
    <rPh sb="197" eb="199">
      <t>セツビ</t>
    </rPh>
    <rPh sb="200" eb="201">
      <t>ホカ</t>
    </rPh>
    <rPh sb="201" eb="203">
      <t>カンロ</t>
    </rPh>
    <rPh sb="203" eb="205">
      <t>チョウサ</t>
    </rPh>
    <rPh sb="206" eb="208">
      <t>ジッシ</t>
    </rPh>
    <rPh sb="210" eb="212">
      <t>カンロ</t>
    </rPh>
    <rPh sb="213" eb="216">
      <t>ケンゼンド</t>
    </rPh>
    <rPh sb="217" eb="219">
      <t>カクホ</t>
    </rPh>
    <rPh sb="220" eb="221">
      <t>ツト</t>
    </rPh>
    <rPh sb="223" eb="225">
      <t>ヒツヨウ</t>
    </rPh>
    <phoneticPr fontId="4"/>
  </si>
  <si>
    <t>　料金収入のみでは、企業債の償還ができないことから、料金収入より多額の一般会計繰入金により、収支均衡を図っている。
「金ケ崎町下水道事業中期経営計画」に基づき、令和２年４月に料金改定を実施したところ、一部指標の改善傾向がみられる。
　今後も同計画に基づき、管理費用や改築更新に係る費用増、将来的な人口減少による使用料の減少を考慮し長期的な管理計画、経営及び料金改定等を行なっていく必要がある。
　</t>
    <rPh sb="1" eb="3">
      <t>リョウキン</t>
    </rPh>
    <rPh sb="3" eb="5">
      <t>シュウニュウ</t>
    </rPh>
    <rPh sb="10" eb="12">
      <t>キギョウ</t>
    </rPh>
    <rPh sb="12" eb="13">
      <t>サイ</t>
    </rPh>
    <rPh sb="14" eb="16">
      <t>ショウカン</t>
    </rPh>
    <rPh sb="26" eb="28">
      <t>リョウキン</t>
    </rPh>
    <rPh sb="28" eb="30">
      <t>シュウニュウ</t>
    </rPh>
    <rPh sb="32" eb="34">
      <t>タガク</t>
    </rPh>
    <rPh sb="35" eb="37">
      <t>イッパン</t>
    </rPh>
    <rPh sb="37" eb="39">
      <t>カイケイ</t>
    </rPh>
    <rPh sb="39" eb="41">
      <t>クリイレ</t>
    </rPh>
    <rPh sb="41" eb="42">
      <t>キン</t>
    </rPh>
    <rPh sb="46" eb="48">
      <t>シュウシ</t>
    </rPh>
    <rPh sb="48" eb="50">
      <t>キンコウ</t>
    </rPh>
    <rPh sb="51" eb="52">
      <t>ハカ</t>
    </rPh>
    <rPh sb="100" eb="102">
      <t>イチブ</t>
    </rPh>
    <rPh sb="138" eb="139">
      <t>カカ</t>
    </rPh>
    <rPh sb="190" eb="19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</si>
</sst>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7.0000000000000007E-2</c:v>
                </c:pt>
                <c:pt idx="2">
                  <c:v>0.97</c:v>
                </c:pt>
                <c:pt idx="3">
                  <c:v>0.36</c:v>
                </c:pt>
                <c:pt idx="4">
                  <c:v>0.18</c:v>
                </c:pt>
              </c:numCache>
            </c:numRef>
          </c:val>
          <c:extLst>
            <c:ext xmlns:c16="http://schemas.microsoft.com/office/drawing/2014/chart" uri="{C3380CC4-5D6E-409C-BE32-E72D297353CC}">
              <c16:uniqueId val="{00000000-CC46-4376-9D98-CEED95F5CFB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0.13</c:v>
                </c:pt>
                <c:pt idx="2">
                  <c:v>0.12</c:v>
                </c:pt>
                <c:pt idx="3">
                  <c:v>0.1</c:v>
                </c:pt>
                <c:pt idx="4">
                  <c:v>0.32</c:v>
                </c:pt>
              </c:numCache>
            </c:numRef>
          </c:val>
          <c:smooth val="0"/>
          <c:extLst>
            <c:ext xmlns:c16="http://schemas.microsoft.com/office/drawing/2014/chart" uri="{C3380CC4-5D6E-409C-BE32-E72D297353CC}">
              <c16:uniqueId val="{00000001-CC46-4376-9D98-CEED95F5CFB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2C-49E9-92F9-9D35FA13768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50.24</c:v>
                </c:pt>
                <c:pt idx="2">
                  <c:v>49.68</c:v>
                </c:pt>
                <c:pt idx="3">
                  <c:v>49.27</c:v>
                </c:pt>
                <c:pt idx="4">
                  <c:v>49.47</c:v>
                </c:pt>
              </c:numCache>
            </c:numRef>
          </c:val>
          <c:smooth val="0"/>
          <c:extLst>
            <c:ext xmlns:c16="http://schemas.microsoft.com/office/drawing/2014/chart" uri="{C3380CC4-5D6E-409C-BE32-E72D297353CC}">
              <c16:uniqueId val="{00000001-822C-49E9-92F9-9D35FA13768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91.31</c:v>
                </c:pt>
                <c:pt idx="2">
                  <c:v>93.06</c:v>
                </c:pt>
                <c:pt idx="3">
                  <c:v>93.95</c:v>
                </c:pt>
                <c:pt idx="4">
                  <c:v>94.2</c:v>
                </c:pt>
              </c:numCache>
            </c:numRef>
          </c:val>
          <c:extLst>
            <c:ext xmlns:c16="http://schemas.microsoft.com/office/drawing/2014/chart" uri="{C3380CC4-5D6E-409C-BE32-E72D297353CC}">
              <c16:uniqueId val="{00000000-647E-4207-A909-D7604B40DCA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84.17</c:v>
                </c:pt>
                <c:pt idx="2">
                  <c:v>83.35</c:v>
                </c:pt>
                <c:pt idx="3">
                  <c:v>83.16</c:v>
                </c:pt>
                <c:pt idx="4">
                  <c:v>82.06</c:v>
                </c:pt>
              </c:numCache>
            </c:numRef>
          </c:val>
          <c:smooth val="0"/>
          <c:extLst>
            <c:ext xmlns:c16="http://schemas.microsoft.com/office/drawing/2014/chart" uri="{C3380CC4-5D6E-409C-BE32-E72D297353CC}">
              <c16:uniqueId val="{00000001-647E-4207-A909-D7604B40DCA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111.31</c:v>
                </c:pt>
                <c:pt idx="2">
                  <c:v>110.7</c:v>
                </c:pt>
                <c:pt idx="3">
                  <c:v>110.88</c:v>
                </c:pt>
                <c:pt idx="4">
                  <c:v>122.91</c:v>
                </c:pt>
              </c:numCache>
            </c:numRef>
          </c:val>
          <c:extLst>
            <c:ext xmlns:c16="http://schemas.microsoft.com/office/drawing/2014/chart" uri="{C3380CC4-5D6E-409C-BE32-E72D297353CC}">
              <c16:uniqueId val="{00000000-F7EA-4225-B5D7-BCC77FAFC22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106.7</c:v>
                </c:pt>
                <c:pt idx="2">
                  <c:v>106.83</c:v>
                </c:pt>
                <c:pt idx="3">
                  <c:v>109.21</c:v>
                </c:pt>
                <c:pt idx="4">
                  <c:v>107.81</c:v>
                </c:pt>
              </c:numCache>
            </c:numRef>
          </c:val>
          <c:smooth val="0"/>
          <c:extLst>
            <c:ext xmlns:c16="http://schemas.microsoft.com/office/drawing/2014/chart" uri="{C3380CC4-5D6E-409C-BE32-E72D297353CC}">
              <c16:uniqueId val="{00000001-F7EA-4225-B5D7-BCC77FAFC22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2.91</c:v>
                </c:pt>
                <c:pt idx="2">
                  <c:v>5.78</c:v>
                </c:pt>
                <c:pt idx="3">
                  <c:v>8.61</c:v>
                </c:pt>
                <c:pt idx="4">
                  <c:v>11.41</c:v>
                </c:pt>
              </c:numCache>
            </c:numRef>
          </c:val>
          <c:extLst>
            <c:ext xmlns:c16="http://schemas.microsoft.com/office/drawing/2014/chart" uri="{C3380CC4-5D6E-409C-BE32-E72D297353CC}">
              <c16:uniqueId val="{00000000-ED47-4561-ABE9-6512CDD0AA4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26.81</c:v>
                </c:pt>
                <c:pt idx="2">
                  <c:v>26.06</c:v>
                </c:pt>
                <c:pt idx="3">
                  <c:v>24.1</c:v>
                </c:pt>
                <c:pt idx="4">
                  <c:v>19.93</c:v>
                </c:pt>
              </c:numCache>
            </c:numRef>
          </c:val>
          <c:smooth val="0"/>
          <c:extLst>
            <c:ext xmlns:c16="http://schemas.microsoft.com/office/drawing/2014/chart" uri="{C3380CC4-5D6E-409C-BE32-E72D297353CC}">
              <c16:uniqueId val="{00000001-ED47-4561-ABE9-6512CDD0AA4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D695-447D-B497-2A2751AF2E0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D695-447D-B497-2A2751AF2E0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A003-4319-97AB-1D1CFFB72FD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26.14</c:v>
                </c:pt>
                <c:pt idx="2">
                  <c:v>22.02</c:v>
                </c:pt>
                <c:pt idx="3">
                  <c:v>15.73</c:v>
                </c:pt>
                <c:pt idx="4">
                  <c:v>18.2</c:v>
                </c:pt>
              </c:numCache>
            </c:numRef>
          </c:val>
          <c:smooth val="0"/>
          <c:extLst>
            <c:ext xmlns:c16="http://schemas.microsoft.com/office/drawing/2014/chart" uri="{C3380CC4-5D6E-409C-BE32-E72D297353CC}">
              <c16:uniqueId val="{00000001-A003-4319-97AB-1D1CFFB72FD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31.08</c:v>
                </c:pt>
                <c:pt idx="2">
                  <c:v>29.65</c:v>
                </c:pt>
                <c:pt idx="3">
                  <c:v>13.24</c:v>
                </c:pt>
                <c:pt idx="4">
                  <c:v>16.329999999999998</c:v>
                </c:pt>
              </c:numCache>
            </c:numRef>
          </c:val>
          <c:extLst>
            <c:ext xmlns:c16="http://schemas.microsoft.com/office/drawing/2014/chart" uri="{C3380CC4-5D6E-409C-BE32-E72D297353CC}">
              <c16:uniqueId val="{00000000-85FD-4CB6-B4D9-90BC0BE954E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68.290000000000006</c:v>
                </c:pt>
                <c:pt idx="2">
                  <c:v>68.040000000000006</c:v>
                </c:pt>
                <c:pt idx="3">
                  <c:v>57.26</c:v>
                </c:pt>
                <c:pt idx="4">
                  <c:v>48.56</c:v>
                </c:pt>
              </c:numCache>
            </c:numRef>
          </c:val>
          <c:smooth val="0"/>
          <c:extLst>
            <c:ext xmlns:c16="http://schemas.microsoft.com/office/drawing/2014/chart" uri="{C3380CC4-5D6E-409C-BE32-E72D297353CC}">
              <c16:uniqueId val="{00000001-85FD-4CB6-B4D9-90BC0BE954E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2512.56</c:v>
                </c:pt>
                <c:pt idx="2">
                  <c:v>2406.35</c:v>
                </c:pt>
                <c:pt idx="3">
                  <c:v>2271.86</c:v>
                </c:pt>
                <c:pt idx="4">
                  <c:v>1760.55</c:v>
                </c:pt>
              </c:numCache>
            </c:numRef>
          </c:val>
          <c:extLst>
            <c:ext xmlns:c16="http://schemas.microsoft.com/office/drawing/2014/chart" uri="{C3380CC4-5D6E-409C-BE32-E72D297353CC}">
              <c16:uniqueId val="{00000000-13A0-44C0-AB7A-D23B42EB4F7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1124.26</c:v>
                </c:pt>
                <c:pt idx="2">
                  <c:v>1048.23</c:v>
                </c:pt>
                <c:pt idx="3">
                  <c:v>1130.42</c:v>
                </c:pt>
                <c:pt idx="4">
                  <c:v>1245.0999999999999</c:v>
                </c:pt>
              </c:numCache>
            </c:numRef>
          </c:val>
          <c:smooth val="0"/>
          <c:extLst>
            <c:ext xmlns:c16="http://schemas.microsoft.com/office/drawing/2014/chart" uri="{C3380CC4-5D6E-409C-BE32-E72D297353CC}">
              <c16:uniqueId val="{00000001-13A0-44C0-AB7A-D23B42EB4F7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100</c:v>
                </c:pt>
                <c:pt idx="2">
                  <c:v>100</c:v>
                </c:pt>
                <c:pt idx="3">
                  <c:v>100.18</c:v>
                </c:pt>
                <c:pt idx="4">
                  <c:v>100</c:v>
                </c:pt>
              </c:numCache>
            </c:numRef>
          </c:val>
          <c:extLst>
            <c:ext xmlns:c16="http://schemas.microsoft.com/office/drawing/2014/chart" uri="{C3380CC4-5D6E-409C-BE32-E72D297353CC}">
              <c16:uniqueId val="{00000000-4B16-4E34-AD2E-34A175694F9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80.58</c:v>
                </c:pt>
                <c:pt idx="2">
                  <c:v>78.92</c:v>
                </c:pt>
                <c:pt idx="3">
                  <c:v>74.17</c:v>
                </c:pt>
                <c:pt idx="4">
                  <c:v>79.77</c:v>
                </c:pt>
              </c:numCache>
            </c:numRef>
          </c:val>
          <c:smooth val="0"/>
          <c:extLst>
            <c:ext xmlns:c16="http://schemas.microsoft.com/office/drawing/2014/chart" uri="{C3380CC4-5D6E-409C-BE32-E72D297353CC}">
              <c16:uniqueId val="{00000001-4B16-4E34-AD2E-34A175694F9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220.35</c:v>
                </c:pt>
                <c:pt idx="2">
                  <c:v>220.73</c:v>
                </c:pt>
                <c:pt idx="3">
                  <c:v>220.73</c:v>
                </c:pt>
                <c:pt idx="4">
                  <c:v>263.35000000000002</c:v>
                </c:pt>
              </c:numCache>
            </c:numRef>
          </c:val>
          <c:extLst>
            <c:ext xmlns:c16="http://schemas.microsoft.com/office/drawing/2014/chart" uri="{C3380CC4-5D6E-409C-BE32-E72D297353CC}">
              <c16:uniqueId val="{00000000-6BE1-4609-BD2E-A6B3B91C2C7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216.21</c:v>
                </c:pt>
                <c:pt idx="2">
                  <c:v>220.31</c:v>
                </c:pt>
                <c:pt idx="3">
                  <c:v>230.95</c:v>
                </c:pt>
                <c:pt idx="4">
                  <c:v>214.56</c:v>
                </c:pt>
              </c:numCache>
            </c:numRef>
          </c:val>
          <c:smooth val="0"/>
          <c:extLst>
            <c:ext xmlns:c16="http://schemas.microsoft.com/office/drawing/2014/chart" uri="{C3380CC4-5D6E-409C-BE32-E72D297353CC}">
              <c16:uniqueId val="{00000001-6BE1-4609-BD2E-A6B3B91C2C7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47" zoomScale="106" zoomScaleNormal="106"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金ケ崎町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15561</v>
      </c>
      <c r="AM8" s="51"/>
      <c r="AN8" s="51"/>
      <c r="AO8" s="51"/>
      <c r="AP8" s="51"/>
      <c r="AQ8" s="51"/>
      <c r="AR8" s="51"/>
      <c r="AS8" s="51"/>
      <c r="AT8" s="46">
        <f>データ!T6</f>
        <v>179.76</v>
      </c>
      <c r="AU8" s="46"/>
      <c r="AV8" s="46"/>
      <c r="AW8" s="46"/>
      <c r="AX8" s="46"/>
      <c r="AY8" s="46"/>
      <c r="AZ8" s="46"/>
      <c r="BA8" s="46"/>
      <c r="BB8" s="46">
        <f>データ!U6</f>
        <v>86.57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36.28</v>
      </c>
      <c r="J10" s="46"/>
      <c r="K10" s="46"/>
      <c r="L10" s="46"/>
      <c r="M10" s="46"/>
      <c r="N10" s="46"/>
      <c r="O10" s="46"/>
      <c r="P10" s="46">
        <f>データ!P6</f>
        <v>56.15</v>
      </c>
      <c r="Q10" s="46"/>
      <c r="R10" s="46"/>
      <c r="S10" s="46"/>
      <c r="T10" s="46"/>
      <c r="U10" s="46"/>
      <c r="V10" s="46"/>
      <c r="W10" s="46">
        <f>データ!Q6</f>
        <v>90.4</v>
      </c>
      <c r="X10" s="46"/>
      <c r="Y10" s="46"/>
      <c r="Z10" s="46"/>
      <c r="AA10" s="46"/>
      <c r="AB10" s="46"/>
      <c r="AC10" s="46"/>
      <c r="AD10" s="51">
        <f>データ!R6</f>
        <v>5060</v>
      </c>
      <c r="AE10" s="51"/>
      <c r="AF10" s="51"/>
      <c r="AG10" s="51"/>
      <c r="AH10" s="51"/>
      <c r="AI10" s="51"/>
      <c r="AJ10" s="51"/>
      <c r="AK10" s="2"/>
      <c r="AL10" s="51">
        <f>データ!V6</f>
        <v>8691</v>
      </c>
      <c r="AM10" s="51"/>
      <c r="AN10" s="51"/>
      <c r="AO10" s="51"/>
      <c r="AP10" s="51"/>
      <c r="AQ10" s="51"/>
      <c r="AR10" s="51"/>
      <c r="AS10" s="51"/>
      <c r="AT10" s="46">
        <f>データ!W6</f>
        <v>5.58</v>
      </c>
      <c r="AU10" s="46"/>
      <c r="AV10" s="46"/>
      <c r="AW10" s="46"/>
      <c r="AX10" s="46"/>
      <c r="AY10" s="46"/>
      <c r="AZ10" s="46"/>
      <c r="BA10" s="46"/>
      <c r="BB10" s="46">
        <f>データ!X6</f>
        <v>1557.53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eVONTwkX5l/q5nlEIdX3Hs2jXYhCykl70a6MAT46yMXt6e73KQ68f97nZ+IQ4zHi5EkoZwS56MV60MVNwzLPMQ==" saltValue="6B8KVOpyToxlFLlhhsPHU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33812</v>
      </c>
      <c r="D6" s="33">
        <f t="shared" si="3"/>
        <v>46</v>
      </c>
      <c r="E6" s="33">
        <f t="shared" si="3"/>
        <v>17</v>
      </c>
      <c r="F6" s="33">
        <f t="shared" si="3"/>
        <v>1</v>
      </c>
      <c r="G6" s="33">
        <f t="shared" si="3"/>
        <v>0</v>
      </c>
      <c r="H6" s="33" t="str">
        <f t="shared" si="3"/>
        <v>岩手県　金ケ崎町</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36.28</v>
      </c>
      <c r="P6" s="34">
        <f t="shared" si="3"/>
        <v>56.15</v>
      </c>
      <c r="Q6" s="34">
        <f t="shared" si="3"/>
        <v>90.4</v>
      </c>
      <c r="R6" s="34">
        <f t="shared" si="3"/>
        <v>5060</v>
      </c>
      <c r="S6" s="34">
        <f t="shared" si="3"/>
        <v>15561</v>
      </c>
      <c r="T6" s="34">
        <f t="shared" si="3"/>
        <v>179.76</v>
      </c>
      <c r="U6" s="34">
        <f t="shared" si="3"/>
        <v>86.57</v>
      </c>
      <c r="V6" s="34">
        <f t="shared" si="3"/>
        <v>8691</v>
      </c>
      <c r="W6" s="34">
        <f t="shared" si="3"/>
        <v>5.58</v>
      </c>
      <c r="X6" s="34">
        <f t="shared" si="3"/>
        <v>1557.53</v>
      </c>
      <c r="Y6" s="35" t="str">
        <f>IF(Y7="",NA(),Y7)</f>
        <v>-</v>
      </c>
      <c r="Z6" s="35">
        <f t="shared" ref="Z6:AH6" si="4">IF(Z7="",NA(),Z7)</f>
        <v>111.31</v>
      </c>
      <c r="AA6" s="35">
        <f t="shared" si="4"/>
        <v>110.7</v>
      </c>
      <c r="AB6" s="35">
        <f t="shared" si="4"/>
        <v>110.88</v>
      </c>
      <c r="AC6" s="35">
        <f t="shared" si="4"/>
        <v>122.91</v>
      </c>
      <c r="AD6" s="35" t="str">
        <f t="shared" si="4"/>
        <v>-</v>
      </c>
      <c r="AE6" s="35">
        <f t="shared" si="4"/>
        <v>106.7</v>
      </c>
      <c r="AF6" s="35">
        <f t="shared" si="4"/>
        <v>106.83</v>
      </c>
      <c r="AG6" s="35">
        <f t="shared" si="4"/>
        <v>109.21</v>
      </c>
      <c r="AH6" s="35">
        <f t="shared" si="4"/>
        <v>107.81</v>
      </c>
      <c r="AI6" s="34" t="str">
        <f>IF(AI7="","",IF(AI7="-","【-】","【"&amp;SUBSTITUTE(TEXT(AI7,"#,##0.00"),"-","△")&amp;"】"))</f>
        <v>【106.67】</v>
      </c>
      <c r="AJ6" s="35" t="str">
        <f>IF(AJ7="",NA(),AJ7)</f>
        <v>-</v>
      </c>
      <c r="AK6" s="34">
        <f t="shared" ref="AK6:AS6" si="5">IF(AK7="",NA(),AK7)</f>
        <v>0</v>
      </c>
      <c r="AL6" s="34">
        <f t="shared" si="5"/>
        <v>0</v>
      </c>
      <c r="AM6" s="34">
        <f t="shared" si="5"/>
        <v>0</v>
      </c>
      <c r="AN6" s="34">
        <f t="shared" si="5"/>
        <v>0</v>
      </c>
      <c r="AO6" s="35" t="str">
        <f t="shared" si="5"/>
        <v>-</v>
      </c>
      <c r="AP6" s="35">
        <f t="shared" si="5"/>
        <v>26.14</v>
      </c>
      <c r="AQ6" s="35">
        <f t="shared" si="5"/>
        <v>22.02</v>
      </c>
      <c r="AR6" s="35">
        <f t="shared" si="5"/>
        <v>15.73</v>
      </c>
      <c r="AS6" s="35">
        <f t="shared" si="5"/>
        <v>18.2</v>
      </c>
      <c r="AT6" s="34" t="str">
        <f>IF(AT7="","",IF(AT7="-","【-】","【"&amp;SUBSTITUTE(TEXT(AT7,"#,##0.00"),"-","△")&amp;"】"))</f>
        <v>【3.64】</v>
      </c>
      <c r="AU6" s="35" t="str">
        <f>IF(AU7="",NA(),AU7)</f>
        <v>-</v>
      </c>
      <c r="AV6" s="35">
        <f t="shared" ref="AV6:BD6" si="6">IF(AV7="",NA(),AV7)</f>
        <v>31.08</v>
      </c>
      <c r="AW6" s="35">
        <f t="shared" si="6"/>
        <v>29.65</v>
      </c>
      <c r="AX6" s="35">
        <f t="shared" si="6"/>
        <v>13.24</v>
      </c>
      <c r="AY6" s="35">
        <f t="shared" si="6"/>
        <v>16.329999999999998</v>
      </c>
      <c r="AZ6" s="35" t="str">
        <f t="shared" si="6"/>
        <v>-</v>
      </c>
      <c r="BA6" s="35">
        <f t="shared" si="6"/>
        <v>68.290000000000006</v>
      </c>
      <c r="BB6" s="35">
        <f t="shared" si="6"/>
        <v>68.040000000000006</v>
      </c>
      <c r="BC6" s="35">
        <f t="shared" si="6"/>
        <v>57.26</v>
      </c>
      <c r="BD6" s="35">
        <f t="shared" si="6"/>
        <v>48.56</v>
      </c>
      <c r="BE6" s="34" t="str">
        <f>IF(BE7="","",IF(BE7="-","【-】","【"&amp;SUBSTITUTE(TEXT(BE7,"#,##0.00"),"-","△")&amp;"】"))</f>
        <v>【67.52】</v>
      </c>
      <c r="BF6" s="35" t="str">
        <f>IF(BF7="",NA(),BF7)</f>
        <v>-</v>
      </c>
      <c r="BG6" s="35">
        <f t="shared" ref="BG6:BO6" si="7">IF(BG7="",NA(),BG7)</f>
        <v>2512.56</v>
      </c>
      <c r="BH6" s="35">
        <f t="shared" si="7"/>
        <v>2406.35</v>
      </c>
      <c r="BI6" s="35">
        <f t="shared" si="7"/>
        <v>2271.86</v>
      </c>
      <c r="BJ6" s="35">
        <f t="shared" si="7"/>
        <v>1760.55</v>
      </c>
      <c r="BK6" s="35" t="str">
        <f t="shared" si="7"/>
        <v>-</v>
      </c>
      <c r="BL6" s="35">
        <f t="shared" si="7"/>
        <v>1124.26</v>
      </c>
      <c r="BM6" s="35">
        <f t="shared" si="7"/>
        <v>1048.23</v>
      </c>
      <c r="BN6" s="35">
        <f t="shared" si="7"/>
        <v>1130.42</v>
      </c>
      <c r="BO6" s="35">
        <f t="shared" si="7"/>
        <v>1245.0999999999999</v>
      </c>
      <c r="BP6" s="34" t="str">
        <f>IF(BP7="","",IF(BP7="-","【-】","【"&amp;SUBSTITUTE(TEXT(BP7,"#,##0.00"),"-","△")&amp;"】"))</f>
        <v>【705.21】</v>
      </c>
      <c r="BQ6" s="35" t="str">
        <f>IF(BQ7="",NA(),BQ7)</f>
        <v>-</v>
      </c>
      <c r="BR6" s="35">
        <f t="shared" ref="BR6:BZ6" si="8">IF(BR7="",NA(),BR7)</f>
        <v>100</v>
      </c>
      <c r="BS6" s="35">
        <f t="shared" si="8"/>
        <v>100</v>
      </c>
      <c r="BT6" s="35">
        <f t="shared" si="8"/>
        <v>100.18</v>
      </c>
      <c r="BU6" s="35">
        <f t="shared" si="8"/>
        <v>100</v>
      </c>
      <c r="BV6" s="35" t="str">
        <f t="shared" si="8"/>
        <v>-</v>
      </c>
      <c r="BW6" s="35">
        <f t="shared" si="8"/>
        <v>80.58</v>
      </c>
      <c r="BX6" s="35">
        <f t="shared" si="8"/>
        <v>78.92</v>
      </c>
      <c r="BY6" s="35">
        <f t="shared" si="8"/>
        <v>74.17</v>
      </c>
      <c r="BZ6" s="35">
        <f t="shared" si="8"/>
        <v>79.77</v>
      </c>
      <c r="CA6" s="34" t="str">
        <f>IF(CA7="","",IF(CA7="-","【-】","【"&amp;SUBSTITUTE(TEXT(CA7,"#,##0.00"),"-","△")&amp;"】"))</f>
        <v>【98.96】</v>
      </c>
      <c r="CB6" s="35" t="str">
        <f>IF(CB7="",NA(),CB7)</f>
        <v>-</v>
      </c>
      <c r="CC6" s="35">
        <f t="shared" ref="CC6:CK6" si="9">IF(CC7="",NA(),CC7)</f>
        <v>220.35</v>
      </c>
      <c r="CD6" s="35">
        <f t="shared" si="9"/>
        <v>220.73</v>
      </c>
      <c r="CE6" s="35">
        <f t="shared" si="9"/>
        <v>220.73</v>
      </c>
      <c r="CF6" s="35">
        <f t="shared" si="9"/>
        <v>263.35000000000002</v>
      </c>
      <c r="CG6" s="35" t="str">
        <f t="shared" si="9"/>
        <v>-</v>
      </c>
      <c r="CH6" s="35">
        <f t="shared" si="9"/>
        <v>216.21</v>
      </c>
      <c r="CI6" s="35">
        <f t="shared" si="9"/>
        <v>220.31</v>
      </c>
      <c r="CJ6" s="35">
        <f t="shared" si="9"/>
        <v>230.95</v>
      </c>
      <c r="CK6" s="35">
        <f t="shared" si="9"/>
        <v>214.56</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f t="shared" si="10"/>
        <v>50.24</v>
      </c>
      <c r="CT6" s="35">
        <f t="shared" si="10"/>
        <v>49.68</v>
      </c>
      <c r="CU6" s="35">
        <f t="shared" si="10"/>
        <v>49.27</v>
      </c>
      <c r="CV6" s="35">
        <f t="shared" si="10"/>
        <v>49.47</v>
      </c>
      <c r="CW6" s="34" t="str">
        <f>IF(CW7="","",IF(CW7="-","【-】","【"&amp;SUBSTITUTE(TEXT(CW7,"#,##0.00"),"-","△")&amp;"】"))</f>
        <v>【59.57】</v>
      </c>
      <c r="CX6" s="35" t="str">
        <f>IF(CX7="",NA(),CX7)</f>
        <v>-</v>
      </c>
      <c r="CY6" s="35">
        <f t="shared" ref="CY6:DG6" si="11">IF(CY7="",NA(),CY7)</f>
        <v>91.31</v>
      </c>
      <c r="CZ6" s="35">
        <f t="shared" si="11"/>
        <v>93.06</v>
      </c>
      <c r="DA6" s="35">
        <f t="shared" si="11"/>
        <v>93.95</v>
      </c>
      <c r="DB6" s="35">
        <f t="shared" si="11"/>
        <v>94.2</v>
      </c>
      <c r="DC6" s="35" t="str">
        <f t="shared" si="11"/>
        <v>-</v>
      </c>
      <c r="DD6" s="35">
        <f t="shared" si="11"/>
        <v>84.17</v>
      </c>
      <c r="DE6" s="35">
        <f t="shared" si="11"/>
        <v>83.35</v>
      </c>
      <c r="DF6" s="35">
        <f t="shared" si="11"/>
        <v>83.16</v>
      </c>
      <c r="DG6" s="35">
        <f t="shared" si="11"/>
        <v>82.06</v>
      </c>
      <c r="DH6" s="34" t="str">
        <f>IF(DH7="","",IF(DH7="-","【-】","【"&amp;SUBSTITUTE(TEXT(DH7,"#,##0.00"),"-","△")&amp;"】"))</f>
        <v>【95.57】</v>
      </c>
      <c r="DI6" s="35" t="str">
        <f>IF(DI7="",NA(),DI7)</f>
        <v>-</v>
      </c>
      <c r="DJ6" s="35">
        <f t="shared" ref="DJ6:DR6" si="12">IF(DJ7="",NA(),DJ7)</f>
        <v>2.91</v>
      </c>
      <c r="DK6" s="35">
        <f t="shared" si="12"/>
        <v>5.78</v>
      </c>
      <c r="DL6" s="35">
        <f t="shared" si="12"/>
        <v>8.61</v>
      </c>
      <c r="DM6" s="35">
        <f t="shared" si="12"/>
        <v>11.41</v>
      </c>
      <c r="DN6" s="35" t="str">
        <f t="shared" si="12"/>
        <v>-</v>
      </c>
      <c r="DO6" s="35">
        <f t="shared" si="12"/>
        <v>26.81</v>
      </c>
      <c r="DP6" s="35">
        <f t="shared" si="12"/>
        <v>26.06</v>
      </c>
      <c r="DQ6" s="35">
        <f t="shared" si="12"/>
        <v>24.1</v>
      </c>
      <c r="DR6" s="35">
        <f t="shared" si="12"/>
        <v>19.93</v>
      </c>
      <c r="DS6" s="34" t="str">
        <f>IF(DS7="","",IF(DS7="-","【-】","【"&amp;SUBSTITUTE(TEXT(DS7,"#,##0.00"),"-","△")&amp;"】"))</f>
        <v>【36.52】</v>
      </c>
      <c r="DT6" s="35" t="str">
        <f>IF(DT7="",NA(),DT7)</f>
        <v>-</v>
      </c>
      <c r="DU6" s="34">
        <f t="shared" ref="DU6:EC6" si="13">IF(DU7="",NA(),DU7)</f>
        <v>0</v>
      </c>
      <c r="DV6" s="34">
        <f t="shared" si="13"/>
        <v>0</v>
      </c>
      <c r="DW6" s="34">
        <f t="shared" si="13"/>
        <v>0</v>
      </c>
      <c r="DX6" s="34">
        <f t="shared" si="13"/>
        <v>0</v>
      </c>
      <c r="DY6" s="35" t="str">
        <f t="shared" si="13"/>
        <v>-</v>
      </c>
      <c r="DZ6" s="34">
        <f t="shared" si="13"/>
        <v>0</v>
      </c>
      <c r="EA6" s="34">
        <f t="shared" si="13"/>
        <v>0</v>
      </c>
      <c r="EB6" s="34">
        <f t="shared" si="13"/>
        <v>0</v>
      </c>
      <c r="EC6" s="34">
        <f t="shared" si="13"/>
        <v>0</v>
      </c>
      <c r="ED6" s="34" t="str">
        <f>IF(ED7="","",IF(ED7="-","【-】","【"&amp;SUBSTITUTE(TEXT(ED7,"#,##0.00"),"-","△")&amp;"】"))</f>
        <v>【5.72】</v>
      </c>
      <c r="EE6" s="35" t="str">
        <f>IF(EE7="",NA(),EE7)</f>
        <v>-</v>
      </c>
      <c r="EF6" s="35">
        <f t="shared" ref="EF6:EN6" si="14">IF(EF7="",NA(),EF7)</f>
        <v>7.0000000000000007E-2</v>
      </c>
      <c r="EG6" s="35">
        <f t="shared" si="14"/>
        <v>0.97</v>
      </c>
      <c r="EH6" s="35">
        <f t="shared" si="14"/>
        <v>0.36</v>
      </c>
      <c r="EI6" s="35">
        <f t="shared" si="14"/>
        <v>0.18</v>
      </c>
      <c r="EJ6" s="35" t="str">
        <f t="shared" si="14"/>
        <v>-</v>
      </c>
      <c r="EK6" s="35">
        <f t="shared" si="14"/>
        <v>0.13</v>
      </c>
      <c r="EL6" s="35">
        <f t="shared" si="14"/>
        <v>0.12</v>
      </c>
      <c r="EM6" s="35">
        <f t="shared" si="14"/>
        <v>0.1</v>
      </c>
      <c r="EN6" s="35">
        <f t="shared" si="14"/>
        <v>0.32</v>
      </c>
      <c r="EO6" s="34" t="str">
        <f>IF(EO7="","",IF(EO7="-","【-】","【"&amp;SUBSTITUTE(TEXT(EO7,"#,##0.00"),"-","△")&amp;"】"))</f>
        <v>【0.30】</v>
      </c>
    </row>
    <row r="7" spans="1:148" s="36" customFormat="1" x14ac:dyDescent="0.15">
      <c r="A7" s="28"/>
      <c r="B7" s="37">
        <v>2020</v>
      </c>
      <c r="C7" s="37">
        <v>33812</v>
      </c>
      <c r="D7" s="37">
        <v>46</v>
      </c>
      <c r="E7" s="37">
        <v>17</v>
      </c>
      <c r="F7" s="37">
        <v>1</v>
      </c>
      <c r="G7" s="37">
        <v>0</v>
      </c>
      <c r="H7" s="37" t="s">
        <v>96</v>
      </c>
      <c r="I7" s="37" t="s">
        <v>97</v>
      </c>
      <c r="J7" s="37" t="s">
        <v>98</v>
      </c>
      <c r="K7" s="37" t="s">
        <v>99</v>
      </c>
      <c r="L7" s="37" t="s">
        <v>100</v>
      </c>
      <c r="M7" s="37" t="s">
        <v>101</v>
      </c>
      <c r="N7" s="38" t="s">
        <v>102</v>
      </c>
      <c r="O7" s="38">
        <v>36.28</v>
      </c>
      <c r="P7" s="38">
        <v>56.15</v>
      </c>
      <c r="Q7" s="38">
        <v>90.4</v>
      </c>
      <c r="R7" s="38">
        <v>5060</v>
      </c>
      <c r="S7" s="38">
        <v>15561</v>
      </c>
      <c r="T7" s="38">
        <v>179.76</v>
      </c>
      <c r="U7" s="38">
        <v>86.57</v>
      </c>
      <c r="V7" s="38">
        <v>8691</v>
      </c>
      <c r="W7" s="38">
        <v>5.58</v>
      </c>
      <c r="X7" s="38">
        <v>1557.53</v>
      </c>
      <c r="Y7" s="38" t="s">
        <v>102</v>
      </c>
      <c r="Z7" s="38">
        <v>111.31</v>
      </c>
      <c r="AA7" s="38">
        <v>110.7</v>
      </c>
      <c r="AB7" s="38">
        <v>110.88</v>
      </c>
      <c r="AC7" s="38">
        <v>122.91</v>
      </c>
      <c r="AD7" s="38" t="s">
        <v>102</v>
      </c>
      <c r="AE7" s="38">
        <v>106.7</v>
      </c>
      <c r="AF7" s="38">
        <v>106.83</v>
      </c>
      <c r="AG7" s="38">
        <v>109.21</v>
      </c>
      <c r="AH7" s="38">
        <v>107.81</v>
      </c>
      <c r="AI7" s="38">
        <v>106.67</v>
      </c>
      <c r="AJ7" s="38" t="s">
        <v>102</v>
      </c>
      <c r="AK7" s="38">
        <v>0</v>
      </c>
      <c r="AL7" s="38">
        <v>0</v>
      </c>
      <c r="AM7" s="38">
        <v>0</v>
      </c>
      <c r="AN7" s="38">
        <v>0</v>
      </c>
      <c r="AO7" s="38" t="s">
        <v>102</v>
      </c>
      <c r="AP7" s="38">
        <v>26.14</v>
      </c>
      <c r="AQ7" s="38">
        <v>22.02</v>
      </c>
      <c r="AR7" s="38">
        <v>15.73</v>
      </c>
      <c r="AS7" s="38">
        <v>18.2</v>
      </c>
      <c r="AT7" s="38">
        <v>3.64</v>
      </c>
      <c r="AU7" s="38" t="s">
        <v>102</v>
      </c>
      <c r="AV7" s="38">
        <v>31.08</v>
      </c>
      <c r="AW7" s="38">
        <v>29.65</v>
      </c>
      <c r="AX7" s="38">
        <v>13.24</v>
      </c>
      <c r="AY7" s="38">
        <v>16.329999999999998</v>
      </c>
      <c r="AZ7" s="38" t="s">
        <v>102</v>
      </c>
      <c r="BA7" s="38">
        <v>68.290000000000006</v>
      </c>
      <c r="BB7" s="38">
        <v>68.040000000000006</v>
      </c>
      <c r="BC7" s="38">
        <v>57.26</v>
      </c>
      <c r="BD7" s="38">
        <v>48.56</v>
      </c>
      <c r="BE7" s="38">
        <v>67.52</v>
      </c>
      <c r="BF7" s="38" t="s">
        <v>102</v>
      </c>
      <c r="BG7" s="38">
        <v>2512.56</v>
      </c>
      <c r="BH7" s="38">
        <v>2406.35</v>
      </c>
      <c r="BI7" s="38">
        <v>2271.86</v>
      </c>
      <c r="BJ7" s="38">
        <v>1760.55</v>
      </c>
      <c r="BK7" s="38" t="s">
        <v>102</v>
      </c>
      <c r="BL7" s="38">
        <v>1124.26</v>
      </c>
      <c r="BM7" s="38">
        <v>1048.23</v>
      </c>
      <c r="BN7" s="38">
        <v>1130.42</v>
      </c>
      <c r="BO7" s="38">
        <v>1245.0999999999999</v>
      </c>
      <c r="BP7" s="38">
        <v>705.21</v>
      </c>
      <c r="BQ7" s="38" t="s">
        <v>102</v>
      </c>
      <c r="BR7" s="38">
        <v>100</v>
      </c>
      <c r="BS7" s="38">
        <v>100</v>
      </c>
      <c r="BT7" s="38">
        <v>100.18</v>
      </c>
      <c r="BU7" s="38">
        <v>100</v>
      </c>
      <c r="BV7" s="38" t="s">
        <v>102</v>
      </c>
      <c r="BW7" s="38">
        <v>80.58</v>
      </c>
      <c r="BX7" s="38">
        <v>78.92</v>
      </c>
      <c r="BY7" s="38">
        <v>74.17</v>
      </c>
      <c r="BZ7" s="38">
        <v>79.77</v>
      </c>
      <c r="CA7" s="38">
        <v>98.96</v>
      </c>
      <c r="CB7" s="38" t="s">
        <v>102</v>
      </c>
      <c r="CC7" s="38">
        <v>220.35</v>
      </c>
      <c r="CD7" s="38">
        <v>220.73</v>
      </c>
      <c r="CE7" s="38">
        <v>220.73</v>
      </c>
      <c r="CF7" s="38">
        <v>263.35000000000002</v>
      </c>
      <c r="CG7" s="38" t="s">
        <v>102</v>
      </c>
      <c r="CH7" s="38">
        <v>216.21</v>
      </c>
      <c r="CI7" s="38">
        <v>220.31</v>
      </c>
      <c r="CJ7" s="38">
        <v>230.95</v>
      </c>
      <c r="CK7" s="38">
        <v>214.56</v>
      </c>
      <c r="CL7" s="38">
        <v>134.52000000000001</v>
      </c>
      <c r="CM7" s="38" t="s">
        <v>102</v>
      </c>
      <c r="CN7" s="38" t="s">
        <v>102</v>
      </c>
      <c r="CO7" s="38" t="s">
        <v>102</v>
      </c>
      <c r="CP7" s="38" t="s">
        <v>102</v>
      </c>
      <c r="CQ7" s="38" t="s">
        <v>102</v>
      </c>
      <c r="CR7" s="38" t="s">
        <v>102</v>
      </c>
      <c r="CS7" s="38">
        <v>50.24</v>
      </c>
      <c r="CT7" s="38">
        <v>49.68</v>
      </c>
      <c r="CU7" s="38">
        <v>49.27</v>
      </c>
      <c r="CV7" s="38">
        <v>49.47</v>
      </c>
      <c r="CW7" s="38">
        <v>59.57</v>
      </c>
      <c r="CX7" s="38" t="s">
        <v>102</v>
      </c>
      <c r="CY7" s="38">
        <v>91.31</v>
      </c>
      <c r="CZ7" s="38">
        <v>93.06</v>
      </c>
      <c r="DA7" s="38">
        <v>93.95</v>
      </c>
      <c r="DB7" s="38">
        <v>94.2</v>
      </c>
      <c r="DC7" s="38" t="s">
        <v>102</v>
      </c>
      <c r="DD7" s="38">
        <v>84.17</v>
      </c>
      <c r="DE7" s="38">
        <v>83.35</v>
      </c>
      <c r="DF7" s="38">
        <v>83.16</v>
      </c>
      <c r="DG7" s="38">
        <v>82.06</v>
      </c>
      <c r="DH7" s="38">
        <v>95.57</v>
      </c>
      <c r="DI7" s="38" t="s">
        <v>102</v>
      </c>
      <c r="DJ7" s="38">
        <v>2.91</v>
      </c>
      <c r="DK7" s="38">
        <v>5.78</v>
      </c>
      <c r="DL7" s="38">
        <v>8.61</v>
      </c>
      <c r="DM7" s="38">
        <v>11.41</v>
      </c>
      <c r="DN7" s="38" t="s">
        <v>102</v>
      </c>
      <c r="DO7" s="38">
        <v>26.81</v>
      </c>
      <c r="DP7" s="38">
        <v>26.06</v>
      </c>
      <c r="DQ7" s="38">
        <v>24.1</v>
      </c>
      <c r="DR7" s="38">
        <v>19.93</v>
      </c>
      <c r="DS7" s="38">
        <v>36.520000000000003</v>
      </c>
      <c r="DT7" s="38" t="s">
        <v>102</v>
      </c>
      <c r="DU7" s="38">
        <v>0</v>
      </c>
      <c r="DV7" s="38">
        <v>0</v>
      </c>
      <c r="DW7" s="38">
        <v>0</v>
      </c>
      <c r="DX7" s="38">
        <v>0</v>
      </c>
      <c r="DY7" s="38" t="s">
        <v>102</v>
      </c>
      <c r="DZ7" s="38">
        <v>0</v>
      </c>
      <c r="EA7" s="38">
        <v>0</v>
      </c>
      <c r="EB7" s="38">
        <v>0</v>
      </c>
      <c r="EC7" s="38">
        <v>0</v>
      </c>
      <c r="ED7" s="38">
        <v>5.72</v>
      </c>
      <c r="EE7" s="38" t="s">
        <v>102</v>
      </c>
      <c r="EF7" s="38">
        <v>7.0000000000000007E-2</v>
      </c>
      <c r="EG7" s="38">
        <v>0.97</v>
      </c>
      <c r="EH7" s="38">
        <v>0.36</v>
      </c>
      <c r="EI7" s="38">
        <v>0.18</v>
      </c>
      <c r="EJ7" s="38" t="s">
        <v>102</v>
      </c>
      <c r="EK7" s="38">
        <v>0.13</v>
      </c>
      <c r="EL7" s="38">
        <v>0.12</v>
      </c>
      <c r="EM7" s="38">
        <v>0.1</v>
      </c>
      <c r="EN7" s="38">
        <v>0.32</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2022-01-24T05:56:27Z</cp:lastPrinted>
  <dcterms:created xsi:type="dcterms:W3CDTF">2021-12-03T07:07:10Z</dcterms:created>
  <dcterms:modified xsi:type="dcterms:W3CDTF">2022-01-24T05:56:29Z</dcterms:modified>
  <cp:category/>
</cp:coreProperties>
</file>