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rlg\各課フォルダ\企画財政課\02　財政管理\06　公営企業\R3\02　照会・回答\09　公営企業に係る経営比較分析表（令和２年度決算）の分析等について\04　町→県\"/>
    </mc:Choice>
  </mc:AlternateContent>
  <workbookProtection workbookAlgorithmName="SHA-512" workbookHashValue="2JdSUwoK+r394/Nq5N0doH3nQuyLwfP5uCverl9f8yyniKUbaU8h/nJB25FrmPpDnAYyJXWIj/jvbYPwwkJUBQ==" workbookSaltValue="0ud6lcxno52eqzmowdEa/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<sst xmlns="http://schemas.openxmlformats.org/spreadsheetml/2006/main" count="228" uniqueCount="114">
  <si>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</si>
  <si>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</si>
  <si>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</si>
  <si>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</si>
  <si>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</si>
  <si>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</si>
  <si>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</si>
  <si>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</si>
  <si>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</si>
  <si>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</si>
  <si>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</si>
  <si>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</si>
  <si>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</si>
  <si>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</si>
  <si>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</si>
  <si>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</si>
  <si>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</si>
  <si>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</si>
  <si>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</si>
  <si>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</si>
  <si>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</si>
  <si>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</si>
  <si>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</si>
  <si>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</si>
  <si>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</si>
  <si>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</si>
  <si>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</si>
  <si>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</si>
  <si>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</si>
  <si>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</si>
  <si>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</si>
  <si>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</si>
  <si>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</si>
  <si>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</si>
  <si>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</si>
  <si>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</si>
  <si>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</si>
  <si>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</si>
  <si>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</si>
  <si>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</si>
  <si>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</si>
  <si>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</si>
  <si>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</si>
  <si>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</si>
  <si>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</si>
  <si>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</si>
  <si>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</si>
  <si>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</si>
  <si>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</si>
  <si>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</si>
  <si>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</si>
  <si>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</si>
  <si>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</si>
  <si>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</si>
  <si>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</si>
  <si>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</si>
  <si>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</si>
  <si>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</si>
  <si>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</si>
  <si>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</si>
  <si>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</si>
  <si>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</si>
  <si>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</si>
  <si>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</si>
  <si>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</si>
  <si>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</si>
  <si>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</si>
  <si>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</si>
  <si>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</si>
  <si>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</si>
  <si>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</si>
  <si>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</si>
  <si>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</si>
  <si>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</si>
  <si>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</si>
  <si>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</si>
  <si>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</si>
  <si>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</si>
  <si>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</si>
  <si>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</si>
  <si>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</si>
  <si>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</si>
  <si>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</si>
  <si>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</si>
  <si>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</si>
  <si>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</si>
  <si>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</si>
  <si>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</si>
  <si>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</si>
  <si>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</si>
  <si>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</si>
  <si>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</si>
  <si>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</si>
  <si>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金ケ崎町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</si>
  <si>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</si>
  <si>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</si>
  <si>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</si>
  <si>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</si>
  <si>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</si>
  <si>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</si>
  <si>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</si>
  <si>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</si>
  <si>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</si>
  <si>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</si>
  <si>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</si>
  <si>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</si>
  <si>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</si>
  <si>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</si>
  <si>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</si>
  <si>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</si>
  <si>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</si>
  <si>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管路経年化率は、全国平均及び類似団体平均を下回っている。
　減価償却率は全国平均及び類似団体を上回っており、更新時期が迫ってきている。
　以上のことから計画的な施設の更新に向け検討を行っていく必要がある。</t>
    <rPh sb="13" eb="14">
      <t>オヨ</t>
    </rPh>
    <rPh sb="15" eb="17">
      <t>ルイジ</t>
    </rPh>
    <rPh sb="17" eb="19">
      <t>ダンタイ</t>
    </rPh>
    <rPh sb="19" eb="21">
      <t>ヘイキン</t>
    </rPh>
    <phoneticPr fontId="4"/>
  </si>
  <si>
    <t xml:space="preserve"> 全国の類似団体と比較して健全な指標を維持できていることから、安定した経営が行われているといえる。
　しかし、今後給水人口の減少や節水傾向が進み、水需要は減少していくことが見込まれる一方、施設の老朽化への計画的な対応が必要になってくる。今後は効率的な施設利用と計画的な更新などにより、健全経営を維持していく必要がある。</t>
    <phoneticPr fontId="4"/>
  </si>
  <si>
    <t>　経常収支比率は100％を超えており累積欠損金も発生しておらず経常黒字を維持した経営を行っている。
　流動比率に関しては、類似団体や全国平均より高い水準となっており、企業債残高対給水収益比率についても、類似団体及び全国平均を大きく下回り、減少傾向にある。今後も企業債残高の削減に努めていく。
　給水原価は類似団体及び全国平均を下回っていいるものの、供給単価は令和２年度から受水費の値上げ等により給水原価を下回った。さらに、料金回収率も100％を下回っており、給水費用を料金収入により賄えていない状況からも、適切な料金収入の確保に努める。
　施設利用率については、水需要の減少により休止させている施設がある。休止施設への費用削減及び廃止に向け検討を行っていく必要がある。
　有収率については、漏水の影響により全国平均を下回っているため、老朽管の更新等により漏水防止を徹底し改善に努める。</t>
    <rPh sb="179" eb="181">
      <t>レイワ</t>
    </rPh>
    <rPh sb="182" eb="183">
      <t>ネン</t>
    </rPh>
    <rPh sb="183" eb="184">
      <t>ド</t>
    </rPh>
    <rPh sb="186" eb="188">
      <t>ジュスイ</t>
    </rPh>
    <rPh sb="188" eb="189">
      <t>ヒ</t>
    </rPh>
    <rPh sb="190" eb="192">
      <t>ネア</t>
    </rPh>
    <rPh sb="193" eb="194">
      <t>トウ</t>
    </rPh>
    <rPh sb="202" eb="203">
      <t>シタ</t>
    </rPh>
    <rPh sb="222" eb="224">
      <t>シタマワ</t>
    </rPh>
    <rPh sb="253" eb="255">
      <t>テキセツ</t>
    </rPh>
    <rPh sb="256" eb="258">
      <t>リョウキン</t>
    </rPh>
    <rPh sb="258" eb="260">
      <t>シュウニュウ</t>
    </rPh>
    <rPh sb="261" eb="263">
      <t>カクホ</t>
    </rPh>
    <rPh sb="264" eb="26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</si>
</sst>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0.46</c:v>
                </c:pt>
                <c:pt idx="2">
                  <c:v>0.05</c:v>
                </c:pt>
                <c:pt idx="3">
                  <c:v>0.17</c:v>
                </c:pt>
                <c:pt idx="4">
                  <c:v>0.26</c:v>
                </c:pt>
              </c:numCache>
            </c:numRef>
          </c:val>
          <c:extLst>
            <c:ext xmlns:c16="http://schemas.microsoft.com/office/drawing/2014/chart" uri="{C3380CC4-5D6E-409C-BE32-E72D297353CC}">
              <c16:uniqueId val="{00000000-B266-4918-8B85-1AF4E47A252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B266-4918-8B85-1AF4E47A252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51.72</c:v>
                </c:pt>
                <c:pt idx="1">
                  <c:v>51.16</c:v>
                </c:pt>
                <c:pt idx="2">
                  <c:v>51.06</c:v>
                </c:pt>
                <c:pt idx="3">
                  <c:v>52.08</c:v>
                </c:pt>
                <c:pt idx="4">
                  <c:v>52.66</c:v>
                </c:pt>
              </c:numCache>
            </c:numRef>
          </c:val>
          <c:extLst>
            <c:ext xmlns:c16="http://schemas.microsoft.com/office/drawing/2014/chart" uri="{C3380CC4-5D6E-409C-BE32-E72D297353CC}">
              <c16:uniqueId val="{00000000-47E5-47EE-8324-7DA849C939B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47E5-47EE-8324-7DA849C939B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85.22</c:v>
                </c:pt>
                <c:pt idx="1">
                  <c:v>85.69</c:v>
                </c:pt>
                <c:pt idx="2">
                  <c:v>85.79</c:v>
                </c:pt>
                <c:pt idx="3">
                  <c:v>83.03</c:v>
                </c:pt>
                <c:pt idx="4">
                  <c:v>83.42</c:v>
                </c:pt>
              </c:numCache>
            </c:numRef>
          </c:val>
          <c:extLst>
            <c:ext xmlns:c16="http://schemas.microsoft.com/office/drawing/2014/chart" uri="{C3380CC4-5D6E-409C-BE32-E72D297353CC}">
              <c16:uniqueId val="{00000000-85A5-4DD3-879D-9F442462864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85A5-4DD3-879D-9F442462864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115.62</c:v>
                </c:pt>
                <c:pt idx="1">
                  <c:v>113.7</c:v>
                </c:pt>
                <c:pt idx="2">
                  <c:v>111.04</c:v>
                </c:pt>
                <c:pt idx="3">
                  <c:v>115.77</c:v>
                </c:pt>
                <c:pt idx="4">
                  <c:v>109.12</c:v>
                </c:pt>
              </c:numCache>
            </c:numRef>
          </c:val>
          <c:extLst>
            <c:ext xmlns:c16="http://schemas.microsoft.com/office/drawing/2014/chart" uri="{C3380CC4-5D6E-409C-BE32-E72D297353CC}">
              <c16:uniqueId val="{00000000-2494-4D70-B2F1-2C80657868A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2494-4D70-B2F1-2C80657868A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59.25</c:v>
                </c:pt>
                <c:pt idx="1">
                  <c:v>60.5</c:v>
                </c:pt>
                <c:pt idx="2">
                  <c:v>61.73</c:v>
                </c:pt>
                <c:pt idx="3">
                  <c:v>63.2</c:v>
                </c:pt>
                <c:pt idx="4">
                  <c:v>64.73</c:v>
                </c:pt>
              </c:numCache>
            </c:numRef>
          </c:val>
          <c:extLst>
            <c:ext xmlns:c16="http://schemas.microsoft.com/office/drawing/2014/chart" uri="{C3380CC4-5D6E-409C-BE32-E72D297353CC}">
              <c16:uniqueId val="{00000000-47CB-4ADE-A15F-DD08C65E33C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47CB-4ADE-A15F-DD08C65E33C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0.86</c:v>
                </c:pt>
                <c:pt idx="1">
                  <c:v>13.39</c:v>
                </c:pt>
                <c:pt idx="2">
                  <c:v>15.65</c:v>
                </c:pt>
                <c:pt idx="3">
                  <c:v>15.6</c:v>
                </c:pt>
                <c:pt idx="4">
                  <c:v>15.98</c:v>
                </c:pt>
              </c:numCache>
            </c:numRef>
          </c:val>
          <c:extLst>
            <c:ext xmlns:c16="http://schemas.microsoft.com/office/drawing/2014/chart" uri="{C3380CC4-5D6E-409C-BE32-E72D297353CC}">
              <c16:uniqueId val="{00000000-EEBD-41DD-9593-18DC4A88BC0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EEBD-41DD-9593-18DC4A88BC0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DD-406F-BE26-8CFBB28FCC5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83DD-406F-BE26-8CFBB28FCC5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597.69000000000005</c:v>
                </c:pt>
                <c:pt idx="1">
                  <c:v>873.4</c:v>
                </c:pt>
                <c:pt idx="2">
                  <c:v>574.64</c:v>
                </c:pt>
                <c:pt idx="3">
                  <c:v>1198.74</c:v>
                </c:pt>
                <c:pt idx="4">
                  <c:v>1685.82</c:v>
                </c:pt>
              </c:numCache>
            </c:numRef>
          </c:val>
          <c:extLst>
            <c:ext xmlns:c16="http://schemas.microsoft.com/office/drawing/2014/chart" uri="{C3380CC4-5D6E-409C-BE32-E72D297353CC}">
              <c16:uniqueId val="{00000000-B296-46D1-A925-0225B0EB670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B296-46D1-A925-0225B0EB670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9.67</c:v>
                </c:pt>
                <c:pt idx="1">
                  <c:v>4.16</c:v>
                </c:pt>
                <c:pt idx="2">
                  <c:v>3.4</c:v>
                </c:pt>
                <c:pt idx="3">
                  <c:v>2.62</c:v>
                </c:pt>
                <c:pt idx="4">
                  <c:v>1.76</c:v>
                </c:pt>
              </c:numCache>
            </c:numRef>
          </c:val>
          <c:extLst>
            <c:ext xmlns:c16="http://schemas.microsoft.com/office/drawing/2014/chart" uri="{C3380CC4-5D6E-409C-BE32-E72D297353CC}">
              <c16:uniqueId val="{00000000-EE98-4E98-BDF5-2D7F9740114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EE98-4E98-BDF5-2D7F9740114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109.03</c:v>
                </c:pt>
                <c:pt idx="1">
                  <c:v>107.27</c:v>
                </c:pt>
                <c:pt idx="2">
                  <c:v>104.49</c:v>
                </c:pt>
                <c:pt idx="3">
                  <c:v>108.7</c:v>
                </c:pt>
                <c:pt idx="4">
                  <c:v>94.41</c:v>
                </c:pt>
              </c:numCache>
            </c:numRef>
          </c:val>
          <c:extLst>
            <c:ext xmlns:c16="http://schemas.microsoft.com/office/drawing/2014/chart" uri="{C3380CC4-5D6E-409C-BE32-E72D297353CC}">
              <c16:uniqueId val="{00000000-011B-4B0E-BC1C-18F4127EC1C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011B-4B0E-BC1C-18F4127EC1C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120.56</c:v>
                </c:pt>
                <c:pt idx="1">
                  <c:v>122.65</c:v>
                </c:pt>
                <c:pt idx="2">
                  <c:v>126.03</c:v>
                </c:pt>
                <c:pt idx="3">
                  <c:v>121.63</c:v>
                </c:pt>
                <c:pt idx="4">
                  <c:v>140.13</c:v>
                </c:pt>
              </c:numCache>
            </c:numRef>
          </c:val>
          <c:extLst>
            <c:ext xmlns:c16="http://schemas.microsoft.com/office/drawing/2014/chart" uri="{C3380CC4-5D6E-409C-BE32-E72D297353CC}">
              <c16:uniqueId val="{00000000-F9D6-4241-83D7-3CD1CF2A63F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F9D6-4241-83D7-3CD1CF2A63F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岩手県　金ケ崎町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15561</v>
      </c>
      <c r="AM8" s="61"/>
      <c r="AN8" s="61"/>
      <c r="AO8" s="61"/>
      <c r="AP8" s="61"/>
      <c r="AQ8" s="61"/>
      <c r="AR8" s="61"/>
      <c r="AS8" s="61"/>
      <c r="AT8" s="52">
        <f>データ!$S$6</f>
        <v>179.76</v>
      </c>
      <c r="AU8" s="53"/>
      <c r="AV8" s="53"/>
      <c r="AW8" s="53"/>
      <c r="AX8" s="53"/>
      <c r="AY8" s="53"/>
      <c r="AZ8" s="53"/>
      <c r="BA8" s="53"/>
      <c r="BB8" s="54">
        <f>データ!$T$6</f>
        <v>86.57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98.72</v>
      </c>
      <c r="J10" s="53"/>
      <c r="K10" s="53"/>
      <c r="L10" s="53"/>
      <c r="M10" s="53"/>
      <c r="N10" s="53"/>
      <c r="O10" s="64"/>
      <c r="P10" s="54">
        <f>データ!$P$6</f>
        <v>97.75</v>
      </c>
      <c r="Q10" s="54"/>
      <c r="R10" s="54"/>
      <c r="S10" s="54"/>
      <c r="T10" s="54"/>
      <c r="U10" s="54"/>
      <c r="V10" s="54"/>
      <c r="W10" s="61">
        <f>データ!$Q$6</f>
        <v>2563</v>
      </c>
      <c r="X10" s="61"/>
      <c r="Y10" s="61"/>
      <c r="Z10" s="61"/>
      <c r="AA10" s="61"/>
      <c r="AB10" s="61"/>
      <c r="AC10" s="61"/>
      <c r="AD10" s="2"/>
      <c r="AE10" s="2"/>
      <c r="AF10" s="2"/>
      <c r="AG10" s="2"/>
      <c r="AH10" s="4"/>
      <c r="AI10" s="4"/>
      <c r="AJ10" s="4"/>
      <c r="AK10" s="4"/>
      <c r="AL10" s="61">
        <f>データ!$U$6</f>
        <v>15131</v>
      </c>
      <c r="AM10" s="61"/>
      <c r="AN10" s="61"/>
      <c r="AO10" s="61"/>
      <c r="AP10" s="61"/>
      <c r="AQ10" s="61"/>
      <c r="AR10" s="61"/>
      <c r="AS10" s="61"/>
      <c r="AT10" s="52">
        <f>データ!$V$6</f>
        <v>63.31</v>
      </c>
      <c r="AU10" s="53"/>
      <c r="AV10" s="53"/>
      <c r="AW10" s="53"/>
      <c r="AX10" s="53"/>
      <c r="AY10" s="53"/>
      <c r="AZ10" s="53"/>
      <c r="BA10" s="53"/>
      <c r="BB10" s="54">
        <f>データ!$W$6</f>
        <v>239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YMahhcnE5SLbBleV/O7PdhpauCesTg5s3tJumIAOyhO9AdGXcro7PivkrWOuKht9eWmZFH7DICac8H2YmLeOeg==" saltValue="cAo9iEfv8i+hWw0ay/CGt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33812</v>
      </c>
      <c r="D6" s="34">
        <f t="shared" si="3"/>
        <v>46</v>
      </c>
      <c r="E6" s="34">
        <f t="shared" si="3"/>
        <v>1</v>
      </c>
      <c r="F6" s="34">
        <f t="shared" si="3"/>
        <v>0</v>
      </c>
      <c r="G6" s="34">
        <f t="shared" si="3"/>
        <v>1</v>
      </c>
      <c r="H6" s="34" t="str">
        <f t="shared" si="3"/>
        <v>岩手県　金ケ崎町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98.72</v>
      </c>
      <c r="P6" s="35">
        <f t="shared" si="3"/>
        <v>97.75</v>
      </c>
      <c r="Q6" s="35">
        <f t="shared" si="3"/>
        <v>2563</v>
      </c>
      <c r="R6" s="35">
        <f t="shared" si="3"/>
        <v>15561</v>
      </c>
      <c r="S6" s="35">
        <f t="shared" si="3"/>
        <v>179.76</v>
      </c>
      <c r="T6" s="35">
        <f t="shared" si="3"/>
        <v>86.57</v>
      </c>
      <c r="U6" s="35">
        <f t="shared" si="3"/>
        <v>15131</v>
      </c>
      <c r="V6" s="35">
        <f t="shared" si="3"/>
        <v>63.31</v>
      </c>
      <c r="W6" s="35">
        <f t="shared" si="3"/>
        <v>239</v>
      </c>
      <c r="X6" s="36">
        <f>IF(X7="",NA(),X7)</f>
        <v>115.62</v>
      </c>
      <c r="Y6" s="36">
        <f t="shared" ref="Y6:AG6" si="4">IF(Y7="",NA(),Y7)</f>
        <v>113.7</v>
      </c>
      <c r="Z6" s="36">
        <f t="shared" si="4"/>
        <v>111.04</v>
      </c>
      <c r="AA6" s="36">
        <f t="shared" si="4"/>
        <v>115.77</v>
      </c>
      <c r="AB6" s="36">
        <f t="shared" si="4"/>
        <v>109.12</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597.69000000000005</v>
      </c>
      <c r="AU6" s="36">
        <f t="shared" ref="AU6:BC6" si="6">IF(AU7="",NA(),AU7)</f>
        <v>873.4</v>
      </c>
      <c r="AV6" s="36">
        <f t="shared" si="6"/>
        <v>574.64</v>
      </c>
      <c r="AW6" s="36">
        <f t="shared" si="6"/>
        <v>1198.74</v>
      </c>
      <c r="AX6" s="36">
        <f t="shared" si="6"/>
        <v>1685.82</v>
      </c>
      <c r="AY6" s="36">
        <f t="shared" si="6"/>
        <v>384.34</v>
      </c>
      <c r="AZ6" s="36">
        <f t="shared" si="6"/>
        <v>359.47</v>
      </c>
      <c r="BA6" s="36">
        <f t="shared" si="6"/>
        <v>369.69</v>
      </c>
      <c r="BB6" s="36">
        <f t="shared" si="6"/>
        <v>379.08</v>
      </c>
      <c r="BC6" s="36">
        <f t="shared" si="6"/>
        <v>367.55</v>
      </c>
      <c r="BD6" s="35" t="str">
        <f>IF(BD7="","",IF(BD7="-","【-】","【"&amp;SUBSTITUTE(TEXT(BD7,"#,##0.00"),"-","△")&amp;"】"))</f>
        <v>【260.31】</v>
      </c>
      <c r="BE6" s="36">
        <f>IF(BE7="",NA(),BE7)</f>
        <v>9.67</v>
      </c>
      <c r="BF6" s="36">
        <f t="shared" ref="BF6:BN6" si="7">IF(BF7="",NA(),BF7)</f>
        <v>4.16</v>
      </c>
      <c r="BG6" s="36">
        <f t="shared" si="7"/>
        <v>3.4</v>
      </c>
      <c r="BH6" s="36">
        <f t="shared" si="7"/>
        <v>2.62</v>
      </c>
      <c r="BI6" s="36">
        <f t="shared" si="7"/>
        <v>1.76</v>
      </c>
      <c r="BJ6" s="36">
        <f t="shared" si="7"/>
        <v>380.58</v>
      </c>
      <c r="BK6" s="36">
        <f t="shared" si="7"/>
        <v>401.79</v>
      </c>
      <c r="BL6" s="36">
        <f t="shared" si="7"/>
        <v>402.99</v>
      </c>
      <c r="BM6" s="36">
        <f t="shared" si="7"/>
        <v>398.98</v>
      </c>
      <c r="BN6" s="36">
        <f t="shared" si="7"/>
        <v>418.68</v>
      </c>
      <c r="BO6" s="35" t="str">
        <f>IF(BO7="","",IF(BO7="-","【-】","【"&amp;SUBSTITUTE(TEXT(BO7,"#,##0.00"),"-","△")&amp;"】"))</f>
        <v>【275.67】</v>
      </c>
      <c r="BP6" s="36">
        <f>IF(BP7="",NA(),BP7)</f>
        <v>109.03</v>
      </c>
      <c r="BQ6" s="36">
        <f t="shared" ref="BQ6:BY6" si="8">IF(BQ7="",NA(),BQ7)</f>
        <v>107.27</v>
      </c>
      <c r="BR6" s="36">
        <f t="shared" si="8"/>
        <v>104.49</v>
      </c>
      <c r="BS6" s="36">
        <f t="shared" si="8"/>
        <v>108.7</v>
      </c>
      <c r="BT6" s="36">
        <f t="shared" si="8"/>
        <v>94.41</v>
      </c>
      <c r="BU6" s="36">
        <f t="shared" si="8"/>
        <v>102.38</v>
      </c>
      <c r="BV6" s="36">
        <f t="shared" si="8"/>
        <v>100.12</v>
      </c>
      <c r="BW6" s="36">
        <f t="shared" si="8"/>
        <v>98.66</v>
      </c>
      <c r="BX6" s="36">
        <f t="shared" si="8"/>
        <v>98.64</v>
      </c>
      <c r="BY6" s="36">
        <f t="shared" si="8"/>
        <v>94.78</v>
      </c>
      <c r="BZ6" s="35" t="str">
        <f>IF(BZ7="","",IF(BZ7="-","【-】","【"&amp;SUBSTITUTE(TEXT(BZ7,"#,##0.00"),"-","△")&amp;"】"))</f>
        <v>【100.05】</v>
      </c>
      <c r="CA6" s="36">
        <f>IF(CA7="",NA(),CA7)</f>
        <v>120.56</v>
      </c>
      <c r="CB6" s="36">
        <f t="shared" ref="CB6:CJ6" si="9">IF(CB7="",NA(),CB7)</f>
        <v>122.65</v>
      </c>
      <c r="CC6" s="36">
        <f t="shared" si="9"/>
        <v>126.03</v>
      </c>
      <c r="CD6" s="36">
        <f t="shared" si="9"/>
        <v>121.63</v>
      </c>
      <c r="CE6" s="36">
        <f t="shared" si="9"/>
        <v>140.13</v>
      </c>
      <c r="CF6" s="36">
        <f t="shared" si="9"/>
        <v>168.67</v>
      </c>
      <c r="CG6" s="36">
        <f t="shared" si="9"/>
        <v>174.97</v>
      </c>
      <c r="CH6" s="36">
        <f t="shared" si="9"/>
        <v>178.59</v>
      </c>
      <c r="CI6" s="36">
        <f t="shared" si="9"/>
        <v>178.92</v>
      </c>
      <c r="CJ6" s="36">
        <f t="shared" si="9"/>
        <v>181.3</v>
      </c>
      <c r="CK6" s="35" t="str">
        <f>IF(CK7="","",IF(CK7="-","【-】","【"&amp;SUBSTITUTE(TEXT(CK7,"#,##0.00"),"-","△")&amp;"】"))</f>
        <v>【166.40】</v>
      </c>
      <c r="CL6" s="36">
        <f>IF(CL7="",NA(),CL7)</f>
        <v>51.72</v>
      </c>
      <c r="CM6" s="36">
        <f t="shared" ref="CM6:CU6" si="10">IF(CM7="",NA(),CM7)</f>
        <v>51.16</v>
      </c>
      <c r="CN6" s="36">
        <f t="shared" si="10"/>
        <v>51.06</v>
      </c>
      <c r="CO6" s="36">
        <f t="shared" si="10"/>
        <v>52.08</v>
      </c>
      <c r="CP6" s="36">
        <f t="shared" si="10"/>
        <v>52.66</v>
      </c>
      <c r="CQ6" s="36">
        <f t="shared" si="10"/>
        <v>54.92</v>
      </c>
      <c r="CR6" s="36">
        <f t="shared" si="10"/>
        <v>55.63</v>
      </c>
      <c r="CS6" s="36">
        <f t="shared" si="10"/>
        <v>55.03</v>
      </c>
      <c r="CT6" s="36">
        <f t="shared" si="10"/>
        <v>55.14</v>
      </c>
      <c r="CU6" s="36">
        <f t="shared" si="10"/>
        <v>55.89</v>
      </c>
      <c r="CV6" s="35" t="str">
        <f>IF(CV7="","",IF(CV7="-","【-】","【"&amp;SUBSTITUTE(TEXT(CV7,"#,##0.00"),"-","△")&amp;"】"))</f>
        <v>【60.69】</v>
      </c>
      <c r="CW6" s="36">
        <f>IF(CW7="",NA(),CW7)</f>
        <v>85.22</v>
      </c>
      <c r="CX6" s="36">
        <f t="shared" ref="CX6:DF6" si="11">IF(CX7="",NA(),CX7)</f>
        <v>85.69</v>
      </c>
      <c r="CY6" s="36">
        <f t="shared" si="11"/>
        <v>85.79</v>
      </c>
      <c r="CZ6" s="36">
        <f t="shared" si="11"/>
        <v>83.03</v>
      </c>
      <c r="DA6" s="36">
        <f t="shared" si="11"/>
        <v>83.42</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59.25</v>
      </c>
      <c r="DI6" s="36">
        <f t="shared" ref="DI6:DQ6" si="12">IF(DI7="",NA(),DI7)</f>
        <v>60.5</v>
      </c>
      <c r="DJ6" s="36">
        <f t="shared" si="12"/>
        <v>61.73</v>
      </c>
      <c r="DK6" s="36">
        <f t="shared" si="12"/>
        <v>63.2</v>
      </c>
      <c r="DL6" s="36">
        <f t="shared" si="12"/>
        <v>64.73</v>
      </c>
      <c r="DM6" s="36">
        <f t="shared" si="12"/>
        <v>48.49</v>
      </c>
      <c r="DN6" s="36">
        <f t="shared" si="12"/>
        <v>48.05</v>
      </c>
      <c r="DO6" s="36">
        <f t="shared" si="12"/>
        <v>48.87</v>
      </c>
      <c r="DP6" s="36">
        <f t="shared" si="12"/>
        <v>49.92</v>
      </c>
      <c r="DQ6" s="36">
        <f t="shared" si="12"/>
        <v>50.63</v>
      </c>
      <c r="DR6" s="35" t="str">
        <f>IF(DR7="","",IF(DR7="-","【-】","【"&amp;SUBSTITUTE(TEXT(DR7,"#,##0.00"),"-","△")&amp;"】"))</f>
        <v>【50.19】</v>
      </c>
      <c r="DS6" s="36">
        <f>IF(DS7="",NA(),DS7)</f>
        <v>0.86</v>
      </c>
      <c r="DT6" s="36">
        <f t="shared" ref="DT6:EB6" si="13">IF(DT7="",NA(),DT7)</f>
        <v>13.39</v>
      </c>
      <c r="DU6" s="36">
        <f t="shared" si="13"/>
        <v>15.65</v>
      </c>
      <c r="DV6" s="36">
        <f t="shared" si="13"/>
        <v>15.6</v>
      </c>
      <c r="DW6" s="36">
        <f t="shared" si="13"/>
        <v>15.98</v>
      </c>
      <c r="DX6" s="36">
        <f t="shared" si="13"/>
        <v>12.79</v>
      </c>
      <c r="DY6" s="36">
        <f t="shared" si="13"/>
        <v>13.39</v>
      </c>
      <c r="DZ6" s="36">
        <f t="shared" si="13"/>
        <v>14.85</v>
      </c>
      <c r="EA6" s="36">
        <f t="shared" si="13"/>
        <v>16.88</v>
      </c>
      <c r="EB6" s="36">
        <f t="shared" si="13"/>
        <v>18.28</v>
      </c>
      <c r="EC6" s="35" t="str">
        <f>IF(EC7="","",IF(EC7="-","【-】","【"&amp;SUBSTITUTE(TEXT(EC7,"#,##0.00"),"-","△")&amp;"】"))</f>
        <v>【20.63】</v>
      </c>
      <c r="ED6" s="35">
        <f>IF(ED7="",NA(),ED7)</f>
        <v>0</v>
      </c>
      <c r="EE6" s="36">
        <f t="shared" ref="EE6:EM6" si="14">IF(EE7="",NA(),EE7)</f>
        <v>0.46</v>
      </c>
      <c r="EF6" s="36">
        <f t="shared" si="14"/>
        <v>0.05</v>
      </c>
      <c r="EG6" s="36">
        <f t="shared" si="14"/>
        <v>0.17</v>
      </c>
      <c r="EH6" s="36">
        <f t="shared" si="14"/>
        <v>0.26</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33812</v>
      </c>
      <c r="D7" s="38">
        <v>46</v>
      </c>
      <c r="E7" s="38">
        <v>1</v>
      </c>
      <c r="F7" s="38">
        <v>0</v>
      </c>
      <c r="G7" s="38">
        <v>1</v>
      </c>
      <c r="H7" s="38" t="s">
        <v>93</v>
      </c>
      <c r="I7" s="38" t="s">
        <v>94</v>
      </c>
      <c r="J7" s="38" t="s">
        <v>95</v>
      </c>
      <c r="K7" s="38" t="s">
        <v>96</v>
      </c>
      <c r="L7" s="38" t="s">
        <v>97</v>
      </c>
      <c r="M7" s="38" t="s">
        <v>98</v>
      </c>
      <c r="N7" s="39" t="s">
        <v>99</v>
      </c>
      <c r="O7" s="39">
        <v>98.72</v>
      </c>
      <c r="P7" s="39">
        <v>97.75</v>
      </c>
      <c r="Q7" s="39">
        <v>2563</v>
      </c>
      <c r="R7" s="39">
        <v>15561</v>
      </c>
      <c r="S7" s="39">
        <v>179.76</v>
      </c>
      <c r="T7" s="39">
        <v>86.57</v>
      </c>
      <c r="U7" s="39">
        <v>15131</v>
      </c>
      <c r="V7" s="39">
        <v>63.31</v>
      </c>
      <c r="W7" s="39">
        <v>239</v>
      </c>
      <c r="X7" s="39">
        <v>115.62</v>
      </c>
      <c r="Y7" s="39">
        <v>113.7</v>
      </c>
      <c r="Z7" s="39">
        <v>111.04</v>
      </c>
      <c r="AA7" s="39">
        <v>115.77</v>
      </c>
      <c r="AB7" s="39">
        <v>109.12</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597.69000000000005</v>
      </c>
      <c r="AU7" s="39">
        <v>873.4</v>
      </c>
      <c r="AV7" s="39">
        <v>574.64</v>
      </c>
      <c r="AW7" s="39">
        <v>1198.74</v>
      </c>
      <c r="AX7" s="39">
        <v>1685.82</v>
      </c>
      <c r="AY7" s="39">
        <v>384.34</v>
      </c>
      <c r="AZ7" s="39">
        <v>359.47</v>
      </c>
      <c r="BA7" s="39">
        <v>369.69</v>
      </c>
      <c r="BB7" s="39">
        <v>379.08</v>
      </c>
      <c r="BC7" s="39">
        <v>367.55</v>
      </c>
      <c r="BD7" s="39">
        <v>260.31</v>
      </c>
      <c r="BE7" s="39">
        <v>9.67</v>
      </c>
      <c r="BF7" s="39">
        <v>4.16</v>
      </c>
      <c r="BG7" s="39">
        <v>3.4</v>
      </c>
      <c r="BH7" s="39">
        <v>2.62</v>
      </c>
      <c r="BI7" s="39">
        <v>1.76</v>
      </c>
      <c r="BJ7" s="39">
        <v>380.58</v>
      </c>
      <c r="BK7" s="39">
        <v>401.79</v>
      </c>
      <c r="BL7" s="39">
        <v>402.99</v>
      </c>
      <c r="BM7" s="39">
        <v>398.98</v>
      </c>
      <c r="BN7" s="39">
        <v>418.68</v>
      </c>
      <c r="BO7" s="39">
        <v>275.67</v>
      </c>
      <c r="BP7" s="39">
        <v>109.03</v>
      </c>
      <c r="BQ7" s="39">
        <v>107.27</v>
      </c>
      <c r="BR7" s="39">
        <v>104.49</v>
      </c>
      <c r="BS7" s="39">
        <v>108.7</v>
      </c>
      <c r="BT7" s="39">
        <v>94.41</v>
      </c>
      <c r="BU7" s="39">
        <v>102.38</v>
      </c>
      <c r="BV7" s="39">
        <v>100.12</v>
      </c>
      <c r="BW7" s="39">
        <v>98.66</v>
      </c>
      <c r="BX7" s="39">
        <v>98.64</v>
      </c>
      <c r="BY7" s="39">
        <v>94.78</v>
      </c>
      <c r="BZ7" s="39">
        <v>100.05</v>
      </c>
      <c r="CA7" s="39">
        <v>120.56</v>
      </c>
      <c r="CB7" s="39">
        <v>122.65</v>
      </c>
      <c r="CC7" s="39">
        <v>126.03</v>
      </c>
      <c r="CD7" s="39">
        <v>121.63</v>
      </c>
      <c r="CE7" s="39">
        <v>140.13</v>
      </c>
      <c r="CF7" s="39">
        <v>168.67</v>
      </c>
      <c r="CG7" s="39">
        <v>174.97</v>
      </c>
      <c r="CH7" s="39">
        <v>178.59</v>
      </c>
      <c r="CI7" s="39">
        <v>178.92</v>
      </c>
      <c r="CJ7" s="39">
        <v>181.3</v>
      </c>
      <c r="CK7" s="39">
        <v>166.4</v>
      </c>
      <c r="CL7" s="39">
        <v>51.72</v>
      </c>
      <c r="CM7" s="39">
        <v>51.16</v>
      </c>
      <c r="CN7" s="39">
        <v>51.06</v>
      </c>
      <c r="CO7" s="39">
        <v>52.08</v>
      </c>
      <c r="CP7" s="39">
        <v>52.66</v>
      </c>
      <c r="CQ7" s="39">
        <v>54.92</v>
      </c>
      <c r="CR7" s="39">
        <v>55.63</v>
      </c>
      <c r="CS7" s="39">
        <v>55.03</v>
      </c>
      <c r="CT7" s="39">
        <v>55.14</v>
      </c>
      <c r="CU7" s="39">
        <v>55.89</v>
      </c>
      <c r="CV7" s="39">
        <v>60.69</v>
      </c>
      <c r="CW7" s="39">
        <v>85.22</v>
      </c>
      <c r="CX7" s="39">
        <v>85.69</v>
      </c>
      <c r="CY7" s="39">
        <v>85.79</v>
      </c>
      <c r="CZ7" s="39">
        <v>83.03</v>
      </c>
      <c r="DA7" s="39">
        <v>83.42</v>
      </c>
      <c r="DB7" s="39">
        <v>82.66</v>
      </c>
      <c r="DC7" s="39">
        <v>82.04</v>
      </c>
      <c r="DD7" s="39">
        <v>81.900000000000006</v>
      </c>
      <c r="DE7" s="39">
        <v>81.39</v>
      </c>
      <c r="DF7" s="39">
        <v>81.27</v>
      </c>
      <c r="DG7" s="39">
        <v>89.82</v>
      </c>
      <c r="DH7" s="39">
        <v>59.25</v>
      </c>
      <c r="DI7" s="39">
        <v>60.5</v>
      </c>
      <c r="DJ7" s="39">
        <v>61.73</v>
      </c>
      <c r="DK7" s="39">
        <v>63.2</v>
      </c>
      <c r="DL7" s="39">
        <v>64.73</v>
      </c>
      <c r="DM7" s="39">
        <v>48.49</v>
      </c>
      <c r="DN7" s="39">
        <v>48.05</v>
      </c>
      <c r="DO7" s="39">
        <v>48.87</v>
      </c>
      <c r="DP7" s="39">
        <v>49.92</v>
      </c>
      <c r="DQ7" s="39">
        <v>50.63</v>
      </c>
      <c r="DR7" s="39">
        <v>50.19</v>
      </c>
      <c r="DS7" s="39">
        <v>0.86</v>
      </c>
      <c r="DT7" s="39">
        <v>13.39</v>
      </c>
      <c r="DU7" s="39">
        <v>15.65</v>
      </c>
      <c r="DV7" s="39">
        <v>15.6</v>
      </c>
      <c r="DW7" s="39">
        <v>15.98</v>
      </c>
      <c r="DX7" s="39">
        <v>12.79</v>
      </c>
      <c r="DY7" s="39">
        <v>13.39</v>
      </c>
      <c r="DZ7" s="39">
        <v>14.85</v>
      </c>
      <c r="EA7" s="39">
        <v>16.88</v>
      </c>
      <c r="EB7" s="39">
        <v>18.28</v>
      </c>
      <c r="EC7" s="39">
        <v>20.63</v>
      </c>
      <c r="ED7" s="39">
        <v>0</v>
      </c>
      <c r="EE7" s="39">
        <v>0.46</v>
      </c>
      <c r="EF7" s="39">
        <v>0.05</v>
      </c>
      <c r="EG7" s="39">
        <v>0.17</v>
      </c>
      <c r="EH7" s="39">
        <v>0.26</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2022-01-24T05:34:28Z</cp:lastPrinted>
  <dcterms:created xsi:type="dcterms:W3CDTF">2021-12-03T06:43:07Z</dcterms:created>
  <dcterms:modified xsi:type="dcterms:W3CDTF">2022-01-25T06:48:51Z</dcterms:modified>
  <cp:category/>
</cp:coreProperties>
</file>