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hiroyuki8260\Desktop\Fw_  【〆切1_25（火）】公営企業に係る経営比較分析表（令和２年度決算）の分析等について（依頼）\"/>
    </mc:Choice>
  </mc:AlternateContent>
  <xr:revisionPtr revIDLastSave="0" documentId="13_ncr:1_{57FC1365-6942-4D8F-9253-E784F92CE5DE}" xr6:coauthVersionLast="45" xr6:coauthVersionMax="45" xr10:uidLastSave="{00000000-0000-0000-0000-000000000000}"/>
  <workbookProtection workbookAlgorithmName="SHA-512" workbookHashValue="ReApVbTwkYcVadlxDvwjRbuw44Hm/6zbUlwdPFsMae5k/f6x8JNRx4tYn88GDO2MPmafR0LHTC992QCeQo0bZg==" workbookSaltValue="I6xIFn+vEitdWzhtTLnpp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<sst xmlns="http://schemas.openxmlformats.org/spreadsheetml/2006/main" count="272" uniqueCount="113">
  <si>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</si>
  <si>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</si>
  <si>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</si>
  <si>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</si>
  <si>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</si>
  <si>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</si>
  <si>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</si>
  <si>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</si>
  <si>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</si>
  <si>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</si>
  <si>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</si>
  <si>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</si>
  <si>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</si>
  <si>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</si>
  <si>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</si>
  <si>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</si>
  <si>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</si>
  <si>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</si>
  <si>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</si>
  <si>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</si>
  <si>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</si>
  <si>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</si>
  <si>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</si>
  <si>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</si>
  <si>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</si>
  <si>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</si>
  <si>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</si>
  <si>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</si>
  <si>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</si>
  <si>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</si>
  <si>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</si>
  <si>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</si>
  <si>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</si>
  <si>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</si>
  <si>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</si>
  <si>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</si>
  <si>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</si>
  <si>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</si>
  <si>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</si>
  <si>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</si>
  <si>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</si>
  <si>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</si>
  <si>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</si>
  <si>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</si>
  <si>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</si>
  <si>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</si>
  <si>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</si>
  <si>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</si>
  <si>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</si>
  <si>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</si>
  <si>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</si>
  <si>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</si>
  <si>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</si>
  <si>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</si>
  <si>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</si>
  <si>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</si>
  <si>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</si>
  <si>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</si>
  <si>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</si>
  <si>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</si>
  <si>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</si>
  <si>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</si>
  <si>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</si>
  <si>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</si>
  <si>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</si>
  <si>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</si>
  <si>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</si>
  <si>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</si>
  <si>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</si>
  <si>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</si>
  <si>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</si>
  <si>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</si>
  <si>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</si>
  <si>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</si>
  <si>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</si>
  <si>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</si>
  <si>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</si>
  <si>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</si>
  <si>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</si>
  <si>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</si>
  <si>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</si>
  <si>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</si>
  <si>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</si>
  <si>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</si>
  <si>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</si>
  <si>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</si>
  <si>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</si>
  <si>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</si>
  <si>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</si>
  <si>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</si>
  <si>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</si>
  <si>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</si>
  <si>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</si>
  <si>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</si>
  <si>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</si>
  <si>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</si>
  <si>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</si>
  <si>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</si>
  <si>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</si>
  <si>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</si>
  <si>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</si>
  <si>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</si>
  <si>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</si>
  <si>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</si>
  <si>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</si>
  <si>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</si>
  <si>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</si>
  <si>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</si>
  <si>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</si>
  <si>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</si>
  <si>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統合前の二つの簡易水道設備のうち、旧湯田地区については、統合整備事業により老朽管と施設設備更新はほぼ終了したところである。しかし、旧沢内地区の更新作業が今後に控えている。
　多大な設備投資となることが予想されるが、今後の給水人口の減少を見据え、給水エリアごとの供給コストを的確に把握し、スペックダウンやダウンサイジングを検討しながら、施設更新していく必要がある。</t>
    <rPh sb="101" eb="103">
      <t>ヨソウ</t>
    </rPh>
    <rPh sb="108" eb="110">
      <t>コンゴ</t>
    </rPh>
    <rPh sb="111" eb="113">
      <t>キュウスイ</t>
    </rPh>
    <rPh sb="113" eb="115">
      <t>ジンコウ</t>
    </rPh>
    <rPh sb="116" eb="118">
      <t>ゲンショウ</t>
    </rPh>
    <rPh sb="119" eb="121">
      <t>ミス</t>
    </rPh>
    <rPh sb="123" eb="125">
      <t>キュウスイ</t>
    </rPh>
    <rPh sb="131" eb="133">
      <t>キョウキュウ</t>
    </rPh>
    <rPh sb="137" eb="139">
      <t>テキカク</t>
    </rPh>
    <rPh sb="140" eb="142">
      <t>ハアク</t>
    </rPh>
    <rPh sb="168" eb="170">
      <t>シセツ</t>
    </rPh>
    <rPh sb="170" eb="172">
      <t>コウシン</t>
    </rPh>
    <rPh sb="176" eb="178">
      <t>ヒツヨウ</t>
    </rPh>
    <phoneticPr fontId="4"/>
  </si>
  <si>
    <t>　安全で安心な水を町民に提供していくのは水道事業の使命であるが、人口減少に伴う収入減、現在施設の老朽化に伴う設備投資、水道法の改正による台帳整備、頻発する災害への耐震化対応、民間の知識等の活用など諸課題は多い。
　当面は、内部資金留保も見据えた料金改定、経費圧縮が最大の課題であると認識している。</t>
  </si>
  <si>
    <r>
      <t>　本町の水道事業は、平成30年3月に町内にあった二つの簡易水道事業を統合し、同時に上水道事業の認可を取得、併せて、公営企業法に基づく全部適用事業として、公営企業会計への移行などを果たし、現在運営、維持管理にあたっている。
　</t>
    </r>
    <r>
      <rPr>
        <sz val="11"/>
        <rFont val="ＭＳ ゴシック"/>
        <family val="3"/>
        <charset val="128"/>
      </rPr>
      <t>平成30年度決算及び令和元年度決算において純損失額を計上しており、公営企業会計移行後３年目となる令和２年度決算においても220,565千円の純損失額を計上した。当年度未処理欠損金も昨年度から比較して増額し、令和２年度末で615,304千円となった。</t>
    </r>
    <r>
      <rPr>
        <sz val="11"/>
        <color theme="1"/>
        <rFont val="ＭＳ ゴシック"/>
        <family val="3"/>
        <charset val="128"/>
      </rPr>
      <t xml:space="preserve">
　要因としては、人口減少に伴い給水人口も減少し、その結果給水収益が昨年度に比較して減少しているにも関わらず、多額の減価償却費を負担しなければならないためである。
　本来、水道事業は独立採算での事業推進が求められているが、年々減少していく給水収益だけでは設備投資・維持更新がままならず、一般会計からの繰出金等を充当することで事業運営を行っているところである。
　このような状況の中、収支の改善をはかるためには、料金改定と併せて、より経費圧縮に向けた取組及び料金滞納の解消が急務の課題である。
　また、経常経費についても見直しを図り、コストカットを進めていかなければならない。</t>
    </r>
    <rPh sb="112" eb="114">
      <t>ヘイセイ</t>
    </rPh>
    <rPh sb="116" eb="117">
      <t>ネン</t>
    </rPh>
    <rPh sb="117" eb="118">
      <t>ド</t>
    </rPh>
    <rPh sb="118" eb="120">
      <t>ケッサン</t>
    </rPh>
    <rPh sb="120" eb="121">
      <t>オヨ</t>
    </rPh>
    <rPh sb="122" eb="124">
      <t>レイワ</t>
    </rPh>
    <rPh sb="124" eb="125">
      <t>ガン</t>
    </rPh>
    <rPh sb="125" eb="126">
      <t>ネン</t>
    </rPh>
    <rPh sb="126" eb="127">
      <t>ド</t>
    </rPh>
    <rPh sb="127" eb="129">
      <t>ケッサン</t>
    </rPh>
    <rPh sb="133" eb="134">
      <t>ジュン</t>
    </rPh>
    <rPh sb="134" eb="136">
      <t>ソンシツ</t>
    </rPh>
    <rPh sb="136" eb="137">
      <t>ガク</t>
    </rPh>
    <rPh sb="138" eb="140">
      <t>ケイジョウ</t>
    </rPh>
    <rPh sb="145" eb="147">
      <t>コウエイ</t>
    </rPh>
    <rPh sb="147" eb="149">
      <t>キギョウ</t>
    </rPh>
    <rPh sb="149" eb="151">
      <t>カイケイ</t>
    </rPh>
    <rPh sb="151" eb="153">
      <t>イコウ</t>
    </rPh>
    <rPh sb="153" eb="154">
      <t>ゴ</t>
    </rPh>
    <rPh sb="155" eb="157">
      <t>ネンメ</t>
    </rPh>
    <rPh sb="160" eb="162">
      <t>レイワ</t>
    </rPh>
    <rPh sb="163" eb="165">
      <t>ネンド</t>
    </rPh>
    <rPh sb="165" eb="167">
      <t>ケッサン</t>
    </rPh>
    <rPh sb="179" eb="181">
      <t>センエン</t>
    </rPh>
    <rPh sb="182" eb="183">
      <t>ジュン</t>
    </rPh>
    <rPh sb="183" eb="185">
      <t>ソンシツ</t>
    </rPh>
    <rPh sb="185" eb="186">
      <t>ガク</t>
    </rPh>
    <rPh sb="187" eb="189">
      <t>ケイジョウ</t>
    </rPh>
    <rPh sb="192" eb="195">
      <t>トウネンド</t>
    </rPh>
    <rPh sb="195" eb="198">
      <t>ミショリ</t>
    </rPh>
    <rPh sb="198" eb="200">
      <t>ケッソン</t>
    </rPh>
    <rPh sb="200" eb="201">
      <t>キン</t>
    </rPh>
    <rPh sb="202" eb="205">
      <t>サクネンド</t>
    </rPh>
    <rPh sb="207" eb="209">
      <t>ヒカク</t>
    </rPh>
    <rPh sb="211" eb="213">
      <t>ゾウガク</t>
    </rPh>
    <rPh sb="215" eb="217">
      <t>レイワ</t>
    </rPh>
    <rPh sb="219" eb="220">
      <t>ド</t>
    </rPh>
    <rPh sb="220" eb="221">
      <t>マツ</t>
    </rPh>
    <rPh sb="229" eb="231">
      <t>センエン</t>
    </rPh>
    <rPh sb="238" eb="240">
      <t>ヨウイン</t>
    </rPh>
    <rPh sb="245" eb="247">
      <t>ジンコウ</t>
    </rPh>
    <rPh sb="247" eb="249">
      <t>ゲンショウ</t>
    </rPh>
    <rPh sb="250" eb="251">
      <t>トモナ</t>
    </rPh>
    <rPh sb="252" eb="254">
      <t>キュウスイ</t>
    </rPh>
    <rPh sb="254" eb="256">
      <t>ジンコウ</t>
    </rPh>
    <rPh sb="257" eb="259">
      <t>ゲンショウ</t>
    </rPh>
    <rPh sb="263" eb="265">
      <t>ケッカ</t>
    </rPh>
    <rPh sb="265" eb="267">
      <t>キュウスイ</t>
    </rPh>
    <rPh sb="267" eb="269">
      <t>シュウエキ</t>
    </rPh>
    <rPh sb="270" eb="273">
      <t>サクネンド</t>
    </rPh>
    <rPh sb="274" eb="276">
      <t>ヒカク</t>
    </rPh>
    <rPh sb="278" eb="280">
      <t>ゲンショウ</t>
    </rPh>
    <rPh sb="286" eb="287">
      <t>カカ</t>
    </rPh>
    <rPh sb="291" eb="293">
      <t>タガク</t>
    </rPh>
    <rPh sb="294" eb="296">
      <t>ゲンカ</t>
    </rPh>
    <rPh sb="296" eb="298">
      <t>ショウキャク</t>
    </rPh>
    <rPh sb="298" eb="299">
      <t>ヒ</t>
    </rPh>
    <rPh sb="300" eb="302">
      <t>フタン</t>
    </rPh>
    <rPh sb="347" eb="349">
      <t>ネンネン</t>
    </rPh>
    <rPh sb="349" eb="351">
      <t>ゲンショウ</t>
    </rPh>
    <rPh sb="475" eb="477">
      <t>カダイ</t>
    </rPh>
    <rPh sb="486" eb="488">
      <t>ケイジョウ</t>
    </rPh>
    <rPh sb="488" eb="490">
      <t>ケイヒ</t>
    </rPh>
    <rPh sb="495" eb="497">
      <t>ミナオ</t>
    </rPh>
    <rPh sb="499" eb="500">
      <t>ハカ</t>
    </rPh>
    <rPh sb="509" eb="51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</si>
</sst>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0.44</c:v>
                </c:pt>
                <c:pt idx="3" formatCode="#,##0.00;&quot;△&quot;#,##0.00">
                  <c:v>0</c:v>
                </c:pt>
                <c:pt idx="4">
                  <c:v>0.53</c:v>
                </c:pt>
              </c:numCache>
            </c:numRef>
          </c:val>
          <c:extLst>
            <c:ext xmlns:c16="http://schemas.microsoft.com/office/drawing/2014/chart" uri="{C3380CC4-5D6E-409C-BE32-E72D297353CC}">
              <c16:uniqueId val="{00000000-1AB5-49F4-ADE9-DCD5110303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0.52</c:v>
                </c:pt>
                <c:pt idx="3">
                  <c:v>0.47</c:v>
                </c:pt>
                <c:pt idx="4">
                  <c:v>0.4</c:v>
                </c:pt>
              </c:numCache>
            </c:numRef>
          </c:val>
          <c:smooth val="0"/>
          <c:extLst>
            <c:ext xmlns:c16="http://schemas.microsoft.com/office/drawing/2014/chart" uri="{C3380CC4-5D6E-409C-BE32-E72D297353CC}">
              <c16:uniqueId val="{00000001-1AB5-49F4-ADE9-DCD5110303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46.08</c:v>
                </c:pt>
                <c:pt idx="3">
                  <c:v>45.67</c:v>
                </c:pt>
                <c:pt idx="4">
                  <c:v>66.78</c:v>
                </c:pt>
              </c:numCache>
            </c:numRef>
          </c:val>
          <c:extLst>
            <c:ext xmlns:c16="http://schemas.microsoft.com/office/drawing/2014/chart" uri="{C3380CC4-5D6E-409C-BE32-E72D297353CC}">
              <c16:uniqueId val="{00000000-3189-4AEA-A981-90141D618EB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50.29</c:v>
                </c:pt>
                <c:pt idx="3">
                  <c:v>49.64</c:v>
                </c:pt>
                <c:pt idx="4">
                  <c:v>49.38</c:v>
                </c:pt>
              </c:numCache>
            </c:numRef>
          </c:val>
          <c:smooth val="0"/>
          <c:extLst>
            <c:ext xmlns:c16="http://schemas.microsoft.com/office/drawing/2014/chart" uri="{C3380CC4-5D6E-409C-BE32-E72D297353CC}">
              <c16:uniqueId val="{00000001-3189-4AEA-A981-90141D618EB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95.75</c:v>
                </c:pt>
                <c:pt idx="3">
                  <c:v>93.9</c:v>
                </c:pt>
                <c:pt idx="4">
                  <c:v>67.11</c:v>
                </c:pt>
              </c:numCache>
            </c:numRef>
          </c:val>
          <c:extLst>
            <c:ext xmlns:c16="http://schemas.microsoft.com/office/drawing/2014/chart" uri="{C3380CC4-5D6E-409C-BE32-E72D297353CC}">
              <c16:uniqueId val="{00000000-B415-429A-99D2-AE42920BF9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77.73</c:v>
                </c:pt>
                <c:pt idx="3">
                  <c:v>78.09</c:v>
                </c:pt>
                <c:pt idx="4">
                  <c:v>78.010000000000005</c:v>
                </c:pt>
              </c:numCache>
            </c:numRef>
          </c:val>
          <c:smooth val="0"/>
          <c:extLst>
            <c:ext xmlns:c16="http://schemas.microsoft.com/office/drawing/2014/chart" uri="{C3380CC4-5D6E-409C-BE32-E72D297353CC}">
              <c16:uniqueId val="{00000001-B415-429A-99D2-AE42920BF9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64.790000000000006</c:v>
                </c:pt>
                <c:pt idx="3">
                  <c:v>45.62</c:v>
                </c:pt>
                <c:pt idx="4">
                  <c:v>45.96</c:v>
                </c:pt>
              </c:numCache>
            </c:numRef>
          </c:val>
          <c:extLst>
            <c:ext xmlns:c16="http://schemas.microsoft.com/office/drawing/2014/chart" uri="{C3380CC4-5D6E-409C-BE32-E72D297353CC}">
              <c16:uniqueId val="{00000000-114A-41ED-93B9-8D9B29FE9F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103.81</c:v>
                </c:pt>
                <c:pt idx="3">
                  <c:v>104.35</c:v>
                </c:pt>
                <c:pt idx="4">
                  <c:v>105.34</c:v>
                </c:pt>
              </c:numCache>
            </c:numRef>
          </c:val>
          <c:smooth val="0"/>
          <c:extLst>
            <c:ext xmlns:c16="http://schemas.microsoft.com/office/drawing/2014/chart" uri="{C3380CC4-5D6E-409C-BE32-E72D297353CC}">
              <c16:uniqueId val="{00000001-114A-41ED-93B9-8D9B29FE9F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4.01</c:v>
                </c:pt>
                <c:pt idx="3">
                  <c:v>7.8</c:v>
                </c:pt>
                <c:pt idx="4">
                  <c:v>11.34</c:v>
                </c:pt>
              </c:numCache>
            </c:numRef>
          </c:val>
          <c:extLst>
            <c:ext xmlns:c16="http://schemas.microsoft.com/office/drawing/2014/chart" uri="{C3380CC4-5D6E-409C-BE32-E72D297353CC}">
              <c16:uniqueId val="{00000000-75C0-47A6-9F53-8CADAD9F264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45.85</c:v>
                </c:pt>
                <c:pt idx="3">
                  <c:v>47.31</c:v>
                </c:pt>
                <c:pt idx="4">
                  <c:v>47.5</c:v>
                </c:pt>
              </c:numCache>
            </c:numRef>
          </c:val>
          <c:smooth val="0"/>
          <c:extLst>
            <c:ext xmlns:c16="http://schemas.microsoft.com/office/drawing/2014/chart" uri="{C3380CC4-5D6E-409C-BE32-E72D297353CC}">
              <c16:uniqueId val="{00000001-75C0-47A6-9F53-8CADAD9F264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27.45</c:v>
                </c:pt>
                <c:pt idx="3">
                  <c:v>26.62</c:v>
                </c:pt>
                <c:pt idx="4">
                  <c:v>26.62</c:v>
                </c:pt>
              </c:numCache>
            </c:numRef>
          </c:val>
          <c:extLst>
            <c:ext xmlns:c16="http://schemas.microsoft.com/office/drawing/2014/chart" uri="{C3380CC4-5D6E-409C-BE32-E72D297353CC}">
              <c16:uniqueId val="{00000000-88A8-44B9-B9A2-539E62FD2F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14.13</c:v>
                </c:pt>
                <c:pt idx="3">
                  <c:v>16.77</c:v>
                </c:pt>
                <c:pt idx="4">
                  <c:v>17.399999999999999</c:v>
                </c:pt>
              </c:numCache>
            </c:numRef>
          </c:val>
          <c:smooth val="0"/>
          <c:extLst>
            <c:ext xmlns:c16="http://schemas.microsoft.com/office/drawing/2014/chart" uri="{C3380CC4-5D6E-409C-BE32-E72D297353CC}">
              <c16:uniqueId val="{00000001-88A8-44B9-B9A2-539E62FD2F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132.53</c:v>
                </c:pt>
                <c:pt idx="3">
                  <c:v>344.58</c:v>
                </c:pt>
                <c:pt idx="4">
                  <c:v>546.54</c:v>
                </c:pt>
              </c:numCache>
            </c:numRef>
          </c:val>
          <c:extLst>
            <c:ext xmlns:c16="http://schemas.microsoft.com/office/drawing/2014/chart" uri="{C3380CC4-5D6E-409C-BE32-E72D297353CC}">
              <c16:uniqueId val="{00000000-5C4B-4270-A0EF-85A2D9EB8B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25.66</c:v>
                </c:pt>
                <c:pt idx="3">
                  <c:v>21.69</c:v>
                </c:pt>
                <c:pt idx="4">
                  <c:v>24.04</c:v>
                </c:pt>
              </c:numCache>
            </c:numRef>
          </c:val>
          <c:smooth val="0"/>
          <c:extLst>
            <c:ext xmlns:c16="http://schemas.microsoft.com/office/drawing/2014/chart" uri="{C3380CC4-5D6E-409C-BE32-E72D297353CC}">
              <c16:uniqueId val="{00000001-5C4B-4270-A0EF-85A2D9EB8B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61.81</c:v>
                </c:pt>
                <c:pt idx="3">
                  <c:v>74.790000000000006</c:v>
                </c:pt>
                <c:pt idx="4">
                  <c:v>40.799999999999997</c:v>
                </c:pt>
              </c:numCache>
            </c:numRef>
          </c:val>
          <c:extLst>
            <c:ext xmlns:c16="http://schemas.microsoft.com/office/drawing/2014/chart" uri="{C3380CC4-5D6E-409C-BE32-E72D297353CC}">
              <c16:uniqueId val="{00000000-5A7D-49CC-A4EE-72501D1003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300.14</c:v>
                </c:pt>
                <c:pt idx="3">
                  <c:v>301.04000000000002</c:v>
                </c:pt>
                <c:pt idx="4">
                  <c:v>305.08</c:v>
                </c:pt>
              </c:numCache>
            </c:numRef>
          </c:val>
          <c:smooth val="0"/>
          <c:extLst>
            <c:ext xmlns:c16="http://schemas.microsoft.com/office/drawing/2014/chart" uri="{C3380CC4-5D6E-409C-BE32-E72D297353CC}">
              <c16:uniqueId val="{00000001-5A7D-49CC-A4EE-72501D1003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3914</c:v>
                </c:pt>
                <c:pt idx="3">
                  <c:v>3863.31</c:v>
                </c:pt>
                <c:pt idx="4">
                  <c:v>3771.1</c:v>
                </c:pt>
              </c:numCache>
            </c:numRef>
          </c:val>
          <c:extLst>
            <c:ext xmlns:c16="http://schemas.microsoft.com/office/drawing/2014/chart" uri="{C3380CC4-5D6E-409C-BE32-E72D297353CC}">
              <c16:uniqueId val="{00000000-D1BF-4C96-88B3-656AA0BA025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566.65</c:v>
                </c:pt>
                <c:pt idx="3">
                  <c:v>551.62</c:v>
                </c:pt>
                <c:pt idx="4">
                  <c:v>585.59</c:v>
                </c:pt>
              </c:numCache>
            </c:numRef>
          </c:val>
          <c:smooth val="0"/>
          <c:extLst>
            <c:ext xmlns:c16="http://schemas.microsoft.com/office/drawing/2014/chart" uri="{C3380CC4-5D6E-409C-BE32-E72D297353CC}">
              <c16:uniqueId val="{00000001-D1BF-4C96-88B3-656AA0BA025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30.89</c:v>
                </c:pt>
                <c:pt idx="3">
                  <c:v>30.37</c:v>
                </c:pt>
                <c:pt idx="4">
                  <c:v>32.409999999999997</c:v>
                </c:pt>
              </c:numCache>
            </c:numRef>
          </c:val>
          <c:extLst>
            <c:ext xmlns:c16="http://schemas.microsoft.com/office/drawing/2014/chart" uri="{C3380CC4-5D6E-409C-BE32-E72D297353CC}">
              <c16:uniqueId val="{00000000-CA77-46F6-A472-AFD254FDCBB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84.77</c:v>
                </c:pt>
                <c:pt idx="3">
                  <c:v>87.11</c:v>
                </c:pt>
                <c:pt idx="4">
                  <c:v>82.78</c:v>
                </c:pt>
              </c:numCache>
            </c:numRef>
          </c:val>
          <c:smooth val="0"/>
          <c:extLst>
            <c:ext xmlns:c16="http://schemas.microsoft.com/office/drawing/2014/chart" uri="{C3380CC4-5D6E-409C-BE32-E72D297353CC}">
              <c16:uniqueId val="{00000001-CA77-46F6-A472-AFD254FDCBB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605.71</c:v>
                </c:pt>
                <c:pt idx="3">
                  <c:v>615.25</c:v>
                </c:pt>
                <c:pt idx="4">
                  <c:v>580.95000000000005</c:v>
                </c:pt>
              </c:numCache>
            </c:numRef>
          </c:val>
          <c:extLst>
            <c:ext xmlns:c16="http://schemas.microsoft.com/office/drawing/2014/chart" uri="{C3380CC4-5D6E-409C-BE32-E72D297353CC}">
              <c16:uniqueId val="{00000000-A715-4AC9-A404-6240CE6BAC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227.27</c:v>
                </c:pt>
                <c:pt idx="3">
                  <c:v>223.98</c:v>
                </c:pt>
                <c:pt idx="4">
                  <c:v>225.09</c:v>
                </c:pt>
              </c:numCache>
            </c:numRef>
          </c:val>
          <c:smooth val="0"/>
          <c:extLst>
            <c:ext xmlns:c16="http://schemas.microsoft.com/office/drawing/2014/chart" uri="{C3380CC4-5D6E-409C-BE32-E72D297353CC}">
              <c16:uniqueId val="{00000001-A715-4AC9-A404-6240CE6BAC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西和賀町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5364</v>
      </c>
      <c r="AM8" s="71"/>
      <c r="AN8" s="71"/>
      <c r="AO8" s="71"/>
      <c r="AP8" s="71"/>
      <c r="AQ8" s="71"/>
      <c r="AR8" s="71"/>
      <c r="AS8" s="71"/>
      <c r="AT8" s="67">
        <f>データ!$S$6</f>
        <v>590.74</v>
      </c>
      <c r="AU8" s="68"/>
      <c r="AV8" s="68"/>
      <c r="AW8" s="68"/>
      <c r="AX8" s="68"/>
      <c r="AY8" s="68"/>
      <c r="AZ8" s="68"/>
      <c r="BA8" s="68"/>
      <c r="BB8" s="70">
        <f>データ!$T$6</f>
        <v>9.08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37.58</v>
      </c>
      <c r="J10" s="68"/>
      <c r="K10" s="68"/>
      <c r="L10" s="68"/>
      <c r="M10" s="68"/>
      <c r="N10" s="68"/>
      <c r="O10" s="69"/>
      <c r="P10" s="70">
        <f>データ!$P$6</f>
        <v>98.52</v>
      </c>
      <c r="Q10" s="70"/>
      <c r="R10" s="70"/>
      <c r="S10" s="70"/>
      <c r="T10" s="70"/>
      <c r="U10" s="70"/>
      <c r="V10" s="70"/>
      <c r="W10" s="71">
        <f>データ!$Q$6</f>
        <v>3245</v>
      </c>
      <c r="X10" s="71"/>
      <c r="Y10" s="71"/>
      <c r="Z10" s="71"/>
      <c r="AA10" s="71"/>
      <c r="AB10" s="71"/>
      <c r="AC10" s="71"/>
      <c r="AD10" s="2"/>
      <c r="AE10" s="2"/>
      <c r="AF10" s="2"/>
      <c r="AG10" s="2"/>
      <c r="AH10" s="4"/>
      <c r="AI10" s="4"/>
      <c r="AJ10" s="4"/>
      <c r="AK10" s="4"/>
      <c r="AL10" s="71">
        <f>データ!$U$6</f>
        <v>5254</v>
      </c>
      <c r="AM10" s="71"/>
      <c r="AN10" s="71"/>
      <c r="AO10" s="71"/>
      <c r="AP10" s="71"/>
      <c r="AQ10" s="71"/>
      <c r="AR10" s="71"/>
      <c r="AS10" s="71"/>
      <c r="AT10" s="67">
        <f>データ!$V$6</f>
        <v>106.38</v>
      </c>
      <c r="AU10" s="68"/>
      <c r="AV10" s="68"/>
      <c r="AW10" s="68"/>
      <c r="AX10" s="68"/>
      <c r="AY10" s="68"/>
      <c r="AZ10" s="68"/>
      <c r="BA10" s="68"/>
      <c r="BB10" s="70">
        <f>データ!$W$6</f>
        <v>49.39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IUNxl76D/hW6hjlu9vsbEoNVUd4uVzowiow6d1Me4E2NnpcBKLTlJQgnTtqldzbgs5Tef34mIOTr+whRsqpiw==" saltValue="UjETZ9DP1XTR44yLvBjm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33669</v>
      </c>
      <c r="D6" s="34">
        <f t="shared" si="3"/>
        <v>46</v>
      </c>
      <c r="E6" s="34">
        <f t="shared" si="3"/>
        <v>1</v>
      </c>
      <c r="F6" s="34">
        <f t="shared" si="3"/>
        <v>0</v>
      </c>
      <c r="G6" s="34">
        <f t="shared" si="3"/>
        <v>1</v>
      </c>
      <c r="H6" s="34" t="str">
        <f t="shared" si="3"/>
        <v>岩手県　西和賀町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37.58</v>
      </c>
      <c r="P6" s="35">
        <f t="shared" si="3"/>
        <v>98.52</v>
      </c>
      <c r="Q6" s="35">
        <f t="shared" si="3"/>
        <v>3245</v>
      </c>
      <c r="R6" s="35">
        <f t="shared" si="3"/>
        <v>5364</v>
      </c>
      <c r="S6" s="35">
        <f t="shared" si="3"/>
        <v>590.74</v>
      </c>
      <c r="T6" s="35">
        <f t="shared" si="3"/>
        <v>9.08</v>
      </c>
      <c r="U6" s="35">
        <f t="shared" si="3"/>
        <v>5254</v>
      </c>
      <c r="V6" s="35">
        <f t="shared" si="3"/>
        <v>106.38</v>
      </c>
      <c r="W6" s="35">
        <f t="shared" si="3"/>
        <v>49.39</v>
      </c>
      <c r="X6" s="36" t="str">
        <f>IF(X7="",NA(),X7)</f>
        <v>-</v>
      </c>
      <c r="Y6" s="36" t="str">
        <f t="shared" ref="Y6:AG6" si="4">IF(Y7="",NA(),Y7)</f>
        <v>-</v>
      </c>
      <c r="Z6" s="36">
        <f t="shared" si="4"/>
        <v>64.790000000000006</v>
      </c>
      <c r="AA6" s="36">
        <f t="shared" si="4"/>
        <v>45.62</v>
      </c>
      <c r="AB6" s="36">
        <f t="shared" si="4"/>
        <v>45.96</v>
      </c>
      <c r="AC6" s="36" t="str">
        <f t="shared" si="4"/>
        <v>-</v>
      </c>
      <c r="AD6" s="36" t="str">
        <f t="shared" si="4"/>
        <v>-</v>
      </c>
      <c r="AE6" s="36">
        <f t="shared" si="4"/>
        <v>103.81</v>
      </c>
      <c r="AF6" s="36">
        <f t="shared" si="4"/>
        <v>104.35</v>
      </c>
      <c r="AG6" s="36">
        <f t="shared" si="4"/>
        <v>105.34</v>
      </c>
      <c r="AH6" s="35" t="str">
        <f>IF(AH7="","",IF(AH7="-","【-】","【"&amp;SUBSTITUTE(TEXT(AH7,"#,##0.00"),"-","△")&amp;"】"))</f>
        <v>【110.27】</v>
      </c>
      <c r="AI6" s="36" t="str">
        <f>IF(AI7="",NA(),AI7)</f>
        <v>-</v>
      </c>
      <c r="AJ6" s="36" t="str">
        <f t="shared" ref="AJ6:AR6" si="5">IF(AJ7="",NA(),AJ7)</f>
        <v>-</v>
      </c>
      <c r="AK6" s="36">
        <f t="shared" si="5"/>
        <v>132.53</v>
      </c>
      <c r="AL6" s="36">
        <f t="shared" si="5"/>
        <v>344.58</v>
      </c>
      <c r="AM6" s="36">
        <f t="shared" si="5"/>
        <v>546.54</v>
      </c>
      <c r="AN6" s="36" t="str">
        <f t="shared" si="5"/>
        <v>-</v>
      </c>
      <c r="AO6" s="36" t="str">
        <f t="shared" si="5"/>
        <v>-</v>
      </c>
      <c r="AP6" s="36">
        <f t="shared" si="5"/>
        <v>25.66</v>
      </c>
      <c r="AQ6" s="36">
        <f t="shared" si="5"/>
        <v>21.69</v>
      </c>
      <c r="AR6" s="36">
        <f t="shared" si="5"/>
        <v>24.04</v>
      </c>
      <c r="AS6" s="35" t="str">
        <f>IF(AS7="","",IF(AS7="-","【-】","【"&amp;SUBSTITUTE(TEXT(AS7,"#,##0.00"),"-","△")&amp;"】"))</f>
        <v>【1.15】</v>
      </c>
      <c r="AT6" s="36" t="str">
        <f>IF(AT7="",NA(),AT7)</f>
        <v>-</v>
      </c>
      <c r="AU6" s="36" t="str">
        <f t="shared" ref="AU6:BC6" si="6">IF(AU7="",NA(),AU7)</f>
        <v>-</v>
      </c>
      <c r="AV6" s="36">
        <f t="shared" si="6"/>
        <v>61.81</v>
      </c>
      <c r="AW6" s="36">
        <f t="shared" si="6"/>
        <v>74.790000000000006</v>
      </c>
      <c r="AX6" s="36">
        <f t="shared" si="6"/>
        <v>40.799999999999997</v>
      </c>
      <c r="AY6" s="36" t="str">
        <f t="shared" si="6"/>
        <v>-</v>
      </c>
      <c r="AZ6" s="36" t="str">
        <f t="shared" si="6"/>
        <v>-</v>
      </c>
      <c r="BA6" s="36">
        <f t="shared" si="6"/>
        <v>300.14</v>
      </c>
      <c r="BB6" s="36">
        <f t="shared" si="6"/>
        <v>301.04000000000002</v>
      </c>
      <c r="BC6" s="36">
        <f t="shared" si="6"/>
        <v>305.08</v>
      </c>
      <c r="BD6" s="35" t="str">
        <f>IF(BD7="","",IF(BD7="-","【-】","【"&amp;SUBSTITUTE(TEXT(BD7,"#,##0.00"),"-","△")&amp;"】"))</f>
        <v>【260.31】</v>
      </c>
      <c r="BE6" s="36" t="str">
        <f>IF(BE7="",NA(),BE7)</f>
        <v>-</v>
      </c>
      <c r="BF6" s="36" t="str">
        <f t="shared" ref="BF6:BN6" si="7">IF(BF7="",NA(),BF7)</f>
        <v>-</v>
      </c>
      <c r="BG6" s="36">
        <f t="shared" si="7"/>
        <v>3914</v>
      </c>
      <c r="BH6" s="36">
        <f t="shared" si="7"/>
        <v>3863.31</v>
      </c>
      <c r="BI6" s="36">
        <f t="shared" si="7"/>
        <v>3771.1</v>
      </c>
      <c r="BJ6" s="36" t="str">
        <f t="shared" si="7"/>
        <v>-</v>
      </c>
      <c r="BK6" s="36" t="str">
        <f t="shared" si="7"/>
        <v>-</v>
      </c>
      <c r="BL6" s="36">
        <f t="shared" si="7"/>
        <v>566.65</v>
      </c>
      <c r="BM6" s="36">
        <f t="shared" si="7"/>
        <v>551.62</v>
      </c>
      <c r="BN6" s="36">
        <f t="shared" si="7"/>
        <v>585.59</v>
      </c>
      <c r="BO6" s="35" t="str">
        <f>IF(BO7="","",IF(BO7="-","【-】","【"&amp;SUBSTITUTE(TEXT(BO7,"#,##0.00"),"-","△")&amp;"】"))</f>
        <v>【275.67】</v>
      </c>
      <c r="BP6" s="36" t="str">
        <f>IF(BP7="",NA(),BP7)</f>
        <v>-</v>
      </c>
      <c r="BQ6" s="36" t="str">
        <f t="shared" ref="BQ6:BY6" si="8">IF(BQ7="",NA(),BQ7)</f>
        <v>-</v>
      </c>
      <c r="BR6" s="36">
        <f t="shared" si="8"/>
        <v>30.89</v>
      </c>
      <c r="BS6" s="36">
        <f t="shared" si="8"/>
        <v>30.37</v>
      </c>
      <c r="BT6" s="36">
        <f t="shared" si="8"/>
        <v>32.409999999999997</v>
      </c>
      <c r="BU6" s="36" t="str">
        <f t="shared" si="8"/>
        <v>-</v>
      </c>
      <c r="BV6" s="36" t="str">
        <f t="shared" si="8"/>
        <v>-</v>
      </c>
      <c r="BW6" s="36">
        <f t="shared" si="8"/>
        <v>84.77</v>
      </c>
      <c r="BX6" s="36">
        <f t="shared" si="8"/>
        <v>87.11</v>
      </c>
      <c r="BY6" s="36">
        <f t="shared" si="8"/>
        <v>82.78</v>
      </c>
      <c r="BZ6" s="35" t="str">
        <f>IF(BZ7="","",IF(BZ7="-","【-】","【"&amp;SUBSTITUTE(TEXT(BZ7,"#,##0.00"),"-","△")&amp;"】"))</f>
        <v>【100.05】</v>
      </c>
      <c r="CA6" s="36" t="str">
        <f>IF(CA7="",NA(),CA7)</f>
        <v>-</v>
      </c>
      <c r="CB6" s="36" t="str">
        <f t="shared" ref="CB6:CJ6" si="9">IF(CB7="",NA(),CB7)</f>
        <v>-</v>
      </c>
      <c r="CC6" s="36">
        <f t="shared" si="9"/>
        <v>605.71</v>
      </c>
      <c r="CD6" s="36">
        <f t="shared" si="9"/>
        <v>615.25</v>
      </c>
      <c r="CE6" s="36">
        <f t="shared" si="9"/>
        <v>580.95000000000005</v>
      </c>
      <c r="CF6" s="36" t="str">
        <f t="shared" si="9"/>
        <v>-</v>
      </c>
      <c r="CG6" s="36" t="str">
        <f t="shared" si="9"/>
        <v>-</v>
      </c>
      <c r="CH6" s="36">
        <f t="shared" si="9"/>
        <v>227.27</v>
      </c>
      <c r="CI6" s="36">
        <f t="shared" si="9"/>
        <v>223.98</v>
      </c>
      <c r="CJ6" s="36">
        <f t="shared" si="9"/>
        <v>225.09</v>
      </c>
      <c r="CK6" s="35" t="str">
        <f>IF(CK7="","",IF(CK7="-","【-】","【"&amp;SUBSTITUTE(TEXT(CK7,"#,##0.00"),"-","△")&amp;"】"))</f>
        <v>【166.40】</v>
      </c>
      <c r="CL6" s="36" t="str">
        <f>IF(CL7="",NA(),CL7)</f>
        <v>-</v>
      </c>
      <c r="CM6" s="36" t="str">
        <f t="shared" ref="CM6:CU6" si="10">IF(CM7="",NA(),CM7)</f>
        <v>-</v>
      </c>
      <c r="CN6" s="36">
        <f t="shared" si="10"/>
        <v>46.08</v>
      </c>
      <c r="CO6" s="36">
        <f t="shared" si="10"/>
        <v>45.67</v>
      </c>
      <c r="CP6" s="36">
        <f t="shared" si="10"/>
        <v>66.78</v>
      </c>
      <c r="CQ6" s="36" t="str">
        <f t="shared" si="10"/>
        <v>-</v>
      </c>
      <c r="CR6" s="36" t="str">
        <f t="shared" si="10"/>
        <v>-</v>
      </c>
      <c r="CS6" s="36">
        <f t="shared" si="10"/>
        <v>50.29</v>
      </c>
      <c r="CT6" s="36">
        <f t="shared" si="10"/>
        <v>49.64</v>
      </c>
      <c r="CU6" s="36">
        <f t="shared" si="10"/>
        <v>49.38</v>
      </c>
      <c r="CV6" s="35" t="str">
        <f>IF(CV7="","",IF(CV7="-","【-】","【"&amp;SUBSTITUTE(TEXT(CV7,"#,##0.00"),"-","△")&amp;"】"))</f>
        <v>【60.69】</v>
      </c>
      <c r="CW6" s="36" t="str">
        <f>IF(CW7="",NA(),CW7)</f>
        <v>-</v>
      </c>
      <c r="CX6" s="36" t="str">
        <f t="shared" ref="CX6:DF6" si="11">IF(CX7="",NA(),CX7)</f>
        <v>-</v>
      </c>
      <c r="CY6" s="36">
        <f t="shared" si="11"/>
        <v>95.75</v>
      </c>
      <c r="CZ6" s="36">
        <f t="shared" si="11"/>
        <v>93.9</v>
      </c>
      <c r="DA6" s="36">
        <f t="shared" si="11"/>
        <v>67.11</v>
      </c>
      <c r="DB6" s="36" t="str">
        <f t="shared" si="11"/>
        <v>-</v>
      </c>
      <c r="DC6" s="36" t="str">
        <f t="shared" si="11"/>
        <v>-</v>
      </c>
      <c r="DD6" s="36">
        <f t="shared" si="11"/>
        <v>77.73</v>
      </c>
      <c r="DE6" s="36">
        <f t="shared" si="11"/>
        <v>78.09</v>
      </c>
      <c r="DF6" s="36">
        <f t="shared" si="11"/>
        <v>78.010000000000005</v>
      </c>
      <c r="DG6" s="35" t="str">
        <f>IF(DG7="","",IF(DG7="-","【-】","【"&amp;SUBSTITUTE(TEXT(DG7,"#,##0.00"),"-","△")&amp;"】"))</f>
        <v>【89.82】</v>
      </c>
      <c r="DH6" s="36" t="str">
        <f>IF(DH7="",NA(),DH7)</f>
        <v>-</v>
      </c>
      <c r="DI6" s="36" t="str">
        <f t="shared" ref="DI6:DQ6" si="12">IF(DI7="",NA(),DI7)</f>
        <v>-</v>
      </c>
      <c r="DJ6" s="36">
        <f t="shared" si="12"/>
        <v>4.01</v>
      </c>
      <c r="DK6" s="36">
        <f t="shared" si="12"/>
        <v>7.8</v>
      </c>
      <c r="DL6" s="36">
        <f t="shared" si="12"/>
        <v>11.34</v>
      </c>
      <c r="DM6" s="36" t="str">
        <f t="shared" si="12"/>
        <v>-</v>
      </c>
      <c r="DN6" s="36" t="str">
        <f t="shared" si="12"/>
        <v>-</v>
      </c>
      <c r="DO6" s="36">
        <f t="shared" si="12"/>
        <v>45.85</v>
      </c>
      <c r="DP6" s="36">
        <f t="shared" si="12"/>
        <v>47.31</v>
      </c>
      <c r="DQ6" s="36">
        <f t="shared" si="12"/>
        <v>47.5</v>
      </c>
      <c r="DR6" s="35" t="str">
        <f>IF(DR7="","",IF(DR7="-","【-】","【"&amp;SUBSTITUTE(TEXT(DR7,"#,##0.00"),"-","△")&amp;"】"))</f>
        <v>【50.19】</v>
      </c>
      <c r="DS6" s="36" t="str">
        <f>IF(DS7="",NA(),DS7)</f>
        <v>-</v>
      </c>
      <c r="DT6" s="36" t="str">
        <f t="shared" ref="DT6:EB6" si="13">IF(DT7="",NA(),DT7)</f>
        <v>-</v>
      </c>
      <c r="DU6" s="36">
        <f t="shared" si="13"/>
        <v>27.45</v>
      </c>
      <c r="DV6" s="36">
        <f t="shared" si="13"/>
        <v>26.62</v>
      </c>
      <c r="DW6" s="36">
        <f t="shared" si="13"/>
        <v>26.62</v>
      </c>
      <c r="DX6" s="36" t="str">
        <f t="shared" si="13"/>
        <v>-</v>
      </c>
      <c r="DY6" s="36" t="str">
        <f t="shared" si="13"/>
        <v>-</v>
      </c>
      <c r="DZ6" s="36">
        <f t="shared" si="13"/>
        <v>14.13</v>
      </c>
      <c r="EA6" s="36">
        <f t="shared" si="13"/>
        <v>16.77</v>
      </c>
      <c r="EB6" s="36">
        <f t="shared" si="13"/>
        <v>17.399999999999999</v>
      </c>
      <c r="EC6" s="35" t="str">
        <f>IF(EC7="","",IF(EC7="-","【-】","【"&amp;SUBSTITUTE(TEXT(EC7,"#,##0.00"),"-","△")&amp;"】"))</f>
        <v>【20.63】</v>
      </c>
      <c r="ED6" s="36" t="str">
        <f>IF(ED7="",NA(),ED7)</f>
        <v>-</v>
      </c>
      <c r="EE6" s="36" t="str">
        <f t="shared" ref="EE6:EM6" si="14">IF(EE7="",NA(),EE7)</f>
        <v>-</v>
      </c>
      <c r="EF6" s="36">
        <f t="shared" si="14"/>
        <v>0.44</v>
      </c>
      <c r="EG6" s="35">
        <f t="shared" si="14"/>
        <v>0</v>
      </c>
      <c r="EH6" s="36">
        <f t="shared" si="14"/>
        <v>0.53</v>
      </c>
      <c r="EI6" s="36" t="str">
        <f t="shared" si="14"/>
        <v>-</v>
      </c>
      <c r="EJ6" s="36" t="str">
        <f t="shared" si="14"/>
        <v>-</v>
      </c>
      <c r="EK6" s="36">
        <f t="shared" si="14"/>
        <v>0.52</v>
      </c>
      <c r="EL6" s="36">
        <f t="shared" si="14"/>
        <v>0.47</v>
      </c>
      <c r="EM6" s="36">
        <f t="shared" si="14"/>
        <v>0.4</v>
      </c>
      <c r="EN6" s="35" t="str">
        <f>IF(EN7="","",IF(EN7="-","【-】","【"&amp;SUBSTITUTE(TEXT(EN7,"#,##0.00"),"-","△")&amp;"】"))</f>
        <v>【0.69】</v>
      </c>
    </row>
    <row r="7" spans="1:144" s="37" customFormat="1" x14ac:dyDescent="0.15">
      <c r="A7" s="29"/>
      <c r="B7" s="38">
        <v>2020</v>
      </c>
      <c r="C7" s="38">
        <v>33669</v>
      </c>
      <c r="D7" s="38">
        <v>46</v>
      </c>
      <c r="E7" s="38">
        <v>1</v>
      </c>
      <c r="F7" s="38">
        <v>0</v>
      </c>
      <c r="G7" s="38">
        <v>1</v>
      </c>
      <c r="H7" s="38" t="s">
        <v>93</v>
      </c>
      <c r="I7" s="38" t="s">
        <v>94</v>
      </c>
      <c r="J7" s="38" t="s">
        <v>95</v>
      </c>
      <c r="K7" s="38" t="s">
        <v>96</v>
      </c>
      <c r="L7" s="38" t="s">
        <v>97</v>
      </c>
      <c r="M7" s="38" t="s">
        <v>98</v>
      </c>
      <c r="N7" s="39" t="s">
        <v>99</v>
      </c>
      <c r="O7" s="39">
        <v>37.58</v>
      </c>
      <c r="P7" s="39">
        <v>98.52</v>
      </c>
      <c r="Q7" s="39">
        <v>3245</v>
      </c>
      <c r="R7" s="39">
        <v>5364</v>
      </c>
      <c r="S7" s="39">
        <v>590.74</v>
      </c>
      <c r="T7" s="39">
        <v>9.08</v>
      </c>
      <c r="U7" s="39">
        <v>5254</v>
      </c>
      <c r="V7" s="39">
        <v>106.38</v>
      </c>
      <c r="W7" s="39">
        <v>49.39</v>
      </c>
      <c r="X7" s="39" t="s">
        <v>99</v>
      </c>
      <c r="Y7" s="39" t="s">
        <v>99</v>
      </c>
      <c r="Z7" s="39">
        <v>64.790000000000006</v>
      </c>
      <c r="AA7" s="39">
        <v>45.62</v>
      </c>
      <c r="AB7" s="39">
        <v>45.96</v>
      </c>
      <c r="AC7" s="39" t="s">
        <v>99</v>
      </c>
      <c r="AD7" s="39" t="s">
        <v>99</v>
      </c>
      <c r="AE7" s="39">
        <v>103.81</v>
      </c>
      <c r="AF7" s="39">
        <v>104.35</v>
      </c>
      <c r="AG7" s="39">
        <v>105.34</v>
      </c>
      <c r="AH7" s="39">
        <v>110.27</v>
      </c>
      <c r="AI7" s="39" t="s">
        <v>99</v>
      </c>
      <c r="AJ7" s="39" t="s">
        <v>99</v>
      </c>
      <c r="AK7" s="39">
        <v>132.53</v>
      </c>
      <c r="AL7" s="39">
        <v>344.58</v>
      </c>
      <c r="AM7" s="39">
        <v>546.54</v>
      </c>
      <c r="AN7" s="39" t="s">
        <v>99</v>
      </c>
      <c r="AO7" s="39" t="s">
        <v>99</v>
      </c>
      <c r="AP7" s="39">
        <v>25.66</v>
      </c>
      <c r="AQ7" s="39">
        <v>21.69</v>
      </c>
      <c r="AR7" s="39">
        <v>24.04</v>
      </c>
      <c r="AS7" s="39">
        <v>1.1499999999999999</v>
      </c>
      <c r="AT7" s="39" t="s">
        <v>99</v>
      </c>
      <c r="AU7" s="39" t="s">
        <v>99</v>
      </c>
      <c r="AV7" s="39">
        <v>61.81</v>
      </c>
      <c r="AW7" s="39">
        <v>74.790000000000006</v>
      </c>
      <c r="AX7" s="39">
        <v>40.799999999999997</v>
      </c>
      <c r="AY7" s="39" t="s">
        <v>99</v>
      </c>
      <c r="AZ7" s="39" t="s">
        <v>99</v>
      </c>
      <c r="BA7" s="39">
        <v>300.14</v>
      </c>
      <c r="BB7" s="39">
        <v>301.04000000000002</v>
      </c>
      <c r="BC7" s="39">
        <v>305.08</v>
      </c>
      <c r="BD7" s="39">
        <v>260.31</v>
      </c>
      <c r="BE7" s="39" t="s">
        <v>99</v>
      </c>
      <c r="BF7" s="39" t="s">
        <v>99</v>
      </c>
      <c r="BG7" s="39">
        <v>3914</v>
      </c>
      <c r="BH7" s="39">
        <v>3863.31</v>
      </c>
      <c r="BI7" s="39">
        <v>3771.1</v>
      </c>
      <c r="BJ7" s="39" t="s">
        <v>99</v>
      </c>
      <c r="BK7" s="39" t="s">
        <v>99</v>
      </c>
      <c r="BL7" s="39">
        <v>566.65</v>
      </c>
      <c r="BM7" s="39">
        <v>551.62</v>
      </c>
      <c r="BN7" s="39">
        <v>585.59</v>
      </c>
      <c r="BO7" s="39">
        <v>275.67</v>
      </c>
      <c r="BP7" s="39" t="s">
        <v>99</v>
      </c>
      <c r="BQ7" s="39" t="s">
        <v>99</v>
      </c>
      <c r="BR7" s="39">
        <v>30.89</v>
      </c>
      <c r="BS7" s="39">
        <v>30.37</v>
      </c>
      <c r="BT7" s="39">
        <v>32.409999999999997</v>
      </c>
      <c r="BU7" s="39" t="s">
        <v>99</v>
      </c>
      <c r="BV7" s="39" t="s">
        <v>99</v>
      </c>
      <c r="BW7" s="39">
        <v>84.77</v>
      </c>
      <c r="BX7" s="39">
        <v>87.11</v>
      </c>
      <c r="BY7" s="39">
        <v>82.78</v>
      </c>
      <c r="BZ7" s="39">
        <v>100.05</v>
      </c>
      <c r="CA7" s="39" t="s">
        <v>99</v>
      </c>
      <c r="CB7" s="39" t="s">
        <v>99</v>
      </c>
      <c r="CC7" s="39">
        <v>605.71</v>
      </c>
      <c r="CD7" s="39">
        <v>615.25</v>
      </c>
      <c r="CE7" s="39">
        <v>580.95000000000005</v>
      </c>
      <c r="CF7" s="39" t="s">
        <v>99</v>
      </c>
      <c r="CG7" s="39" t="s">
        <v>99</v>
      </c>
      <c r="CH7" s="39">
        <v>227.27</v>
      </c>
      <c r="CI7" s="39">
        <v>223.98</v>
      </c>
      <c r="CJ7" s="39">
        <v>225.09</v>
      </c>
      <c r="CK7" s="39">
        <v>166.4</v>
      </c>
      <c r="CL7" s="39" t="s">
        <v>99</v>
      </c>
      <c r="CM7" s="39" t="s">
        <v>99</v>
      </c>
      <c r="CN7" s="39">
        <v>46.08</v>
      </c>
      <c r="CO7" s="39">
        <v>45.67</v>
      </c>
      <c r="CP7" s="39">
        <v>66.78</v>
      </c>
      <c r="CQ7" s="39" t="s">
        <v>99</v>
      </c>
      <c r="CR7" s="39" t="s">
        <v>99</v>
      </c>
      <c r="CS7" s="39">
        <v>50.29</v>
      </c>
      <c r="CT7" s="39">
        <v>49.64</v>
      </c>
      <c r="CU7" s="39">
        <v>49.38</v>
      </c>
      <c r="CV7" s="39">
        <v>60.69</v>
      </c>
      <c r="CW7" s="39" t="s">
        <v>99</v>
      </c>
      <c r="CX7" s="39" t="s">
        <v>99</v>
      </c>
      <c r="CY7" s="39">
        <v>95.75</v>
      </c>
      <c r="CZ7" s="39">
        <v>93.9</v>
      </c>
      <c r="DA7" s="39">
        <v>67.11</v>
      </c>
      <c r="DB7" s="39" t="s">
        <v>99</v>
      </c>
      <c r="DC7" s="39" t="s">
        <v>99</v>
      </c>
      <c r="DD7" s="39">
        <v>77.73</v>
      </c>
      <c r="DE7" s="39">
        <v>78.09</v>
      </c>
      <c r="DF7" s="39">
        <v>78.010000000000005</v>
      </c>
      <c r="DG7" s="39">
        <v>89.82</v>
      </c>
      <c r="DH7" s="39" t="s">
        <v>99</v>
      </c>
      <c r="DI7" s="39" t="s">
        <v>99</v>
      </c>
      <c r="DJ7" s="39">
        <v>4.01</v>
      </c>
      <c r="DK7" s="39">
        <v>7.8</v>
      </c>
      <c r="DL7" s="39">
        <v>11.34</v>
      </c>
      <c r="DM7" s="39" t="s">
        <v>99</v>
      </c>
      <c r="DN7" s="39" t="s">
        <v>99</v>
      </c>
      <c r="DO7" s="39">
        <v>45.85</v>
      </c>
      <c r="DP7" s="39">
        <v>47.31</v>
      </c>
      <c r="DQ7" s="39">
        <v>47.5</v>
      </c>
      <c r="DR7" s="39">
        <v>50.19</v>
      </c>
      <c r="DS7" s="39" t="s">
        <v>99</v>
      </c>
      <c r="DT7" s="39" t="s">
        <v>99</v>
      </c>
      <c r="DU7" s="39">
        <v>27.45</v>
      </c>
      <c r="DV7" s="39">
        <v>26.62</v>
      </c>
      <c r="DW7" s="39">
        <v>26.62</v>
      </c>
      <c r="DX7" s="39" t="s">
        <v>99</v>
      </c>
      <c r="DY7" s="39" t="s">
        <v>99</v>
      </c>
      <c r="DZ7" s="39">
        <v>14.13</v>
      </c>
      <c r="EA7" s="39">
        <v>16.77</v>
      </c>
      <c r="EB7" s="39">
        <v>17.399999999999999</v>
      </c>
      <c r="EC7" s="39">
        <v>20.63</v>
      </c>
      <c r="ED7" s="39" t="s">
        <v>99</v>
      </c>
      <c r="EE7" s="39" t="s">
        <v>99</v>
      </c>
      <c r="EF7" s="39">
        <v>0.44</v>
      </c>
      <c r="EG7" s="39">
        <v>0</v>
      </c>
      <c r="EH7" s="39">
        <v>0.53</v>
      </c>
      <c r="EI7" s="39" t="s">
        <v>99</v>
      </c>
      <c r="EJ7" s="39" t="s">
        <v>99</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2022-01-19T01:20:59Z</cp:lastPrinted>
  <dcterms:created xsi:type="dcterms:W3CDTF">2021-12-03T06:43:06Z</dcterms:created>
  <dcterms:modified xsi:type="dcterms:W3CDTF">2022-01-20T02:06:58Z</dcterms:modified>
  <cp:category/>
</cp:coreProperties>
</file>