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020@《業務管理室》\財務\財政状況公表\経営比較分析表\R02\"/>
    </mc:Choice>
  </mc:AlternateContent>
  <xr:revisionPtr revIDLastSave="0" documentId="13_ncr:1_{B3581E49-F38C-4DA1-B78E-5EB42C047DB4}" xr6:coauthVersionLast="36" xr6:coauthVersionMax="36" xr10:uidLastSave="{00000000-0000-0000-0000-000000000000}"/>
  <workbookProtection workbookAlgorithmName="SHA-512" workbookHashValue="Zo+3xwfv2rEi7alNlrt3H5rtaXIJqRaWU7QaDryeSWvBdq+lOhQv+9yHLMah5XC5gHOPexeRlaPV1F57VhdV5w==" workbookSaltValue="tImfCxwUhGljO0HDRap4Z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AD8"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<sst xmlns="http://schemas.openxmlformats.org/spreadsheetml/2006/main" count="231" uniqueCount="117">
  <si>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</si>
  <si>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</si>
  <si>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</si>
  <si>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</si>
  <si>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</si>
  <si>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</si>
  <si>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</si>
  <si>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</si>
  <si>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</si>
  <si>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</si>
  <si>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</si>
  <si>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</si>
  <si>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</si>
  <si>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</si>
  <si>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</si>
  <si>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</si>
  <si>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</si>
  <si>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</si>
  <si>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</si>
  <si>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</si>
  <si>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</si>
  <si>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</si>
  <si>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</si>
  <si>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</si>
  <si>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</si>
  <si>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</si>
  <si>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</si>
  <si>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</si>
  <si>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</si>
  <si>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</si>
  <si>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</si>
  <si>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</si>
  <si>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</si>
  <si>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</si>
  <si>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</si>
  <si>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</si>
  <si>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</si>
  <si>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</si>
  <si>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</si>
  <si>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</si>
  <si>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</si>
  <si>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</si>
  <si>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</si>
  <si>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</si>
  <si>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</si>
  <si>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</si>
  <si>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</si>
  <si>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</si>
  <si>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</si>
  <si>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</si>
  <si>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</si>
  <si>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</si>
  <si>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</si>
  <si>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</si>
  <si>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</si>
  <si>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</si>
  <si>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</si>
  <si>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</si>
  <si>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</si>
  <si>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</si>
  <si>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</si>
  <si>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</si>
  <si>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</si>
  <si>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</si>
  <si>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</si>
  <si>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</si>
  <si>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</si>
  <si>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</si>
  <si>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</si>
  <si>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</si>
  <si>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</si>
  <si>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</si>
  <si>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</si>
  <si>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</si>
  <si>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</si>
  <si>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</si>
  <si>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</si>
  <si>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</si>
  <si>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</si>
  <si>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</si>
  <si>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</si>
  <si>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</si>
  <si>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</si>
  <si>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</si>
  <si>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</si>
  <si>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</si>
  <si>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</si>
  <si>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</si>
  <si>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</si>
  <si>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</si>
  <si>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</si>
  <si>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</si>
  <si>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</si>
  <si>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</si>
  <si>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</si>
  <si>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</si>
  <si>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紫波町</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</si>
  <si>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</si>
  <si>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</si>
  <si>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</si>
  <si>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</si>
  <si>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</si>
  <si>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</si>
  <si>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</si>
  <si>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</si>
  <si>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</si>
  <si>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</si>
  <si>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</si>
  <si>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</si>
  <si>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</si>
  <si>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</si>
  <si>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</si>
  <si>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</si>
  <si>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</si>
  <si>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平成13年度から14年度にかけて整備したことから、耐用年数を超過した管路施設はありません。
　今後は処理場の機器類が耐用年数を超えるため、計画的な更新が必要となります。</t>
    <phoneticPr fontId="4"/>
  </si>
  <si>
    <t>　公共下水道と同一の使用料体系とする方針であることや、収益的支出のうち資本費の割合が高い状況であることから、経営改善は難しい状況にありますが、引き続き経年化により増大することが見込まれる維持管理費を抑制するとともに、水洗化率の向上を図る必要があります。</t>
    <phoneticPr fontId="4"/>
  </si>
  <si>
    <t>　使用料収入については、接続世帯の増加により増加しました。
　収支では、有収水量が増加したことにより汚水処理原価が減少しました。
　収支の状況は、使用料収入で維持管理費を賄えない状況にあり、維持管理費の一部、減価償却費等及び企業債の支払利息について、繰入金に頼っている状態です。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</si>
</sst>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B2-4F10-9FDF-2F6644B01E3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FB2-4F10-9FDF-2F6644B01E3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23.53</c:v>
                </c:pt>
                <c:pt idx="1">
                  <c:v>23.53</c:v>
                </c:pt>
                <c:pt idx="2">
                  <c:v>23.53</c:v>
                </c:pt>
                <c:pt idx="3">
                  <c:v>23.53</c:v>
                </c:pt>
                <c:pt idx="4">
                  <c:v>23.53</c:v>
                </c:pt>
              </c:numCache>
            </c:numRef>
          </c:val>
          <c:extLst>
            <c:ext xmlns:c16="http://schemas.microsoft.com/office/drawing/2014/chart" uri="{C3380CC4-5D6E-409C-BE32-E72D297353CC}">
              <c16:uniqueId val="{00000000-7693-4BD7-A117-94CA2EFF3EF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39.450000000000003</c:v>
                </c:pt>
                <c:pt idx="1">
                  <c:v>39.15</c:v>
                </c:pt>
                <c:pt idx="2">
                  <c:v>35.340000000000003</c:v>
                </c:pt>
                <c:pt idx="3">
                  <c:v>34.68</c:v>
                </c:pt>
                <c:pt idx="4">
                  <c:v>34.700000000000003</c:v>
                </c:pt>
              </c:numCache>
            </c:numRef>
          </c:val>
          <c:smooth val="0"/>
          <c:extLst>
            <c:ext xmlns:c16="http://schemas.microsoft.com/office/drawing/2014/chart" uri="{C3380CC4-5D6E-409C-BE32-E72D297353CC}">
              <c16:uniqueId val="{00000001-7693-4BD7-A117-94CA2EFF3EF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77.08</c:v>
                </c:pt>
                <c:pt idx="1">
                  <c:v>77.55</c:v>
                </c:pt>
                <c:pt idx="2">
                  <c:v>81.63</c:v>
                </c:pt>
                <c:pt idx="3">
                  <c:v>84.75</c:v>
                </c:pt>
                <c:pt idx="4">
                  <c:v>86.21</c:v>
                </c:pt>
              </c:numCache>
            </c:numRef>
          </c:val>
          <c:extLst>
            <c:ext xmlns:c16="http://schemas.microsoft.com/office/drawing/2014/chart" uri="{C3380CC4-5D6E-409C-BE32-E72D297353CC}">
              <c16:uniqueId val="{00000000-9878-46ED-86A0-230A5CE4F2D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90.48</c:v>
                </c:pt>
                <c:pt idx="1">
                  <c:v>89.54</c:v>
                </c:pt>
                <c:pt idx="2">
                  <c:v>91.52</c:v>
                </c:pt>
                <c:pt idx="3">
                  <c:v>90.33</c:v>
                </c:pt>
                <c:pt idx="4">
                  <c:v>90.04</c:v>
                </c:pt>
              </c:numCache>
            </c:numRef>
          </c:val>
          <c:smooth val="0"/>
          <c:extLst>
            <c:ext xmlns:c16="http://schemas.microsoft.com/office/drawing/2014/chart" uri="{C3380CC4-5D6E-409C-BE32-E72D297353CC}">
              <c16:uniqueId val="{00000001-9878-46ED-86A0-230A5CE4F2D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103.89</c:v>
                </c:pt>
                <c:pt idx="1">
                  <c:v>111.95</c:v>
                </c:pt>
                <c:pt idx="2">
                  <c:v>73.23</c:v>
                </c:pt>
                <c:pt idx="3">
                  <c:v>110.29</c:v>
                </c:pt>
                <c:pt idx="4">
                  <c:v>99.91</c:v>
                </c:pt>
              </c:numCache>
            </c:numRef>
          </c:val>
          <c:extLst>
            <c:ext xmlns:c16="http://schemas.microsoft.com/office/drawing/2014/chart" uri="{C3380CC4-5D6E-409C-BE32-E72D297353CC}">
              <c16:uniqueId val="{00000000-9B74-4E58-839D-2695A1B9974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100.48</c:v>
                </c:pt>
                <c:pt idx="1">
                  <c:v>94.96</c:v>
                </c:pt>
                <c:pt idx="2">
                  <c:v>91.26</c:v>
                </c:pt>
                <c:pt idx="3">
                  <c:v>99.2</c:v>
                </c:pt>
                <c:pt idx="4">
                  <c:v>100.42</c:v>
                </c:pt>
              </c:numCache>
            </c:numRef>
          </c:val>
          <c:smooth val="0"/>
          <c:extLst>
            <c:ext xmlns:c16="http://schemas.microsoft.com/office/drawing/2014/chart" uri="{C3380CC4-5D6E-409C-BE32-E72D297353CC}">
              <c16:uniqueId val="{00000001-9B74-4E58-839D-2695A1B9974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21.96</c:v>
                </c:pt>
                <c:pt idx="1">
                  <c:v>24.07</c:v>
                </c:pt>
                <c:pt idx="2">
                  <c:v>26.76</c:v>
                </c:pt>
                <c:pt idx="3">
                  <c:v>29.44</c:v>
                </c:pt>
                <c:pt idx="4">
                  <c:v>32.119999999999997</c:v>
                </c:pt>
              </c:numCache>
            </c:numRef>
          </c:val>
          <c:extLst>
            <c:ext xmlns:c16="http://schemas.microsoft.com/office/drawing/2014/chart" uri="{C3380CC4-5D6E-409C-BE32-E72D297353CC}">
              <c16:uniqueId val="{00000000-6AE6-4116-A68B-434BB146102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30.5</c:v>
                </c:pt>
                <c:pt idx="1">
                  <c:v>31.15</c:v>
                </c:pt>
                <c:pt idx="2">
                  <c:v>30.28</c:v>
                </c:pt>
                <c:pt idx="3">
                  <c:v>31</c:v>
                </c:pt>
                <c:pt idx="4">
                  <c:v>29.28</c:v>
                </c:pt>
              </c:numCache>
            </c:numRef>
          </c:val>
          <c:smooth val="0"/>
          <c:extLst>
            <c:ext xmlns:c16="http://schemas.microsoft.com/office/drawing/2014/chart" uri="{C3380CC4-5D6E-409C-BE32-E72D297353CC}">
              <c16:uniqueId val="{00000001-6AE6-4116-A68B-434BB146102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C2-4DC1-A2B1-EC289B9CDA5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8C2-4DC1-A2B1-EC289B9CDA5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95-4955-834D-2C405714125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2146.5100000000002</c:v>
                </c:pt>
                <c:pt idx="1">
                  <c:v>2162.27</c:v>
                </c:pt>
                <c:pt idx="2">
                  <c:v>1597.09</c:v>
                </c:pt>
                <c:pt idx="3">
                  <c:v>1500.46</c:v>
                </c:pt>
                <c:pt idx="4">
                  <c:v>762.05</c:v>
                </c:pt>
              </c:numCache>
            </c:numRef>
          </c:val>
          <c:smooth val="0"/>
          <c:extLst>
            <c:ext xmlns:c16="http://schemas.microsoft.com/office/drawing/2014/chart" uri="{C3380CC4-5D6E-409C-BE32-E72D297353CC}">
              <c16:uniqueId val="{00000001-B395-4955-834D-2C405714125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66.790000000000006</c:v>
                </c:pt>
                <c:pt idx="1">
                  <c:v>74.72</c:v>
                </c:pt>
                <c:pt idx="2">
                  <c:v>20.72</c:v>
                </c:pt>
                <c:pt idx="3">
                  <c:v>31.3</c:v>
                </c:pt>
                <c:pt idx="4">
                  <c:v>32.26</c:v>
                </c:pt>
              </c:numCache>
            </c:numRef>
          </c:val>
          <c:extLst>
            <c:ext xmlns:c16="http://schemas.microsoft.com/office/drawing/2014/chart" uri="{C3380CC4-5D6E-409C-BE32-E72D297353CC}">
              <c16:uniqueId val="{00000000-C5E5-44D6-B6B5-69468C85498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125.88</c:v>
                </c:pt>
                <c:pt idx="1">
                  <c:v>86.34</c:v>
                </c:pt>
                <c:pt idx="2">
                  <c:v>88.56</c:v>
                </c:pt>
                <c:pt idx="3">
                  <c:v>81.260000000000005</c:v>
                </c:pt>
                <c:pt idx="4">
                  <c:v>92.61</c:v>
                </c:pt>
              </c:numCache>
            </c:numRef>
          </c:val>
          <c:smooth val="0"/>
          <c:extLst>
            <c:ext xmlns:c16="http://schemas.microsoft.com/office/drawing/2014/chart" uri="{C3380CC4-5D6E-409C-BE32-E72D297353CC}">
              <c16:uniqueId val="{00000001-C5E5-44D6-B6B5-69468C85498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9162.81</c:v>
                </c:pt>
                <c:pt idx="1">
                  <c:v>9106.75</c:v>
                </c:pt>
                <c:pt idx="2">
                  <c:v>8431.18</c:v>
                </c:pt>
                <c:pt idx="3">
                  <c:v>6545.26</c:v>
                </c:pt>
                <c:pt idx="4">
                  <c:v>4653.22</c:v>
                </c:pt>
              </c:numCache>
            </c:numRef>
          </c:val>
          <c:extLst>
            <c:ext xmlns:c16="http://schemas.microsoft.com/office/drawing/2014/chart" uri="{C3380CC4-5D6E-409C-BE32-E72D297353CC}">
              <c16:uniqueId val="{00000000-F665-41A2-800D-865306B3330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4170.3999999999996</c:v>
                </c:pt>
                <c:pt idx="1">
                  <c:v>2559.94</c:v>
                </c:pt>
                <c:pt idx="2">
                  <c:v>1837.88</c:v>
                </c:pt>
                <c:pt idx="3">
                  <c:v>1748.51</c:v>
                </c:pt>
                <c:pt idx="4">
                  <c:v>1640.16</c:v>
                </c:pt>
              </c:numCache>
            </c:numRef>
          </c:val>
          <c:smooth val="0"/>
          <c:extLst>
            <c:ext xmlns:c16="http://schemas.microsoft.com/office/drawing/2014/chart" uri="{C3380CC4-5D6E-409C-BE32-E72D297353CC}">
              <c16:uniqueId val="{00000001-F665-41A2-800D-865306B3330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59.39</c:v>
                </c:pt>
                <c:pt idx="1">
                  <c:v>20.45</c:v>
                </c:pt>
                <c:pt idx="2">
                  <c:v>46.18</c:v>
                </c:pt>
                <c:pt idx="3">
                  <c:v>52.94</c:v>
                </c:pt>
                <c:pt idx="4">
                  <c:v>68.58</c:v>
                </c:pt>
              </c:numCache>
            </c:numRef>
          </c:val>
          <c:extLst>
            <c:ext xmlns:c16="http://schemas.microsoft.com/office/drawing/2014/chart" uri="{C3380CC4-5D6E-409C-BE32-E72D297353CC}">
              <c16:uniqueId val="{00000000-6208-495B-B900-B4BA0AE8CB4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32.14</c:v>
                </c:pt>
                <c:pt idx="1">
                  <c:v>37.82</c:v>
                </c:pt>
                <c:pt idx="2">
                  <c:v>35.03</c:v>
                </c:pt>
                <c:pt idx="3">
                  <c:v>34.99</c:v>
                </c:pt>
                <c:pt idx="4">
                  <c:v>38.270000000000003</c:v>
                </c:pt>
              </c:numCache>
            </c:numRef>
          </c:val>
          <c:smooth val="0"/>
          <c:extLst>
            <c:ext xmlns:c16="http://schemas.microsoft.com/office/drawing/2014/chart" uri="{C3380CC4-5D6E-409C-BE32-E72D297353CC}">
              <c16:uniqueId val="{00000001-6208-495B-B900-B4BA0AE8CB4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279.39999999999998</c:v>
                </c:pt>
                <c:pt idx="1">
                  <c:v>821.74</c:v>
                </c:pt>
                <c:pt idx="2">
                  <c:v>359.51</c:v>
                </c:pt>
                <c:pt idx="3">
                  <c:v>320</c:v>
                </c:pt>
                <c:pt idx="4">
                  <c:v>248.31</c:v>
                </c:pt>
              </c:numCache>
            </c:numRef>
          </c:val>
          <c:extLst>
            <c:ext xmlns:c16="http://schemas.microsoft.com/office/drawing/2014/chart" uri="{C3380CC4-5D6E-409C-BE32-E72D297353CC}">
              <c16:uniqueId val="{00000000-D05B-46DF-BB46-28BFFAF3B7A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562.9</c:v>
                </c:pt>
                <c:pt idx="1">
                  <c:v>482.51</c:v>
                </c:pt>
                <c:pt idx="2">
                  <c:v>525.22</c:v>
                </c:pt>
                <c:pt idx="3">
                  <c:v>520.91999999999996</c:v>
                </c:pt>
                <c:pt idx="4">
                  <c:v>486.77</c:v>
                </c:pt>
              </c:numCache>
            </c:numRef>
          </c:val>
          <c:smooth val="0"/>
          <c:extLst>
            <c:ext xmlns:c16="http://schemas.microsoft.com/office/drawing/2014/chart" uri="{C3380CC4-5D6E-409C-BE32-E72D297353CC}">
              <c16:uniqueId val="{00000001-D05B-46DF-BB46-28BFFAF3B7A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【100.50】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AU11" sqref="AU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紫波町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tr">
        <f>データ!$M$6</f>
        <v>非設置</v>
      </c>
      <c r="AE8" s="73"/>
      <c r="AF8" s="73"/>
      <c r="AG8" s="73"/>
      <c r="AH8" s="73"/>
      <c r="AI8" s="73"/>
      <c r="AJ8" s="73"/>
      <c r="AK8" s="3"/>
      <c r="AL8" s="69">
        <f>データ!S6</f>
        <v>33178</v>
      </c>
      <c r="AM8" s="69"/>
      <c r="AN8" s="69"/>
      <c r="AO8" s="69"/>
      <c r="AP8" s="69"/>
      <c r="AQ8" s="69"/>
      <c r="AR8" s="69"/>
      <c r="AS8" s="69"/>
      <c r="AT8" s="68">
        <f>データ!T6</f>
        <v>238.98</v>
      </c>
      <c r="AU8" s="68"/>
      <c r="AV8" s="68"/>
      <c r="AW8" s="68"/>
      <c r="AX8" s="68"/>
      <c r="AY8" s="68"/>
      <c r="AZ8" s="68"/>
      <c r="BA8" s="68"/>
      <c r="BB8" s="68">
        <f>データ!U6</f>
        <v>138.83000000000001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18.05</v>
      </c>
      <c r="J10" s="68"/>
      <c r="K10" s="68"/>
      <c r="L10" s="68"/>
      <c r="M10" s="68"/>
      <c r="N10" s="68"/>
      <c r="O10" s="68"/>
      <c r="P10" s="68">
        <f>データ!P6</f>
        <v>0.18</v>
      </c>
      <c r="Q10" s="68"/>
      <c r="R10" s="68"/>
      <c r="S10" s="68"/>
      <c r="T10" s="68"/>
      <c r="U10" s="68"/>
      <c r="V10" s="68"/>
      <c r="W10" s="68">
        <f>データ!Q6</f>
        <v>97.52</v>
      </c>
      <c r="X10" s="68"/>
      <c r="Y10" s="68"/>
      <c r="Z10" s="68"/>
      <c r="AA10" s="68"/>
      <c r="AB10" s="68"/>
      <c r="AC10" s="68"/>
      <c r="AD10" s="69">
        <f>データ!R6</f>
        <v>3630</v>
      </c>
      <c r="AE10" s="69"/>
      <c r="AF10" s="69"/>
      <c r="AG10" s="69"/>
      <c r="AH10" s="69"/>
      <c r="AI10" s="69"/>
      <c r="AJ10" s="69"/>
      <c r="AK10" s="2"/>
      <c r="AL10" s="69">
        <f>データ!V6</f>
        <v>58</v>
      </c>
      <c r="AM10" s="69"/>
      <c r="AN10" s="69"/>
      <c r="AO10" s="69"/>
      <c r="AP10" s="69"/>
      <c r="AQ10" s="69"/>
      <c r="AR10" s="69"/>
      <c r="AS10" s="69"/>
      <c r="AT10" s="68">
        <f>データ!W6</f>
        <v>7.0000000000000007E-2</v>
      </c>
      <c r="AU10" s="68"/>
      <c r="AV10" s="68"/>
      <c r="AW10" s="68"/>
      <c r="AX10" s="68"/>
      <c r="AY10" s="68"/>
      <c r="AZ10" s="68"/>
      <c r="BA10" s="68"/>
      <c r="BB10" s="68">
        <f>データ!X6</f>
        <v>828.57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【100.50】</v>
      </c>
      <c r="F85" s="26" t="str">
        <f>データ!AT6</f>
        <v>【738.47】</v>
      </c>
      <c r="G85" s="26" t="str">
        <f>データ!BE6</f>
        <v>【93.81】</v>
      </c>
      <c r="H85" s="26" t="str">
        <f>データ!BP6</f>
        <v>【1,650.58】</v>
      </c>
      <c r="I85" s="26" t="str">
        <f>データ!CA6</f>
        <v>【38.66】</v>
      </c>
      <c r="J85" s="26" t="str">
        <f>データ!CL6</f>
        <v>【481.20】</v>
      </c>
      <c r="K85" s="26" t="str">
        <f>データ!CW6</f>
        <v>【34.97】</v>
      </c>
      <c r="L85" s="26" t="str">
        <f>データ!DH6</f>
        <v>【89.89】</v>
      </c>
      <c r="M85" s="26" t="str">
        <f>データ!DS6</f>
        <v>【29.09】</v>
      </c>
      <c r="N85" s="26" t="str">
        <f>データ!ED6</f>
        <v>【0.00】</v>
      </c>
      <c r="O85" s="26" t="str">
        <f>データ!EO6</f>
        <v>【0.00】</v>
      </c>
    </row>
  </sheetData>
  <sheetProtection algorithmName="SHA-512" hashValue="cOr75PeUFCSc6vNx9Rd181btRRN2hLPWa7aELnYteDCNDfwBXjZxhRZkb4D2qh1+8K31B8oKqEFruNZ6TJ8rzw==" saltValue="HKy0jP+imFR2fMYHBFRWO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33219</v>
      </c>
      <c r="D6" s="33">
        <f t="shared" si="3"/>
        <v>46</v>
      </c>
      <c r="E6" s="33">
        <f t="shared" si="3"/>
        <v>17</v>
      </c>
      <c r="F6" s="33">
        <f t="shared" si="3"/>
        <v>9</v>
      </c>
      <c r="G6" s="33">
        <f t="shared" si="3"/>
        <v>0</v>
      </c>
      <c r="H6" s="33" t="str">
        <f t="shared" si="3"/>
        <v>岩手県　紫波町</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18.05</v>
      </c>
      <c r="P6" s="34">
        <f t="shared" si="3"/>
        <v>0.18</v>
      </c>
      <c r="Q6" s="34">
        <f t="shared" si="3"/>
        <v>97.52</v>
      </c>
      <c r="R6" s="34">
        <f t="shared" si="3"/>
        <v>3630</v>
      </c>
      <c r="S6" s="34">
        <f t="shared" si="3"/>
        <v>33178</v>
      </c>
      <c r="T6" s="34">
        <f t="shared" si="3"/>
        <v>238.98</v>
      </c>
      <c r="U6" s="34">
        <f t="shared" si="3"/>
        <v>138.83000000000001</v>
      </c>
      <c r="V6" s="34">
        <f t="shared" si="3"/>
        <v>58</v>
      </c>
      <c r="W6" s="34">
        <f t="shared" si="3"/>
        <v>7.0000000000000007E-2</v>
      </c>
      <c r="X6" s="34">
        <f t="shared" si="3"/>
        <v>828.57</v>
      </c>
      <c r="Y6" s="35">
        <f>IF(Y7="",NA(),Y7)</f>
        <v>103.89</v>
      </c>
      <c r="Z6" s="35">
        <f t="shared" ref="Z6:AH6" si="4">IF(Z7="",NA(),Z7)</f>
        <v>111.95</v>
      </c>
      <c r="AA6" s="35">
        <f t="shared" si="4"/>
        <v>73.23</v>
      </c>
      <c r="AB6" s="35">
        <f t="shared" si="4"/>
        <v>110.29</v>
      </c>
      <c r="AC6" s="35">
        <f t="shared" si="4"/>
        <v>99.91</v>
      </c>
      <c r="AD6" s="35">
        <f t="shared" si="4"/>
        <v>100.48</v>
      </c>
      <c r="AE6" s="35">
        <f t="shared" si="4"/>
        <v>94.96</v>
      </c>
      <c r="AF6" s="35">
        <f t="shared" si="4"/>
        <v>91.26</v>
      </c>
      <c r="AG6" s="35">
        <f t="shared" si="4"/>
        <v>99.2</v>
      </c>
      <c r="AH6" s="35">
        <f t="shared" si="4"/>
        <v>100.42</v>
      </c>
      <c r="AI6" s="34" t="str">
        <f>IF(AI7="","",IF(AI7="-","【-】","【"&amp;SUBSTITUTE(TEXT(AI7,"#,##0.00"),"-","△")&amp;"】"))</f>
        <v>【100.50】</v>
      </c>
      <c r="AJ6" s="34">
        <f>IF(AJ7="",NA(),AJ7)</f>
        <v>0</v>
      </c>
      <c r="AK6" s="34">
        <f t="shared" ref="AK6:AS6" si="5">IF(AK7="",NA(),AK7)</f>
        <v>0</v>
      </c>
      <c r="AL6" s="34">
        <f t="shared" si="5"/>
        <v>0</v>
      </c>
      <c r="AM6" s="34">
        <f t="shared" si="5"/>
        <v>0</v>
      </c>
      <c r="AN6" s="34">
        <f t="shared" si="5"/>
        <v>0</v>
      </c>
      <c r="AO6" s="35">
        <f t="shared" si="5"/>
        <v>2146.5100000000002</v>
      </c>
      <c r="AP6" s="35">
        <f t="shared" si="5"/>
        <v>2162.27</v>
      </c>
      <c r="AQ6" s="35">
        <f t="shared" si="5"/>
        <v>1597.09</v>
      </c>
      <c r="AR6" s="35">
        <f t="shared" si="5"/>
        <v>1500.46</v>
      </c>
      <c r="AS6" s="35">
        <f t="shared" si="5"/>
        <v>762.05</v>
      </c>
      <c r="AT6" s="34" t="str">
        <f>IF(AT7="","",IF(AT7="-","【-】","【"&amp;SUBSTITUTE(TEXT(AT7,"#,##0.00"),"-","△")&amp;"】"))</f>
        <v>【738.47】</v>
      </c>
      <c r="AU6" s="35">
        <f>IF(AU7="",NA(),AU7)</f>
        <v>66.790000000000006</v>
      </c>
      <c r="AV6" s="35">
        <f t="shared" ref="AV6:BD6" si="6">IF(AV7="",NA(),AV7)</f>
        <v>74.72</v>
      </c>
      <c r="AW6" s="35">
        <f t="shared" si="6"/>
        <v>20.72</v>
      </c>
      <c r="AX6" s="35">
        <f t="shared" si="6"/>
        <v>31.3</v>
      </c>
      <c r="AY6" s="35">
        <f t="shared" si="6"/>
        <v>32.26</v>
      </c>
      <c r="AZ6" s="35">
        <f t="shared" si="6"/>
        <v>125.88</v>
      </c>
      <c r="BA6" s="35">
        <f t="shared" si="6"/>
        <v>86.34</v>
      </c>
      <c r="BB6" s="35">
        <f t="shared" si="6"/>
        <v>88.56</v>
      </c>
      <c r="BC6" s="35">
        <f t="shared" si="6"/>
        <v>81.260000000000005</v>
      </c>
      <c r="BD6" s="35">
        <f t="shared" si="6"/>
        <v>92.61</v>
      </c>
      <c r="BE6" s="34" t="str">
        <f>IF(BE7="","",IF(BE7="-","【-】","【"&amp;SUBSTITUTE(TEXT(BE7,"#,##0.00"),"-","△")&amp;"】"))</f>
        <v>【93.81】</v>
      </c>
      <c r="BF6" s="35">
        <f>IF(BF7="",NA(),BF7)</f>
        <v>9162.81</v>
      </c>
      <c r="BG6" s="35">
        <f t="shared" ref="BG6:BO6" si="7">IF(BG7="",NA(),BG7)</f>
        <v>9106.75</v>
      </c>
      <c r="BH6" s="35">
        <f t="shared" si="7"/>
        <v>8431.18</v>
      </c>
      <c r="BI6" s="35">
        <f t="shared" si="7"/>
        <v>6545.26</v>
      </c>
      <c r="BJ6" s="35">
        <f t="shared" si="7"/>
        <v>4653.22</v>
      </c>
      <c r="BK6" s="35">
        <f t="shared" si="7"/>
        <v>4170.3999999999996</v>
      </c>
      <c r="BL6" s="35">
        <f t="shared" si="7"/>
        <v>2559.94</v>
      </c>
      <c r="BM6" s="35">
        <f t="shared" si="7"/>
        <v>1837.88</v>
      </c>
      <c r="BN6" s="35">
        <f t="shared" si="7"/>
        <v>1748.51</v>
      </c>
      <c r="BO6" s="35">
        <f t="shared" si="7"/>
        <v>1640.16</v>
      </c>
      <c r="BP6" s="34" t="str">
        <f>IF(BP7="","",IF(BP7="-","【-】","【"&amp;SUBSTITUTE(TEXT(BP7,"#,##0.00"),"-","△")&amp;"】"))</f>
        <v>【1,650.58】</v>
      </c>
      <c r="BQ6" s="35">
        <f>IF(BQ7="",NA(),BQ7)</f>
        <v>59.39</v>
      </c>
      <c r="BR6" s="35">
        <f t="shared" ref="BR6:BZ6" si="8">IF(BR7="",NA(),BR7)</f>
        <v>20.45</v>
      </c>
      <c r="BS6" s="35">
        <f t="shared" si="8"/>
        <v>46.18</v>
      </c>
      <c r="BT6" s="35">
        <f t="shared" si="8"/>
        <v>52.94</v>
      </c>
      <c r="BU6" s="35">
        <f t="shared" si="8"/>
        <v>68.58</v>
      </c>
      <c r="BV6" s="35">
        <f t="shared" si="8"/>
        <v>32.14</v>
      </c>
      <c r="BW6" s="35">
        <f t="shared" si="8"/>
        <v>37.82</v>
      </c>
      <c r="BX6" s="35">
        <f t="shared" si="8"/>
        <v>35.03</v>
      </c>
      <c r="BY6" s="35">
        <f t="shared" si="8"/>
        <v>34.99</v>
      </c>
      <c r="BZ6" s="35">
        <f t="shared" si="8"/>
        <v>38.270000000000003</v>
      </c>
      <c r="CA6" s="34" t="str">
        <f>IF(CA7="","",IF(CA7="-","【-】","【"&amp;SUBSTITUTE(TEXT(CA7,"#,##0.00"),"-","△")&amp;"】"))</f>
        <v>【38.66】</v>
      </c>
      <c r="CB6" s="35">
        <f>IF(CB7="",NA(),CB7)</f>
        <v>279.39999999999998</v>
      </c>
      <c r="CC6" s="35">
        <f t="shared" ref="CC6:CK6" si="9">IF(CC7="",NA(),CC7)</f>
        <v>821.74</v>
      </c>
      <c r="CD6" s="35">
        <f t="shared" si="9"/>
        <v>359.51</v>
      </c>
      <c r="CE6" s="35">
        <f t="shared" si="9"/>
        <v>320</v>
      </c>
      <c r="CF6" s="35">
        <f t="shared" si="9"/>
        <v>248.31</v>
      </c>
      <c r="CG6" s="35">
        <f t="shared" si="9"/>
        <v>562.9</v>
      </c>
      <c r="CH6" s="35">
        <f t="shared" si="9"/>
        <v>482.51</v>
      </c>
      <c r="CI6" s="35">
        <f t="shared" si="9"/>
        <v>525.22</v>
      </c>
      <c r="CJ6" s="35">
        <f t="shared" si="9"/>
        <v>520.91999999999996</v>
      </c>
      <c r="CK6" s="35">
        <f t="shared" si="9"/>
        <v>486.77</v>
      </c>
      <c r="CL6" s="34" t="str">
        <f>IF(CL7="","",IF(CL7="-","【-】","【"&amp;SUBSTITUTE(TEXT(CL7,"#,##0.00"),"-","△")&amp;"】"))</f>
        <v>【481.20】</v>
      </c>
      <c r="CM6" s="35">
        <f>IF(CM7="",NA(),CM7)</f>
        <v>23.53</v>
      </c>
      <c r="CN6" s="35">
        <f t="shared" ref="CN6:CV6" si="10">IF(CN7="",NA(),CN7)</f>
        <v>23.53</v>
      </c>
      <c r="CO6" s="35">
        <f t="shared" si="10"/>
        <v>23.53</v>
      </c>
      <c r="CP6" s="35">
        <f t="shared" si="10"/>
        <v>23.53</v>
      </c>
      <c r="CQ6" s="35">
        <f t="shared" si="10"/>
        <v>23.53</v>
      </c>
      <c r="CR6" s="35">
        <f t="shared" si="10"/>
        <v>39.450000000000003</v>
      </c>
      <c r="CS6" s="35">
        <f t="shared" si="10"/>
        <v>39.15</v>
      </c>
      <c r="CT6" s="35">
        <f t="shared" si="10"/>
        <v>35.340000000000003</v>
      </c>
      <c r="CU6" s="35">
        <f t="shared" si="10"/>
        <v>34.68</v>
      </c>
      <c r="CV6" s="35">
        <f t="shared" si="10"/>
        <v>34.700000000000003</v>
      </c>
      <c r="CW6" s="34" t="str">
        <f>IF(CW7="","",IF(CW7="-","【-】","【"&amp;SUBSTITUTE(TEXT(CW7,"#,##0.00"),"-","△")&amp;"】"))</f>
        <v>【34.97】</v>
      </c>
      <c r="CX6" s="35">
        <f>IF(CX7="",NA(),CX7)</f>
        <v>77.08</v>
      </c>
      <c r="CY6" s="35">
        <f t="shared" ref="CY6:DG6" si="11">IF(CY7="",NA(),CY7)</f>
        <v>77.55</v>
      </c>
      <c r="CZ6" s="35">
        <f t="shared" si="11"/>
        <v>81.63</v>
      </c>
      <c r="DA6" s="35">
        <f t="shared" si="11"/>
        <v>84.75</v>
      </c>
      <c r="DB6" s="35">
        <f t="shared" si="11"/>
        <v>86.21</v>
      </c>
      <c r="DC6" s="35">
        <f t="shared" si="11"/>
        <v>90.48</v>
      </c>
      <c r="DD6" s="35">
        <f t="shared" si="11"/>
        <v>89.54</v>
      </c>
      <c r="DE6" s="35">
        <f t="shared" si="11"/>
        <v>91.52</v>
      </c>
      <c r="DF6" s="35">
        <f t="shared" si="11"/>
        <v>90.33</v>
      </c>
      <c r="DG6" s="35">
        <f t="shared" si="11"/>
        <v>90.04</v>
      </c>
      <c r="DH6" s="34" t="str">
        <f>IF(DH7="","",IF(DH7="-","【-】","【"&amp;SUBSTITUTE(TEXT(DH7,"#,##0.00"),"-","△")&amp;"】"))</f>
        <v>【89.89】</v>
      </c>
      <c r="DI6" s="35">
        <f>IF(DI7="",NA(),DI7)</f>
        <v>21.96</v>
      </c>
      <c r="DJ6" s="35">
        <f t="shared" ref="DJ6:DR6" si="12">IF(DJ7="",NA(),DJ7)</f>
        <v>24.07</v>
      </c>
      <c r="DK6" s="35">
        <f t="shared" si="12"/>
        <v>26.76</v>
      </c>
      <c r="DL6" s="35">
        <f t="shared" si="12"/>
        <v>29.44</v>
      </c>
      <c r="DM6" s="35">
        <f t="shared" si="12"/>
        <v>32.119999999999997</v>
      </c>
      <c r="DN6" s="35">
        <f t="shared" si="12"/>
        <v>30.5</v>
      </c>
      <c r="DO6" s="35">
        <f t="shared" si="12"/>
        <v>31.15</v>
      </c>
      <c r="DP6" s="35">
        <f t="shared" si="12"/>
        <v>30.28</v>
      </c>
      <c r="DQ6" s="35">
        <f t="shared" si="12"/>
        <v>31</v>
      </c>
      <c r="DR6" s="35">
        <f t="shared" si="12"/>
        <v>29.28</v>
      </c>
      <c r="DS6" s="34" t="str">
        <f>IF(DS7="","",IF(DS7="-","【-】","【"&amp;SUBSTITUTE(TEXT(DS7,"#,##0.00"),"-","△")&amp;"】"))</f>
        <v>【29.09】</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8" s="36" customFormat="1" x14ac:dyDescent="0.15">
      <c r="A7" s="28"/>
      <c r="B7" s="37">
        <v>2020</v>
      </c>
      <c r="C7" s="37">
        <v>33219</v>
      </c>
      <c r="D7" s="37">
        <v>46</v>
      </c>
      <c r="E7" s="37">
        <v>17</v>
      </c>
      <c r="F7" s="37">
        <v>9</v>
      </c>
      <c r="G7" s="37">
        <v>0</v>
      </c>
      <c r="H7" s="37" t="s">
        <v>96</v>
      </c>
      <c r="I7" s="37" t="s">
        <v>97</v>
      </c>
      <c r="J7" s="37" t="s">
        <v>98</v>
      </c>
      <c r="K7" s="37" t="s">
        <v>99</v>
      </c>
      <c r="L7" s="37" t="s">
        <v>100</v>
      </c>
      <c r="M7" s="37" t="s">
        <v>101</v>
      </c>
      <c r="N7" s="38" t="s">
        <v>102</v>
      </c>
      <c r="O7" s="38">
        <v>18.05</v>
      </c>
      <c r="P7" s="38">
        <v>0.18</v>
      </c>
      <c r="Q7" s="38">
        <v>97.52</v>
      </c>
      <c r="R7" s="38">
        <v>3630</v>
      </c>
      <c r="S7" s="38">
        <v>33178</v>
      </c>
      <c r="T7" s="38">
        <v>238.98</v>
      </c>
      <c r="U7" s="38">
        <v>138.83000000000001</v>
      </c>
      <c r="V7" s="38">
        <v>58</v>
      </c>
      <c r="W7" s="38">
        <v>7.0000000000000007E-2</v>
      </c>
      <c r="X7" s="38">
        <v>828.57</v>
      </c>
      <c r="Y7" s="38">
        <v>103.89</v>
      </c>
      <c r="Z7" s="38">
        <v>111.95</v>
      </c>
      <c r="AA7" s="38">
        <v>73.23</v>
      </c>
      <c r="AB7" s="38">
        <v>110.29</v>
      </c>
      <c r="AC7" s="38">
        <v>99.91</v>
      </c>
      <c r="AD7" s="38">
        <v>100.48</v>
      </c>
      <c r="AE7" s="38">
        <v>94.96</v>
      </c>
      <c r="AF7" s="38">
        <v>91.26</v>
      </c>
      <c r="AG7" s="38">
        <v>99.2</v>
      </c>
      <c r="AH7" s="38">
        <v>100.42</v>
      </c>
      <c r="AI7" s="38">
        <v>100.5</v>
      </c>
      <c r="AJ7" s="38">
        <v>0</v>
      </c>
      <c r="AK7" s="38">
        <v>0</v>
      </c>
      <c r="AL7" s="38">
        <v>0</v>
      </c>
      <c r="AM7" s="38">
        <v>0</v>
      </c>
      <c r="AN7" s="38">
        <v>0</v>
      </c>
      <c r="AO7" s="38">
        <v>2146.5100000000002</v>
      </c>
      <c r="AP7" s="38">
        <v>2162.27</v>
      </c>
      <c r="AQ7" s="38">
        <v>1597.09</v>
      </c>
      <c r="AR7" s="38">
        <v>1500.46</v>
      </c>
      <c r="AS7" s="38">
        <v>762.05</v>
      </c>
      <c r="AT7" s="38">
        <v>738.47</v>
      </c>
      <c r="AU7" s="38">
        <v>66.790000000000006</v>
      </c>
      <c r="AV7" s="38">
        <v>74.72</v>
      </c>
      <c r="AW7" s="38">
        <v>20.72</v>
      </c>
      <c r="AX7" s="38">
        <v>31.3</v>
      </c>
      <c r="AY7" s="38">
        <v>32.26</v>
      </c>
      <c r="AZ7" s="38">
        <v>125.88</v>
      </c>
      <c r="BA7" s="38">
        <v>86.34</v>
      </c>
      <c r="BB7" s="38">
        <v>88.56</v>
      </c>
      <c r="BC7" s="38">
        <v>81.260000000000005</v>
      </c>
      <c r="BD7" s="38">
        <v>92.61</v>
      </c>
      <c r="BE7" s="38">
        <v>93.81</v>
      </c>
      <c r="BF7" s="38">
        <v>9162.81</v>
      </c>
      <c r="BG7" s="38">
        <v>9106.75</v>
      </c>
      <c r="BH7" s="38">
        <v>8431.18</v>
      </c>
      <c r="BI7" s="38">
        <v>6545.26</v>
      </c>
      <c r="BJ7" s="38">
        <v>4653.22</v>
      </c>
      <c r="BK7" s="38">
        <v>4170.3999999999996</v>
      </c>
      <c r="BL7" s="38">
        <v>2559.94</v>
      </c>
      <c r="BM7" s="38">
        <v>1837.88</v>
      </c>
      <c r="BN7" s="38">
        <v>1748.51</v>
      </c>
      <c r="BO7" s="38">
        <v>1640.16</v>
      </c>
      <c r="BP7" s="38">
        <v>1650.58</v>
      </c>
      <c r="BQ7" s="38">
        <v>59.39</v>
      </c>
      <c r="BR7" s="38">
        <v>20.45</v>
      </c>
      <c r="BS7" s="38">
        <v>46.18</v>
      </c>
      <c r="BT7" s="38">
        <v>52.94</v>
      </c>
      <c r="BU7" s="38">
        <v>68.58</v>
      </c>
      <c r="BV7" s="38">
        <v>32.14</v>
      </c>
      <c r="BW7" s="38">
        <v>37.82</v>
      </c>
      <c r="BX7" s="38">
        <v>35.03</v>
      </c>
      <c r="BY7" s="38">
        <v>34.99</v>
      </c>
      <c r="BZ7" s="38">
        <v>38.270000000000003</v>
      </c>
      <c r="CA7" s="38">
        <v>38.659999999999997</v>
      </c>
      <c r="CB7" s="38">
        <v>279.39999999999998</v>
      </c>
      <c r="CC7" s="38">
        <v>821.74</v>
      </c>
      <c r="CD7" s="38">
        <v>359.51</v>
      </c>
      <c r="CE7" s="38">
        <v>320</v>
      </c>
      <c r="CF7" s="38">
        <v>248.31</v>
      </c>
      <c r="CG7" s="38">
        <v>562.9</v>
      </c>
      <c r="CH7" s="38">
        <v>482.51</v>
      </c>
      <c r="CI7" s="38">
        <v>525.22</v>
      </c>
      <c r="CJ7" s="38">
        <v>520.91999999999996</v>
      </c>
      <c r="CK7" s="38">
        <v>486.77</v>
      </c>
      <c r="CL7" s="38">
        <v>481.2</v>
      </c>
      <c r="CM7" s="38">
        <v>23.53</v>
      </c>
      <c r="CN7" s="38">
        <v>23.53</v>
      </c>
      <c r="CO7" s="38">
        <v>23.53</v>
      </c>
      <c r="CP7" s="38">
        <v>23.53</v>
      </c>
      <c r="CQ7" s="38">
        <v>23.53</v>
      </c>
      <c r="CR7" s="38">
        <v>39.450000000000003</v>
      </c>
      <c r="CS7" s="38">
        <v>39.15</v>
      </c>
      <c r="CT7" s="38">
        <v>35.340000000000003</v>
      </c>
      <c r="CU7" s="38">
        <v>34.68</v>
      </c>
      <c r="CV7" s="38">
        <v>34.700000000000003</v>
      </c>
      <c r="CW7" s="38">
        <v>34.97</v>
      </c>
      <c r="CX7" s="38">
        <v>77.08</v>
      </c>
      <c r="CY7" s="38">
        <v>77.55</v>
      </c>
      <c r="CZ7" s="38">
        <v>81.63</v>
      </c>
      <c r="DA7" s="38">
        <v>84.75</v>
      </c>
      <c r="DB7" s="38">
        <v>86.21</v>
      </c>
      <c r="DC7" s="38">
        <v>90.48</v>
      </c>
      <c r="DD7" s="38">
        <v>89.54</v>
      </c>
      <c r="DE7" s="38">
        <v>91.52</v>
      </c>
      <c r="DF7" s="38">
        <v>90.33</v>
      </c>
      <c r="DG7" s="38">
        <v>90.04</v>
      </c>
      <c r="DH7" s="38">
        <v>89.89</v>
      </c>
      <c r="DI7" s="38">
        <v>21.96</v>
      </c>
      <c r="DJ7" s="38">
        <v>24.07</v>
      </c>
      <c r="DK7" s="38">
        <v>26.76</v>
      </c>
      <c r="DL7" s="38">
        <v>29.44</v>
      </c>
      <c r="DM7" s="38">
        <v>32.119999999999997</v>
      </c>
      <c r="DN7" s="38">
        <v>30.5</v>
      </c>
      <c r="DO7" s="38">
        <v>31.15</v>
      </c>
      <c r="DP7" s="38">
        <v>30.28</v>
      </c>
      <c r="DQ7" s="38">
        <v>31</v>
      </c>
      <c r="DR7" s="38">
        <v>29.28</v>
      </c>
      <c r="DS7" s="38">
        <v>29.09</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畠山　壮太</cp:lastModifiedBy>
  <cp:lastPrinted>2022-01-11T02:34:52Z</cp:lastPrinted>
  <dcterms:created xsi:type="dcterms:W3CDTF">2021-12-03T07:37:24Z</dcterms:created>
  <dcterms:modified xsi:type="dcterms:W3CDTF">2022-01-11T02:35:01Z</dcterms:modified>
  <cp:category/>
</cp:coreProperties>
</file>