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4_市町村回答\16_葛巻町\葛巻町\葛巻町\"/>
    </mc:Choice>
  </mc:AlternateContent>
  <workbookProtection workbookAlgorithmName="SHA-512" workbookHashValue="Tja/Og121ZLPTe8x146QTx5eiTFFtKxHS3+e0rct64ZRS/+UMdpJP3gWQbnhdcFEg+I4j3zdDM0kvs77tOd9LA==" workbookSaltValue="KkwInOsYdrRhuGGeN9N1pg==" workbookSpinCount="100000" lockStructure="1"/>
  <bookViews>
    <workbookView xWindow="0" yWindow="0" windowWidth="23040" windowHeight="837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<sst xmlns="http://schemas.openxmlformats.org/spreadsheetml/2006/main" count="236" uniqueCount="121">
  <si>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</si>
  <si>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</si>
  <si>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</si>
  <si>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</si>
  <si>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</si>
  <si>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</si>
  <si>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</si>
  <si>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</si>
  <si>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</si>
  <si>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</si>
  <si>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</si>
  <si>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</si>
  <si>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</si>
  <si>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</si>
  <si>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</si>
  <si>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</si>
  <si>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</si>
  <si>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</si>
  <si>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</si>
  <si>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</si>
  <si>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</si>
  <si>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</si>
  <si>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</si>
  <si>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</si>
  <si>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</si>
  <si>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</si>
  <si>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</si>
  <si>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</si>
  <si>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</si>
  <si>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</si>
  <si>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</si>
  <si>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</si>
  <si>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</si>
  <si>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</si>
  <si>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</si>
  <si>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</si>
  <si>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</si>
  <si>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</si>
  <si>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</si>
  <si>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</si>
  <si>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</si>
  <si>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</si>
  <si>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</si>
  <si>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</si>
  <si>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</si>
  <si>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</si>
  <si>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</si>
  <si>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</si>
  <si>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</si>
  <si>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</si>
  <si>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</si>
  <si>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</si>
  <si>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</si>
  <si>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</si>
  <si>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</si>
  <si>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</si>
  <si>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</si>
  <si>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</si>
  <si>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</si>
  <si>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</si>
  <si>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</si>
  <si>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</si>
  <si>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</si>
  <si>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</si>
  <si>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</si>
  <si>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</si>
  <si>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</si>
  <si>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</si>
  <si>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</si>
  <si>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</si>
  <si>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</si>
  <si>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</si>
  <si>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</si>
  <si>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</si>
  <si>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</si>
  <si>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</si>
  <si>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</si>
  <si>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</si>
  <si>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</si>
  <si>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</si>
  <si>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</si>
  <si>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</si>
  <si>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</si>
  <si>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</si>
  <si>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</si>
  <si>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</si>
  <si>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</si>
  <si>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</si>
  <si>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</si>
  <si>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</si>
  <si>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</si>
  <si>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</si>
  <si>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</si>
  <si>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</si>
  <si>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</si>
  <si>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</si>
  <si>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</si>
  <si>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</si>
  <si>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</si>
  <si>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</si>
  <si>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</si>
  <si>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</si>
  <si>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</si>
  <si>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</si>
  <si>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</si>
  <si>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</si>
  <si>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</si>
  <si>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</si>
  <si>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</si>
  <si>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</si>
  <si>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</si>
  <si>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</si>
  <si>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</si>
  <si>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</si>
  <si>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</si>
  <si>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</si>
  <si>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</si>
  <si>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</si>
  <si>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当町の農業集落排水事業は、葛巻地区及び四日市地区の２地区となっており、葛巻地区は平成10年４月１日、四日市地区は平成13年４月１日から供用開始している。葛巻地区は供用開始から23年、四日市地区は20年が経過しており、処理場の機器等の修繕が必要となっている。
　国では、公共施設等の長寿命化、計画的な更新等の長期的な公共施設マネジメントの取組を推進するため「インフラ長寿命化基本計画」を策定し、令和２年度までに「個別施設計画」の策定を求めているところである。
　当町では、国庫補助事業を活用し、令和元年度に機能診断調査を実施し、令和２年度に最適整備構想（個別施設計画）を策定したところであり、今後は最適整備構想（個別施設計画）に基づき、施設の統廃合や計画的な更新事業を行い、施設の長寿命化を図っていく予定である。</t>
    <rPh sb="247" eb="249">
      <t>レイワ</t>
    </rPh>
    <rPh sb="249" eb="251">
      <t>ガンネン</t>
    </rPh>
    <rPh sb="251" eb="252">
      <t>ド</t>
    </rPh>
    <rPh sb="299" eb="303">
      <t>サイテキセイビ</t>
    </rPh>
    <rPh sb="303" eb="305">
      <t>コウソウ</t>
    </rPh>
    <rPh sb="318" eb="320">
      <t>シセツ</t>
    </rPh>
    <rPh sb="321" eb="324">
      <t>トウハイゴウ</t>
    </rPh>
    <phoneticPr fontId="4"/>
  </si>
  <si>
    <t>➀収益的収支比率は、80％台で推移しており、今後は地方債償還金の増加が見込まれるため、使用料収入の確保や維持管理費の削減など経営改善に向けた取り組みが必要である。
④企業債残高体事業規模比率は、建設改良等の工事を実施していないため例年減少傾向にあるが、更新事業の実施が見込まれるため今後は増加する可能性がある。
⑤経費回収率は、近年は約100％であるが、施設の老朽化による更新需要もあるため、適切な使用料収入の確保や維持管理の削減が求められる。
⑥汚水処理原価は、近年、類似団体より低い状態が続いているが、投資の効率や維持管理費の削減、接続率の向上による有収水量の増加させるなど経営改善が必要である。
⑦施設利用率は、処理区域内の人口減少もあり、類似団体と比較すると低い状況が続いている。新庁舎など新たに接続が見込まれる建築物もあるが、改善には「水洗化率」の向上が必須であり、水洗化率の向上に一層努める必要がある。
⑧水洗化率は、町単独事業である水洗化普及支援事業等を活用し、年々少しづつではあるが上昇傾向にある。しかし、類似団体と比較すると低い数値となっているため、今後は更なる普及促進を図るための啓蒙活動を行う努力が必要である。</t>
    <rPh sb="1" eb="4">
      <t>シュウエキテキ</t>
    </rPh>
    <rPh sb="4" eb="6">
      <t>シュウシ</t>
    </rPh>
    <rPh sb="6" eb="8">
      <t>ヒリツ</t>
    </rPh>
    <rPh sb="15" eb="17">
      <t>スイイ</t>
    </rPh>
    <rPh sb="32" eb="34">
      <t>ゾウカ</t>
    </rPh>
    <rPh sb="43" eb="48">
      <t>シヨウリョウシュウニュウ</t>
    </rPh>
    <rPh sb="49" eb="51">
      <t>カクホ</t>
    </rPh>
    <rPh sb="52" eb="54">
      <t>イジ</t>
    </rPh>
    <rPh sb="54" eb="57">
      <t>カンリヒ</t>
    </rPh>
    <rPh sb="58" eb="60">
      <t>サクゲン</t>
    </rPh>
    <rPh sb="141" eb="143">
      <t>コンゴ</t>
    </rPh>
    <rPh sb="164" eb="166">
      <t>キンネン</t>
    </rPh>
    <rPh sb="167" eb="168">
      <t>ヤク</t>
    </rPh>
    <rPh sb="177" eb="179">
      <t>シセツ</t>
    </rPh>
    <rPh sb="180" eb="183">
      <t>ロウキュウカ</t>
    </rPh>
    <rPh sb="186" eb="188">
      <t>コウシン</t>
    </rPh>
    <rPh sb="188" eb="190">
      <t>ジュヨウ</t>
    </rPh>
    <rPh sb="196" eb="198">
      <t>テキセツ</t>
    </rPh>
    <rPh sb="199" eb="204">
      <t>シヨウリョウシュウニュウ</t>
    </rPh>
    <rPh sb="205" eb="207">
      <t>カクホ</t>
    </rPh>
    <rPh sb="213" eb="215">
      <t>サクゲン</t>
    </rPh>
    <rPh sb="224" eb="226">
      <t>オスイ</t>
    </rPh>
    <rPh sb="226" eb="228">
      <t>ショリ</t>
    </rPh>
    <rPh sb="228" eb="230">
      <t>ゲンカ</t>
    </rPh>
    <rPh sb="232" eb="234">
      <t>キンネン</t>
    </rPh>
    <rPh sb="235" eb="239">
      <t>ルイジダンタイ</t>
    </rPh>
    <rPh sb="241" eb="242">
      <t>ヒク</t>
    </rPh>
    <rPh sb="243" eb="245">
      <t>ジョウタイ</t>
    </rPh>
    <rPh sb="246" eb="247">
      <t>ツヅ</t>
    </rPh>
    <rPh sb="253" eb="255">
      <t>トウシ</t>
    </rPh>
    <rPh sb="256" eb="258">
      <t>コウリツ</t>
    </rPh>
    <rPh sb="259" eb="261">
      <t>イジ</t>
    </rPh>
    <rPh sb="261" eb="264">
      <t>カンリヒ</t>
    </rPh>
    <rPh sb="265" eb="267">
      <t>サクゲン</t>
    </rPh>
    <rPh sb="268" eb="270">
      <t>セツゾク</t>
    </rPh>
    <rPh sb="270" eb="271">
      <t>リツ</t>
    </rPh>
    <rPh sb="272" eb="274">
      <t>コウジョウ</t>
    </rPh>
    <rPh sb="277" eb="279">
      <t>ユウシュウ</t>
    </rPh>
    <rPh sb="279" eb="281">
      <t>スイリョウ</t>
    </rPh>
    <rPh sb="282" eb="284">
      <t>ゾウカ</t>
    </rPh>
    <rPh sb="289" eb="291">
      <t>ケイエイ</t>
    </rPh>
    <rPh sb="291" eb="293">
      <t>カイゼン</t>
    </rPh>
    <rPh sb="294" eb="296">
      <t>ヒツヨウ</t>
    </rPh>
    <rPh sb="344" eb="347">
      <t>シンチョウシャ</t>
    </rPh>
    <rPh sb="349" eb="350">
      <t>アラ</t>
    </rPh>
    <rPh sb="352" eb="354">
      <t>セツゾク</t>
    </rPh>
    <rPh sb="355" eb="357">
      <t>ミコ</t>
    </rPh>
    <rPh sb="360" eb="363">
      <t>ケンチクブツ</t>
    </rPh>
    <phoneticPr fontId="4"/>
  </si>
  <si>
    <t>　類似団体と比較して特に改善が必要となる部分は「施設利用率」及び「水洗化率」となっている。平成26年度より水洗化普及支援事業を継続して水洗化率の向上に努めているが、今後は更なる普及促進を図るための啓蒙活動を行う努力が必要である。
　経営面においては、令和元年度に中長期的な経営の基本計画である経営戦略を策定した。今後は、最適整備構想（個別施設計画）に基づく更新事業や施設の統合、使用料の見直しの検討など、健全な経営を実施できるよう計画的に行う必要がある。また、平成31年１月25日付け総務大臣通知により令和５年度までに公営企業会計に移行する必要があり、令和２年度は岩手県の支援を受け、公営企業会計移行の実施に向けた検討に着手したところであり、円滑に移行できるよう早期に検討を進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</si>
</sst>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15-4FB6-83DF-27A1D5C268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A15-4FB6-83DF-27A1D5C268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33.75</c:v>
                </c:pt>
                <c:pt idx="1">
                  <c:v>35.89</c:v>
                </c:pt>
                <c:pt idx="2">
                  <c:v>36.58</c:v>
                </c:pt>
                <c:pt idx="3">
                  <c:v>35.47</c:v>
                </c:pt>
                <c:pt idx="4">
                  <c:v>36.51</c:v>
                </c:pt>
              </c:numCache>
            </c:numRef>
          </c:val>
          <c:extLst>
            <c:ext xmlns:c16="http://schemas.microsoft.com/office/drawing/2014/chart" uri="{C3380CC4-5D6E-409C-BE32-E72D297353CC}">
              <c16:uniqueId val="{00000000-344E-495F-89A4-E35EF316A5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44E-495F-89A4-E35EF316A5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70.73</c:v>
                </c:pt>
                <c:pt idx="1">
                  <c:v>71.56</c:v>
                </c:pt>
                <c:pt idx="2">
                  <c:v>73.69</c:v>
                </c:pt>
                <c:pt idx="3">
                  <c:v>74.400000000000006</c:v>
                </c:pt>
                <c:pt idx="4">
                  <c:v>75.59</c:v>
                </c:pt>
              </c:numCache>
            </c:numRef>
          </c:val>
          <c:extLst>
            <c:ext xmlns:c16="http://schemas.microsoft.com/office/drawing/2014/chart" uri="{C3380CC4-5D6E-409C-BE32-E72D297353CC}">
              <c16:uniqueId val="{00000000-F93F-4492-90EF-35738148541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93F-4492-90EF-35738148541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88.05</c:v>
                </c:pt>
                <c:pt idx="1">
                  <c:v>87.49</c:v>
                </c:pt>
                <c:pt idx="2">
                  <c:v>85.89</c:v>
                </c:pt>
                <c:pt idx="3">
                  <c:v>82.49</c:v>
                </c:pt>
                <c:pt idx="4">
                  <c:v>84.92</c:v>
                </c:pt>
              </c:numCache>
            </c:numRef>
          </c:val>
          <c:extLst>
            <c:ext xmlns:c16="http://schemas.microsoft.com/office/drawing/2014/chart" uri="{C3380CC4-5D6E-409C-BE32-E72D297353CC}">
              <c16:uniqueId val="{00000000-4310-4F30-A74F-5C434E6543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10-4F30-A74F-5C434E6543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6-4F5E-BDAA-2D90843A55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6-4F5E-BDAA-2D90843A55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91-48BC-B86A-F30CD78125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91-48BC-B86A-F30CD78125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6-47A2-B52C-4AD5CCDE2C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6-47A2-B52C-4AD5CCDE2C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E2-4EB5-B210-AEBCF4A8D6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E2-4EB5-B210-AEBCF4A8D6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4462.5200000000004</c:v>
                </c:pt>
                <c:pt idx="1">
                  <c:v>4122.93</c:v>
                </c:pt>
                <c:pt idx="2">
                  <c:v>3931.05</c:v>
                </c:pt>
                <c:pt idx="3">
                  <c:v>3540.28</c:v>
                </c:pt>
                <c:pt idx="4">
                  <c:v>3083.93</c:v>
                </c:pt>
              </c:numCache>
            </c:numRef>
          </c:val>
          <c:extLst>
            <c:ext xmlns:c16="http://schemas.microsoft.com/office/drawing/2014/chart" uri="{C3380CC4-5D6E-409C-BE32-E72D297353CC}">
              <c16:uniqueId val="{00000000-FC9B-43BE-ABE3-4B2D0F779D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FC9B-43BE-ABE3-4B2D0F779D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48.09</c:v>
                </c:pt>
                <c:pt idx="1">
                  <c:v>99.51</c:v>
                </c:pt>
                <c:pt idx="2">
                  <c:v>98.88</c:v>
                </c:pt>
                <c:pt idx="3">
                  <c:v>100</c:v>
                </c:pt>
                <c:pt idx="4">
                  <c:v>100</c:v>
                </c:pt>
              </c:numCache>
            </c:numRef>
          </c:val>
          <c:extLst>
            <c:ext xmlns:c16="http://schemas.microsoft.com/office/drawing/2014/chart" uri="{C3380CC4-5D6E-409C-BE32-E72D297353CC}">
              <c16:uniqueId val="{00000000-FFC8-4076-B26B-813B3AA11E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FC8-4076-B26B-813B3AA11E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302.36</c:v>
                </c:pt>
                <c:pt idx="1">
                  <c:v>150</c:v>
                </c:pt>
                <c:pt idx="2">
                  <c:v>150.13999999999999</c:v>
                </c:pt>
                <c:pt idx="3">
                  <c:v>152.59</c:v>
                </c:pt>
                <c:pt idx="4">
                  <c:v>159.49</c:v>
                </c:pt>
              </c:numCache>
            </c:numRef>
          </c:val>
          <c:extLst>
            <c:ext xmlns:c16="http://schemas.microsoft.com/office/drawing/2014/chart" uri="{C3380CC4-5D6E-409C-BE32-E72D297353CC}">
              <c16:uniqueId val="{00000000-507F-4E56-9909-08A4E0C575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507F-4E56-9909-08A4E0C575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52" zoomScale="85" zoomScaleNormal="85"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岩手県　葛巻町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5874</v>
      </c>
      <c r="AM8" s="51"/>
      <c r="AN8" s="51"/>
      <c r="AO8" s="51"/>
      <c r="AP8" s="51"/>
      <c r="AQ8" s="51"/>
      <c r="AR8" s="51"/>
      <c r="AS8" s="51"/>
      <c r="AT8" s="46">
        <f>データ!T6</f>
        <v>434.96</v>
      </c>
      <c r="AU8" s="46"/>
      <c r="AV8" s="46"/>
      <c r="AW8" s="46"/>
      <c r="AX8" s="46"/>
      <c r="AY8" s="46"/>
      <c r="AZ8" s="46"/>
      <c r="BA8" s="46"/>
      <c r="BB8" s="46">
        <f>データ!U6</f>
        <v>13.5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31.97</v>
      </c>
      <c r="Q10" s="46"/>
      <c r="R10" s="46"/>
      <c r="S10" s="46"/>
      <c r="T10" s="46"/>
      <c r="U10" s="46"/>
      <c r="V10" s="46"/>
      <c r="W10" s="46">
        <f>データ!Q6</f>
        <v>81.13</v>
      </c>
      <c r="X10" s="46"/>
      <c r="Y10" s="46"/>
      <c r="Z10" s="46"/>
      <c r="AA10" s="46"/>
      <c r="AB10" s="46"/>
      <c r="AC10" s="46"/>
      <c r="AD10" s="51">
        <f>データ!R6</f>
        <v>1650</v>
      </c>
      <c r="AE10" s="51"/>
      <c r="AF10" s="51"/>
      <c r="AG10" s="51"/>
      <c r="AH10" s="51"/>
      <c r="AI10" s="51"/>
      <c r="AJ10" s="51"/>
      <c r="AK10" s="2"/>
      <c r="AL10" s="51">
        <f>データ!V6</f>
        <v>1860</v>
      </c>
      <c r="AM10" s="51"/>
      <c r="AN10" s="51"/>
      <c r="AO10" s="51"/>
      <c r="AP10" s="51"/>
      <c r="AQ10" s="51"/>
      <c r="AR10" s="51"/>
      <c r="AS10" s="51"/>
      <c r="AT10" s="46">
        <f>データ!W6</f>
        <v>0.67</v>
      </c>
      <c r="AU10" s="46"/>
      <c r="AV10" s="46"/>
      <c r="AW10" s="46"/>
      <c r="AX10" s="46"/>
      <c r="AY10" s="46"/>
      <c r="AZ10" s="46"/>
      <c r="BA10" s="46"/>
      <c r="BB10" s="46">
        <f>データ!X6</f>
        <v>2776.12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7DH8iB9GSg1OnM9Q3m1m2sBv18yxTRPa2Imb16jcbpcpcspFWnJweEDV/DSQ8vOt7sUgvvXPqS1B9gmvhBlrcA==" saltValue="6xwG9W+jZ00ELTAGF5Ot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33022</v>
      </c>
      <c r="D6" s="33">
        <f t="shared" si="3"/>
        <v>47</v>
      </c>
      <c r="E6" s="33">
        <f t="shared" si="3"/>
        <v>17</v>
      </c>
      <c r="F6" s="33">
        <f t="shared" si="3"/>
        <v>5</v>
      </c>
      <c r="G6" s="33">
        <f t="shared" si="3"/>
        <v>0</v>
      </c>
      <c r="H6" s="33" t="str">
        <f t="shared" si="3"/>
        <v>岩手県　葛巻町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31.97</v>
      </c>
      <c r="Q6" s="34">
        <f t="shared" si="3"/>
        <v>81.13</v>
      </c>
      <c r="R6" s="34">
        <f t="shared" si="3"/>
        <v>1650</v>
      </c>
      <c r="S6" s="34">
        <f t="shared" si="3"/>
        <v>5874</v>
      </c>
      <c r="T6" s="34">
        <f t="shared" si="3"/>
        <v>434.96</v>
      </c>
      <c r="U6" s="34">
        <f t="shared" si="3"/>
        <v>13.5</v>
      </c>
      <c r="V6" s="34">
        <f t="shared" si="3"/>
        <v>1860</v>
      </c>
      <c r="W6" s="34">
        <f t="shared" si="3"/>
        <v>0.67</v>
      </c>
      <c r="X6" s="34">
        <f t="shared" si="3"/>
        <v>2776.12</v>
      </c>
      <c r="Y6" s="35">
        <f>IF(Y7="",NA(),Y7)</f>
        <v>88.05</v>
      </c>
      <c r="Z6" s="35">
        <f t="shared" ref="Z6:AH6" si="4">IF(Z7="",NA(),Z7)</f>
        <v>87.49</v>
      </c>
      <c r="AA6" s="35">
        <f t="shared" si="4"/>
        <v>85.89</v>
      </c>
      <c r="AB6" s="35">
        <f t="shared" si="4"/>
        <v>82.49</v>
      </c>
      <c r="AC6" s="35">
        <f t="shared" si="4"/>
        <v>84.92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4462.5200000000004</v>
      </c>
      <c r="BG6" s="35">
        <f t="shared" ref="BG6:BO6" si="7">IF(BG7="",NA(),BG7)</f>
        <v>4122.93</v>
      </c>
      <c r="BH6" s="35">
        <f t="shared" si="7"/>
        <v>3931.05</v>
      </c>
      <c r="BI6" s="35">
        <f t="shared" si="7"/>
        <v>3540.28</v>
      </c>
      <c r="BJ6" s="35">
        <f t="shared" si="7"/>
        <v>3083.93</v>
      </c>
      <c r="BK6" s="35">
        <f t="shared" si="7"/>
        <v>974.93</v>
      </c>
      <c r="BL6" s="35">
        <f t="shared" si="7"/>
        <v>855.8</v>
      </c>
      <c r="BM6" s="35">
        <f t="shared" si="7"/>
        <v>789.46</v>
      </c>
      <c r="BN6" s="35">
        <f t="shared" si="7"/>
        <v>826.83</v>
      </c>
      <c r="BO6" s="35">
        <f t="shared" si="7"/>
        <v>867.83</v>
      </c>
      <c r="BP6" s="34" t="str">
        <f>IF(BP7="","",IF(BP7="-","【-】","【"&amp;SUBSTITUTE(TEXT(BP7,"#,##0.00"),"-","△")&amp;"】"))</f>
        <v>【832.52】</v>
      </c>
      <c r="BQ6" s="35">
        <f>IF(BQ7="",NA(),BQ7)</f>
        <v>48.09</v>
      </c>
      <c r="BR6" s="35">
        <f t="shared" ref="BR6:BZ6" si="8">IF(BR7="",NA(),BR7)</f>
        <v>99.51</v>
      </c>
      <c r="BS6" s="35">
        <f t="shared" si="8"/>
        <v>98.88</v>
      </c>
      <c r="BT6" s="35">
        <f t="shared" si="8"/>
        <v>100</v>
      </c>
      <c r="BU6" s="35">
        <f t="shared" si="8"/>
        <v>100</v>
      </c>
      <c r="BV6" s="35">
        <f t="shared" si="8"/>
        <v>55.32</v>
      </c>
      <c r="BW6" s="35">
        <f t="shared" si="8"/>
        <v>59.8</v>
      </c>
      <c r="BX6" s="35">
        <f t="shared" si="8"/>
        <v>57.77</v>
      </c>
      <c r="BY6" s="35">
        <f t="shared" si="8"/>
        <v>57.31</v>
      </c>
      <c r="BZ6" s="35">
        <f t="shared" si="8"/>
        <v>57.08</v>
      </c>
      <c r="CA6" s="34" t="str">
        <f>IF(CA7="","",IF(CA7="-","【-】","【"&amp;SUBSTITUTE(TEXT(CA7,"#,##0.00"),"-","△")&amp;"】"))</f>
        <v>【60.94】</v>
      </c>
      <c r="CB6" s="35">
        <f>IF(CB7="",NA(),CB7)</f>
        <v>302.36</v>
      </c>
      <c r="CC6" s="35">
        <f t="shared" ref="CC6:CK6" si="9">IF(CC7="",NA(),CC7)</f>
        <v>150</v>
      </c>
      <c r="CD6" s="35">
        <f t="shared" si="9"/>
        <v>150.13999999999999</v>
      </c>
      <c r="CE6" s="35">
        <f t="shared" si="9"/>
        <v>152.59</v>
      </c>
      <c r="CF6" s="35">
        <f t="shared" si="9"/>
        <v>159.49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33.75</v>
      </c>
      <c r="CN6" s="35">
        <f t="shared" ref="CN6:CV6" si="10">IF(CN7="",NA(),CN7)</f>
        <v>35.89</v>
      </c>
      <c r="CO6" s="35">
        <f t="shared" si="10"/>
        <v>36.58</v>
      </c>
      <c r="CP6" s="35">
        <f t="shared" si="10"/>
        <v>35.47</v>
      </c>
      <c r="CQ6" s="35">
        <f t="shared" si="10"/>
        <v>36.51</v>
      </c>
      <c r="CR6" s="35">
        <f t="shared" si="10"/>
        <v>60.65</v>
      </c>
      <c r="CS6" s="35">
        <f t="shared" si="10"/>
        <v>51.75</v>
      </c>
      <c r="CT6" s="35">
        <f t="shared" si="10"/>
        <v>50.68</v>
      </c>
      <c r="CU6" s="35">
        <f t="shared" si="10"/>
        <v>50.14</v>
      </c>
      <c r="CV6" s="35">
        <f t="shared" si="10"/>
        <v>54.83</v>
      </c>
      <c r="CW6" s="34" t="str">
        <f>IF(CW7="","",IF(CW7="-","【-】","【"&amp;SUBSTITUTE(TEXT(CW7,"#,##0.00"),"-","△")&amp;"】"))</f>
        <v>【54.84】</v>
      </c>
      <c r="CX6" s="35">
        <f>IF(CX7="",NA(),CX7)</f>
        <v>70.73</v>
      </c>
      <c r="CY6" s="35">
        <f t="shared" ref="CY6:DG6" si="11">IF(CY7="",NA(),CY7)</f>
        <v>71.56</v>
      </c>
      <c r="CZ6" s="35">
        <f t="shared" si="11"/>
        <v>73.69</v>
      </c>
      <c r="DA6" s="35">
        <f t="shared" si="11"/>
        <v>74.400000000000006</v>
      </c>
      <c r="DB6" s="35">
        <f t="shared" si="11"/>
        <v>75.59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33022</v>
      </c>
      <c r="D7" s="37">
        <v>47</v>
      </c>
      <c r="E7" s="37">
        <v>17</v>
      </c>
      <c r="F7" s="37">
        <v>5</v>
      </c>
      <c r="G7" s="37">
        <v>0</v>
      </c>
      <c r="H7" s="37" t="s">
        <v>97</v>
      </c>
      <c r="I7" s="37" t="s">
        <v>98</v>
      </c>
      <c r="J7" s="37" t="s">
        <v>99</v>
      </c>
      <c r="K7" s="37" t="s">
        <v>100</v>
      </c>
      <c r="L7" s="37" t="s">
        <v>101</v>
      </c>
      <c r="M7" s="37" t="s">
        <v>102</v>
      </c>
      <c r="N7" s="38" t="s">
        <v>103</v>
      </c>
      <c r="O7" s="38" t="s">
        <v>104</v>
      </c>
      <c r="P7" s="38">
        <v>31.97</v>
      </c>
      <c r="Q7" s="38">
        <v>81.13</v>
      </c>
      <c r="R7" s="38">
        <v>1650</v>
      </c>
      <c r="S7" s="38">
        <v>5874</v>
      </c>
      <c r="T7" s="38">
        <v>434.96</v>
      </c>
      <c r="U7" s="38">
        <v>13.5</v>
      </c>
      <c r="V7" s="38">
        <v>1860</v>
      </c>
      <c r="W7" s="38">
        <v>0.67</v>
      </c>
      <c r="X7" s="38">
        <v>2776.12</v>
      </c>
      <c r="Y7" s="38">
        <v>88.05</v>
      </c>
      <c r="Z7" s="38">
        <v>87.49</v>
      </c>
      <c r="AA7" s="38">
        <v>85.89</v>
      </c>
      <c r="AB7" s="38">
        <v>82.49</v>
      </c>
      <c r="AC7" s="38">
        <v>84.92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4462.5200000000004</v>
      </c>
      <c r="BG7" s="38">
        <v>4122.93</v>
      </c>
      <c r="BH7" s="38">
        <v>3931.05</v>
      </c>
      <c r="BI7" s="38">
        <v>3540.28</v>
      </c>
      <c r="BJ7" s="38">
        <v>3083.93</v>
      </c>
      <c r="BK7" s="38">
        <v>974.93</v>
      </c>
      <c r="BL7" s="38">
        <v>855.8</v>
      </c>
      <c r="BM7" s="38">
        <v>789.46</v>
      </c>
      <c r="BN7" s="38">
        <v>826.83</v>
      </c>
      <c r="BO7" s="38">
        <v>867.83</v>
      </c>
      <c r="BP7" s="38">
        <v>832.52</v>
      </c>
      <c r="BQ7" s="38">
        <v>48.09</v>
      </c>
      <c r="BR7" s="38">
        <v>99.51</v>
      </c>
      <c r="BS7" s="38">
        <v>98.88</v>
      </c>
      <c r="BT7" s="38">
        <v>100</v>
      </c>
      <c r="BU7" s="38">
        <v>100</v>
      </c>
      <c r="BV7" s="38">
        <v>55.32</v>
      </c>
      <c r="BW7" s="38">
        <v>59.8</v>
      </c>
      <c r="BX7" s="38">
        <v>57.77</v>
      </c>
      <c r="BY7" s="38">
        <v>57.31</v>
      </c>
      <c r="BZ7" s="38">
        <v>57.08</v>
      </c>
      <c r="CA7" s="38">
        <v>60.94</v>
      </c>
      <c r="CB7" s="38">
        <v>302.36</v>
      </c>
      <c r="CC7" s="38">
        <v>150</v>
      </c>
      <c r="CD7" s="38">
        <v>150.13999999999999</v>
      </c>
      <c r="CE7" s="38">
        <v>152.59</v>
      </c>
      <c r="CF7" s="38">
        <v>159.49</v>
      </c>
      <c r="CG7" s="38">
        <v>283.17</v>
      </c>
      <c r="CH7" s="38">
        <v>263.76</v>
      </c>
      <c r="CI7" s="38">
        <v>274.35000000000002</v>
      </c>
      <c r="CJ7" s="38">
        <v>273.52</v>
      </c>
      <c r="CK7" s="38">
        <v>274.99</v>
      </c>
      <c r="CL7" s="38">
        <v>253.04</v>
      </c>
      <c r="CM7" s="38">
        <v>33.75</v>
      </c>
      <c r="CN7" s="38">
        <v>35.89</v>
      </c>
      <c r="CO7" s="38">
        <v>36.58</v>
      </c>
      <c r="CP7" s="38">
        <v>35.47</v>
      </c>
      <c r="CQ7" s="38">
        <v>36.51</v>
      </c>
      <c r="CR7" s="38">
        <v>60.65</v>
      </c>
      <c r="CS7" s="38">
        <v>51.75</v>
      </c>
      <c r="CT7" s="38">
        <v>50.68</v>
      </c>
      <c r="CU7" s="38">
        <v>50.14</v>
      </c>
      <c r="CV7" s="38">
        <v>54.83</v>
      </c>
      <c r="CW7" s="38">
        <v>54.84</v>
      </c>
      <c r="CX7" s="38">
        <v>70.73</v>
      </c>
      <c r="CY7" s="38">
        <v>71.56</v>
      </c>
      <c r="CZ7" s="38">
        <v>73.69</v>
      </c>
      <c r="DA7" s="38">
        <v>74.400000000000006</v>
      </c>
      <c r="DB7" s="38">
        <v>75.59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cp:lastPrinted>2022-01-19T05:25:41Z</cp:lastPrinted>
  <dcterms:created xsi:type="dcterms:W3CDTF">2021-12-03T07:54:35Z</dcterms:created>
  <dcterms:modified xsi:type="dcterms:W3CDTF">2022-02-25T07:29:57Z</dcterms:modified>
  <cp:category/>
</cp:coreProperties>
</file>