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28\Desktop\◯回答依頼中\040107 公営企業に係る経営比較分析表（令和2年度決算）の分析等について（依頼）\町→県\"/>
    </mc:Choice>
  </mc:AlternateContent>
  <workbookProtection workbookAlgorithmName="SHA-512" workbookHashValue="V7JyQs1nQJ4JotfLN99Qpam5F/KZZbsqBmUawvGqYXxSLl946ed6LiVtD0LjCTddlJs/usz2zFcQJAheFo1cAg==" workbookSaltValue="NAiVCNa0Gq6aOCI8xoBtOw==" workbookSpinCount="100000" lockStructure="1"/>
  <bookViews>
    <workbookView xWindow="0" yWindow="0" windowWidth="28800" windowHeight="117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<sst xmlns="http://schemas.openxmlformats.org/spreadsheetml/2006/main" count="250" uniqueCount="113">
  <si>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</si>
  <si>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</si>
  <si>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</si>
  <si>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</si>
  <si>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</si>
  <si>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</si>
  <si>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</si>
  <si>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</si>
  <si>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</si>
  <si>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</si>
  <si>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</si>
  <si>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</si>
  <si>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</si>
  <si>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</si>
  <si>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</si>
  <si>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</si>
  <si>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</si>
  <si>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</si>
  <si>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</si>
  <si>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</si>
  <si>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</si>
  <si>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</si>
  <si>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</si>
  <si>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</si>
  <si>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</si>
  <si>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</si>
  <si>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</si>
  <si>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</si>
  <si>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</si>
  <si>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</si>
  <si>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</si>
  <si>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</si>
  <si>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</si>
  <si>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</si>
  <si>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</si>
  <si>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</si>
  <si>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</si>
  <si>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</si>
  <si>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</si>
  <si>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</si>
  <si>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</si>
  <si>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</si>
  <si>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</si>
  <si>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</si>
  <si>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</si>
  <si>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</si>
  <si>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</si>
  <si>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</si>
  <si>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</si>
  <si>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</si>
  <si>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</si>
  <si>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</si>
  <si>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</si>
  <si>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</si>
  <si>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</si>
  <si>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</si>
  <si>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</si>
  <si>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</si>
  <si>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</si>
  <si>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</si>
  <si>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</si>
  <si>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</si>
  <si>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</si>
  <si>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</si>
  <si>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</si>
  <si>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</si>
  <si>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</si>
  <si>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</si>
  <si>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</si>
  <si>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</si>
  <si>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</si>
  <si>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</si>
  <si>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</si>
  <si>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</si>
  <si>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</si>
  <si>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</si>
  <si>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</si>
  <si>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</si>
  <si>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</si>
  <si>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</si>
  <si>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</si>
  <si>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</si>
  <si>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</si>
  <si>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</si>
  <si>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</si>
  <si>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</si>
  <si>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</si>
  <si>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</si>
  <si>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</si>
  <si>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</si>
  <si>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</si>
  <si>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</si>
  <si>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</si>
  <si>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葛巻町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</si>
  <si>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</si>
  <si>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</si>
  <si>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</si>
  <si>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</si>
  <si>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</si>
  <si>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</si>
  <si>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</si>
  <si>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</si>
  <si>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</si>
  <si>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</si>
  <si>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</si>
  <si>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</si>
  <si>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</si>
  <si>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</si>
  <si>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</si>
  <si>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</si>
  <si>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水道事業は旧簡易水道が７施設、旧飲料水供給施設が５施設の計12施設で構成されており、平成25年度から令和元年度に整備を行った江刈地区を除き多くの施設や管路で老朽化が著しく進行している。また漏水箇所不特定の慢性的な漏水が多くみられており、計画的な施設や管路の更新及び更新工事に伴う財源の確保が今後の課題となっている。</t>
    <phoneticPr fontId="4"/>
  </si>
  <si>
    <t>　令和２年度においては、水道事業の基盤強化に関する取り組みを一層推進していくため、町の水道事業の将来像を示した「葛巻町水道ビジョン」を策定し、中長期的な視点で安全・強靭な水道を持続していく基本方針の明確化を図った。今後、人口減少に伴う給水収益の減少、企業債償還のピーク、老朽化施設・管路の早急な更新といった課題を「葛巻町水道ビジョン」を基に水道事業経営の健全化、計画的な施設整備を図りながら、持続可能な事業経営を推進していきたい。</t>
    <phoneticPr fontId="4"/>
  </si>
  <si>
    <t>　当町の水道事業は集落が広く点在しており、給水区域の範囲も広い。また人口規模に対する施設数が多く管路延長も長距離であることから施設維持管理費、減価償却費の支出割合が高くなっており、経常収支の圧迫及び累積欠損金比率を悪化させる要因となっている。
　近年、人口減少とともに水道利用者が減ることにより給水収益の減少、また平成25年度から令和元年度に実施した「江刈地区水道整備事業」の財源である企業債の借入に伴い、企業債残高及び償還額が増加したことで流動比率は減少傾向、企業債残高対給水収益比率は平均値より高い数値となっている。
　給水収益が減少傾向であることから、収支均衡を保つために経常費用の削減・抑制を行っており、料金回収率及び給水原価が若干ではあるが改善傾向となっている。また、日々の漏水調査及び「江刈地区水道整備事業」の実施したことにより有収率も改善傾向となっている。
　人口減少に伴う水道利用者の減少により施設利用率も減少傾向であることから、現状に見合った適正な施設規模を検討していく必要がある。
　今後、令和２年度に策定した「葛巻町水道ビジョン」を基に経営の健全化を図りながら計画的な管路の更新、適正な料金設定に向けて進めていきたい。</t>
    <rPh sb="297" eb="299">
      <t>ヨクセイ</t>
    </rPh>
    <rPh sb="423" eb="425">
      <t>ゲンジョウ</t>
    </rPh>
    <rPh sb="426" eb="428">
      <t>ミア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</si>
</sst>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7.26</c:v>
                </c:pt>
                <c:pt idx="2">
                  <c:v>8.08</c:v>
                </c:pt>
                <c:pt idx="3" formatCode="#,##0.00;&quot;△&quot;#,##0.00">
                  <c:v>0</c:v>
                </c:pt>
                <c:pt idx="4" formatCode="#,##0.00;&quot;△&quot;#,##0.00">
                  <c:v>0</c:v>
                </c:pt>
              </c:numCache>
            </c:numRef>
          </c:val>
          <c:extLst>
            <c:ext xmlns:c16="http://schemas.microsoft.com/office/drawing/2014/chart" uri="{C3380CC4-5D6E-409C-BE32-E72D297353CC}">
              <c16:uniqueId val="{00000000-1B07-4EDB-B62A-FAD8EF8CA2F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0.44</c:v>
                </c:pt>
                <c:pt idx="2">
                  <c:v>0.52</c:v>
                </c:pt>
                <c:pt idx="3">
                  <c:v>0.47</c:v>
                </c:pt>
                <c:pt idx="4">
                  <c:v>0.4</c:v>
                </c:pt>
              </c:numCache>
            </c:numRef>
          </c:val>
          <c:smooth val="0"/>
          <c:extLst>
            <c:ext xmlns:c16="http://schemas.microsoft.com/office/drawing/2014/chart" uri="{C3380CC4-5D6E-409C-BE32-E72D297353CC}">
              <c16:uniqueId val="{00000001-1B07-4EDB-B62A-FAD8EF8CA2F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68.790000000000006</c:v>
                </c:pt>
                <c:pt idx="2">
                  <c:v>62.18</c:v>
                </c:pt>
                <c:pt idx="3">
                  <c:v>56.98</c:v>
                </c:pt>
                <c:pt idx="4">
                  <c:v>50.33</c:v>
                </c:pt>
              </c:numCache>
            </c:numRef>
          </c:val>
          <c:extLst>
            <c:ext xmlns:c16="http://schemas.microsoft.com/office/drawing/2014/chart" uri="{C3380CC4-5D6E-409C-BE32-E72D297353CC}">
              <c16:uniqueId val="{00000000-0102-428F-A0BA-E817E6B00E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50.24</c:v>
                </c:pt>
                <c:pt idx="2">
                  <c:v>50.29</c:v>
                </c:pt>
                <c:pt idx="3">
                  <c:v>49.64</c:v>
                </c:pt>
                <c:pt idx="4">
                  <c:v>49.38</c:v>
                </c:pt>
              </c:numCache>
            </c:numRef>
          </c:val>
          <c:smooth val="0"/>
          <c:extLst>
            <c:ext xmlns:c16="http://schemas.microsoft.com/office/drawing/2014/chart" uri="{C3380CC4-5D6E-409C-BE32-E72D297353CC}">
              <c16:uniqueId val="{00000001-0102-428F-A0BA-E817E6B00E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50.17</c:v>
                </c:pt>
                <c:pt idx="2">
                  <c:v>54.89</c:v>
                </c:pt>
                <c:pt idx="3">
                  <c:v>58.96</c:v>
                </c:pt>
                <c:pt idx="4">
                  <c:v>66.42</c:v>
                </c:pt>
              </c:numCache>
            </c:numRef>
          </c:val>
          <c:extLst>
            <c:ext xmlns:c16="http://schemas.microsoft.com/office/drawing/2014/chart" uri="{C3380CC4-5D6E-409C-BE32-E72D297353CC}">
              <c16:uniqueId val="{00000000-ACD1-4B45-B3A3-0E2366E56DF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ACD1-4B45-B3A3-0E2366E56DF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81.349999999999994</c:v>
                </c:pt>
                <c:pt idx="2">
                  <c:v>78.28</c:v>
                </c:pt>
                <c:pt idx="3">
                  <c:v>80.13</c:v>
                </c:pt>
                <c:pt idx="4">
                  <c:v>84.78</c:v>
                </c:pt>
              </c:numCache>
            </c:numRef>
          </c:val>
          <c:extLst>
            <c:ext xmlns:c16="http://schemas.microsoft.com/office/drawing/2014/chart" uri="{C3380CC4-5D6E-409C-BE32-E72D297353CC}">
              <c16:uniqueId val="{00000000-77FF-4B46-9B24-20F7258DA45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104.47</c:v>
                </c:pt>
                <c:pt idx="2">
                  <c:v>103.81</c:v>
                </c:pt>
                <c:pt idx="3">
                  <c:v>104.35</c:v>
                </c:pt>
                <c:pt idx="4">
                  <c:v>105.34</c:v>
                </c:pt>
              </c:numCache>
            </c:numRef>
          </c:val>
          <c:smooth val="0"/>
          <c:extLst>
            <c:ext xmlns:c16="http://schemas.microsoft.com/office/drawing/2014/chart" uri="{C3380CC4-5D6E-409C-BE32-E72D297353CC}">
              <c16:uniqueId val="{00000001-77FF-4B46-9B24-20F7258DA45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2.84</c:v>
                </c:pt>
                <c:pt idx="2">
                  <c:v>5.05</c:v>
                </c:pt>
                <c:pt idx="3">
                  <c:v>7.93</c:v>
                </c:pt>
                <c:pt idx="4">
                  <c:v>11.79</c:v>
                </c:pt>
              </c:numCache>
            </c:numRef>
          </c:val>
          <c:extLst>
            <c:ext xmlns:c16="http://schemas.microsoft.com/office/drawing/2014/chart" uri="{C3380CC4-5D6E-409C-BE32-E72D297353CC}">
              <c16:uniqueId val="{00000000-F521-428D-9959-C5FC98FD2E8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45.14</c:v>
                </c:pt>
                <c:pt idx="2">
                  <c:v>45.85</c:v>
                </c:pt>
                <c:pt idx="3">
                  <c:v>47.31</c:v>
                </c:pt>
                <c:pt idx="4">
                  <c:v>47.5</c:v>
                </c:pt>
              </c:numCache>
            </c:numRef>
          </c:val>
          <c:smooth val="0"/>
          <c:extLst>
            <c:ext xmlns:c16="http://schemas.microsoft.com/office/drawing/2014/chart" uri="{C3380CC4-5D6E-409C-BE32-E72D297353CC}">
              <c16:uniqueId val="{00000001-F521-428D-9959-C5FC98FD2E8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5.62</c:v>
                </c:pt>
                <c:pt idx="2">
                  <c:v>6.52</c:v>
                </c:pt>
                <c:pt idx="3">
                  <c:v>27.2</c:v>
                </c:pt>
                <c:pt idx="4">
                  <c:v>28.68</c:v>
                </c:pt>
              </c:numCache>
            </c:numRef>
          </c:val>
          <c:extLst>
            <c:ext xmlns:c16="http://schemas.microsoft.com/office/drawing/2014/chart" uri="{C3380CC4-5D6E-409C-BE32-E72D297353CC}">
              <c16:uniqueId val="{00000000-419F-4D99-80E3-26845CB5D7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13.58</c:v>
                </c:pt>
                <c:pt idx="2">
                  <c:v>14.13</c:v>
                </c:pt>
                <c:pt idx="3">
                  <c:v>16.77</c:v>
                </c:pt>
                <c:pt idx="4">
                  <c:v>17.399999999999999</c:v>
                </c:pt>
              </c:numCache>
            </c:numRef>
          </c:val>
          <c:smooth val="0"/>
          <c:extLst>
            <c:ext xmlns:c16="http://schemas.microsoft.com/office/drawing/2014/chart" uri="{C3380CC4-5D6E-409C-BE32-E72D297353CC}">
              <c16:uniqueId val="{00000001-419F-4D99-80E3-26845CB5D7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33.93</c:v>
                </c:pt>
                <c:pt idx="2">
                  <c:v>70.069999999999993</c:v>
                </c:pt>
                <c:pt idx="3">
                  <c:v>105.67</c:v>
                </c:pt>
                <c:pt idx="4">
                  <c:v>122.42</c:v>
                </c:pt>
              </c:numCache>
            </c:numRef>
          </c:val>
          <c:extLst>
            <c:ext xmlns:c16="http://schemas.microsoft.com/office/drawing/2014/chart" uri="{C3380CC4-5D6E-409C-BE32-E72D297353CC}">
              <c16:uniqueId val="{00000000-9D8D-432E-831C-274F0E578AC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16.399999999999999</c:v>
                </c:pt>
                <c:pt idx="2">
                  <c:v>25.66</c:v>
                </c:pt>
                <c:pt idx="3">
                  <c:v>21.69</c:v>
                </c:pt>
                <c:pt idx="4">
                  <c:v>24.04</c:v>
                </c:pt>
              </c:numCache>
            </c:numRef>
          </c:val>
          <c:smooth val="0"/>
          <c:extLst>
            <c:ext xmlns:c16="http://schemas.microsoft.com/office/drawing/2014/chart" uri="{C3380CC4-5D6E-409C-BE32-E72D297353CC}">
              <c16:uniqueId val="{00000001-9D8D-432E-831C-274F0E578AC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211.41</c:v>
                </c:pt>
                <c:pt idx="2">
                  <c:v>227.43</c:v>
                </c:pt>
                <c:pt idx="3">
                  <c:v>199.23</c:v>
                </c:pt>
                <c:pt idx="4">
                  <c:v>172.66</c:v>
                </c:pt>
              </c:numCache>
            </c:numRef>
          </c:val>
          <c:extLst>
            <c:ext xmlns:c16="http://schemas.microsoft.com/office/drawing/2014/chart" uri="{C3380CC4-5D6E-409C-BE32-E72D297353CC}">
              <c16:uniqueId val="{00000000-A1B2-44CC-9AC5-24F3F6527A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293.23</c:v>
                </c:pt>
                <c:pt idx="2">
                  <c:v>300.14</c:v>
                </c:pt>
                <c:pt idx="3">
                  <c:v>301.04000000000002</c:v>
                </c:pt>
                <c:pt idx="4">
                  <c:v>305.08</c:v>
                </c:pt>
              </c:numCache>
            </c:numRef>
          </c:val>
          <c:smooth val="0"/>
          <c:extLst>
            <c:ext xmlns:c16="http://schemas.microsoft.com/office/drawing/2014/chart" uri="{C3380CC4-5D6E-409C-BE32-E72D297353CC}">
              <c16:uniqueId val="{00000001-A1B2-44CC-9AC5-24F3F6527A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1458.45</c:v>
                </c:pt>
                <c:pt idx="2">
                  <c:v>1584.85</c:v>
                </c:pt>
                <c:pt idx="3">
                  <c:v>1534.39</c:v>
                </c:pt>
                <c:pt idx="4">
                  <c:v>1447.41</c:v>
                </c:pt>
              </c:numCache>
            </c:numRef>
          </c:val>
          <c:extLst>
            <c:ext xmlns:c16="http://schemas.microsoft.com/office/drawing/2014/chart" uri="{C3380CC4-5D6E-409C-BE32-E72D297353CC}">
              <c16:uniqueId val="{00000000-D9AF-482F-B4D1-846CF39FCD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542.29999999999995</c:v>
                </c:pt>
                <c:pt idx="2">
                  <c:v>566.65</c:v>
                </c:pt>
                <c:pt idx="3">
                  <c:v>551.62</c:v>
                </c:pt>
                <c:pt idx="4">
                  <c:v>585.59</c:v>
                </c:pt>
              </c:numCache>
            </c:numRef>
          </c:val>
          <c:smooth val="0"/>
          <c:extLst>
            <c:ext xmlns:c16="http://schemas.microsoft.com/office/drawing/2014/chart" uri="{C3380CC4-5D6E-409C-BE32-E72D297353CC}">
              <c16:uniqueId val="{00000001-D9AF-482F-B4D1-846CF39FCD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63.79</c:v>
                </c:pt>
                <c:pt idx="2">
                  <c:v>66.36</c:v>
                </c:pt>
                <c:pt idx="3">
                  <c:v>68.98</c:v>
                </c:pt>
                <c:pt idx="4">
                  <c:v>73.989999999999995</c:v>
                </c:pt>
              </c:numCache>
            </c:numRef>
          </c:val>
          <c:extLst>
            <c:ext xmlns:c16="http://schemas.microsoft.com/office/drawing/2014/chart" uri="{C3380CC4-5D6E-409C-BE32-E72D297353CC}">
              <c16:uniqueId val="{00000000-7D5C-43E4-B959-A72A542F4B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87.51</c:v>
                </c:pt>
                <c:pt idx="2">
                  <c:v>84.77</c:v>
                </c:pt>
                <c:pt idx="3">
                  <c:v>87.11</c:v>
                </c:pt>
                <c:pt idx="4">
                  <c:v>82.78</c:v>
                </c:pt>
              </c:numCache>
            </c:numRef>
          </c:val>
          <c:smooth val="0"/>
          <c:extLst>
            <c:ext xmlns:c16="http://schemas.microsoft.com/office/drawing/2014/chart" uri="{C3380CC4-5D6E-409C-BE32-E72D297353CC}">
              <c16:uniqueId val="{00000001-7D5C-43E4-B959-A72A542F4B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281.70999999999998</c:v>
                </c:pt>
                <c:pt idx="2">
                  <c:v>294.13</c:v>
                </c:pt>
                <c:pt idx="3">
                  <c:v>282.58</c:v>
                </c:pt>
                <c:pt idx="4">
                  <c:v>264.93</c:v>
                </c:pt>
              </c:numCache>
            </c:numRef>
          </c:val>
          <c:extLst>
            <c:ext xmlns:c16="http://schemas.microsoft.com/office/drawing/2014/chart" uri="{C3380CC4-5D6E-409C-BE32-E72D297353CC}">
              <c16:uniqueId val="{00000000-0C94-4664-AC52-31EC95A8965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218.42</c:v>
                </c:pt>
                <c:pt idx="2">
                  <c:v>227.27</c:v>
                </c:pt>
                <c:pt idx="3">
                  <c:v>223.98</c:v>
                </c:pt>
                <c:pt idx="4">
                  <c:v>225.09</c:v>
                </c:pt>
              </c:numCache>
            </c:numRef>
          </c:val>
          <c:smooth val="0"/>
          <c:extLst>
            <c:ext xmlns:c16="http://schemas.microsoft.com/office/drawing/2014/chart" uri="{C3380CC4-5D6E-409C-BE32-E72D297353CC}">
              <c16:uniqueId val="{00000001-0C94-4664-AC52-31EC95A8965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61" zoomScale="80" zoomScaleNormal="80" workbookViewId="0">
      <selection activeCell="BU93" sqref="BU9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葛巻町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5874</v>
      </c>
      <c r="AM8" s="71"/>
      <c r="AN8" s="71"/>
      <c r="AO8" s="71"/>
      <c r="AP8" s="71"/>
      <c r="AQ8" s="71"/>
      <c r="AR8" s="71"/>
      <c r="AS8" s="71"/>
      <c r="AT8" s="67">
        <f>データ!$S$6</f>
        <v>434.96</v>
      </c>
      <c r="AU8" s="68"/>
      <c r="AV8" s="68"/>
      <c r="AW8" s="68"/>
      <c r="AX8" s="68"/>
      <c r="AY8" s="68"/>
      <c r="AZ8" s="68"/>
      <c r="BA8" s="68"/>
      <c r="BB8" s="70">
        <f>データ!$T$6</f>
        <v>13.5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47.8</v>
      </c>
      <c r="J10" s="68"/>
      <c r="K10" s="68"/>
      <c r="L10" s="68"/>
      <c r="M10" s="68"/>
      <c r="N10" s="68"/>
      <c r="O10" s="69"/>
      <c r="P10" s="70">
        <f>データ!$P$6</f>
        <v>94.19</v>
      </c>
      <c r="Q10" s="70"/>
      <c r="R10" s="70"/>
      <c r="S10" s="70"/>
      <c r="T10" s="70"/>
      <c r="U10" s="70"/>
      <c r="V10" s="70"/>
      <c r="W10" s="71">
        <f>データ!$Q$6</f>
        <v>3430</v>
      </c>
      <c r="X10" s="71"/>
      <c r="Y10" s="71"/>
      <c r="Z10" s="71"/>
      <c r="AA10" s="71"/>
      <c r="AB10" s="71"/>
      <c r="AC10" s="71"/>
      <c r="AD10" s="2"/>
      <c r="AE10" s="2"/>
      <c r="AF10" s="2"/>
      <c r="AG10" s="2"/>
      <c r="AH10" s="4"/>
      <c r="AI10" s="4"/>
      <c r="AJ10" s="4"/>
      <c r="AK10" s="4"/>
      <c r="AL10" s="71">
        <f>データ!$U$6</f>
        <v>5480</v>
      </c>
      <c r="AM10" s="71"/>
      <c r="AN10" s="71"/>
      <c r="AO10" s="71"/>
      <c r="AP10" s="71"/>
      <c r="AQ10" s="71"/>
      <c r="AR10" s="71"/>
      <c r="AS10" s="71"/>
      <c r="AT10" s="67">
        <f>データ!$V$6</f>
        <v>34.369999999999997</v>
      </c>
      <c r="AU10" s="68"/>
      <c r="AV10" s="68"/>
      <c r="AW10" s="68"/>
      <c r="AX10" s="68"/>
      <c r="AY10" s="68"/>
      <c r="AZ10" s="68"/>
      <c r="BA10" s="68"/>
      <c r="BB10" s="70">
        <f>データ!$W$6</f>
        <v>159.44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1adotovZZWFP8jrAoqcibNfAyh68MXdrEpz2RgZLrdcnSFR19Xk7fkeQKAISlM/bA0H+bF2wrlRHlDQ2sOGa9A==" saltValue="ikDG8kpRIiFI5uqVNlwsq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33022</v>
      </c>
      <c r="D6" s="34">
        <f t="shared" si="3"/>
        <v>46</v>
      </c>
      <c r="E6" s="34">
        <f t="shared" si="3"/>
        <v>1</v>
      </c>
      <c r="F6" s="34">
        <f t="shared" si="3"/>
        <v>0</v>
      </c>
      <c r="G6" s="34">
        <f t="shared" si="3"/>
        <v>1</v>
      </c>
      <c r="H6" s="34" t="str">
        <f t="shared" si="3"/>
        <v>岩手県　葛巻町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47.8</v>
      </c>
      <c r="P6" s="35">
        <f t="shared" si="3"/>
        <v>94.19</v>
      </c>
      <c r="Q6" s="35">
        <f t="shared" si="3"/>
        <v>3430</v>
      </c>
      <c r="R6" s="35">
        <f t="shared" si="3"/>
        <v>5874</v>
      </c>
      <c r="S6" s="35">
        <f t="shared" si="3"/>
        <v>434.96</v>
      </c>
      <c r="T6" s="35">
        <f t="shared" si="3"/>
        <v>13.5</v>
      </c>
      <c r="U6" s="35">
        <f t="shared" si="3"/>
        <v>5480</v>
      </c>
      <c r="V6" s="35">
        <f t="shared" si="3"/>
        <v>34.369999999999997</v>
      </c>
      <c r="W6" s="35">
        <f t="shared" si="3"/>
        <v>159.44</v>
      </c>
      <c r="X6" s="36" t="str">
        <f>IF(X7="",NA(),X7)</f>
        <v>-</v>
      </c>
      <c r="Y6" s="36">
        <f t="shared" ref="Y6:AG6" si="4">IF(Y7="",NA(),Y7)</f>
        <v>81.349999999999994</v>
      </c>
      <c r="Z6" s="36">
        <f t="shared" si="4"/>
        <v>78.28</v>
      </c>
      <c r="AA6" s="36">
        <f t="shared" si="4"/>
        <v>80.13</v>
      </c>
      <c r="AB6" s="36">
        <f t="shared" si="4"/>
        <v>84.78</v>
      </c>
      <c r="AC6" s="36" t="str">
        <f t="shared" si="4"/>
        <v>-</v>
      </c>
      <c r="AD6" s="36">
        <f t="shared" si="4"/>
        <v>104.47</v>
      </c>
      <c r="AE6" s="36">
        <f t="shared" si="4"/>
        <v>103.81</v>
      </c>
      <c r="AF6" s="36">
        <f t="shared" si="4"/>
        <v>104.35</v>
      </c>
      <c r="AG6" s="36">
        <f t="shared" si="4"/>
        <v>105.34</v>
      </c>
      <c r="AH6" s="35" t="str">
        <f>IF(AH7="","",IF(AH7="-","【-】","【"&amp;SUBSTITUTE(TEXT(AH7,"#,##0.00"),"-","△")&amp;"】"))</f>
        <v>【110.27】</v>
      </c>
      <c r="AI6" s="36" t="str">
        <f>IF(AI7="",NA(),AI7)</f>
        <v>-</v>
      </c>
      <c r="AJ6" s="36">
        <f t="shared" ref="AJ6:AR6" si="5">IF(AJ7="",NA(),AJ7)</f>
        <v>33.93</v>
      </c>
      <c r="AK6" s="36">
        <f t="shared" si="5"/>
        <v>70.069999999999993</v>
      </c>
      <c r="AL6" s="36">
        <f t="shared" si="5"/>
        <v>105.67</v>
      </c>
      <c r="AM6" s="36">
        <f t="shared" si="5"/>
        <v>122.42</v>
      </c>
      <c r="AN6" s="36" t="str">
        <f t="shared" si="5"/>
        <v>-</v>
      </c>
      <c r="AO6" s="36">
        <f t="shared" si="5"/>
        <v>16.399999999999999</v>
      </c>
      <c r="AP6" s="36">
        <f t="shared" si="5"/>
        <v>25.66</v>
      </c>
      <c r="AQ6" s="36">
        <f t="shared" si="5"/>
        <v>21.69</v>
      </c>
      <c r="AR6" s="36">
        <f t="shared" si="5"/>
        <v>24.04</v>
      </c>
      <c r="AS6" s="35" t="str">
        <f>IF(AS7="","",IF(AS7="-","【-】","【"&amp;SUBSTITUTE(TEXT(AS7,"#,##0.00"),"-","△")&amp;"】"))</f>
        <v>【1.15】</v>
      </c>
      <c r="AT6" s="36" t="str">
        <f>IF(AT7="",NA(),AT7)</f>
        <v>-</v>
      </c>
      <c r="AU6" s="36">
        <f t="shared" ref="AU6:BC6" si="6">IF(AU7="",NA(),AU7)</f>
        <v>211.41</v>
      </c>
      <c r="AV6" s="36">
        <f t="shared" si="6"/>
        <v>227.43</v>
      </c>
      <c r="AW6" s="36">
        <f t="shared" si="6"/>
        <v>199.23</v>
      </c>
      <c r="AX6" s="36">
        <f t="shared" si="6"/>
        <v>172.66</v>
      </c>
      <c r="AY6" s="36" t="str">
        <f t="shared" si="6"/>
        <v>-</v>
      </c>
      <c r="AZ6" s="36">
        <f t="shared" si="6"/>
        <v>293.23</v>
      </c>
      <c r="BA6" s="36">
        <f t="shared" si="6"/>
        <v>300.14</v>
      </c>
      <c r="BB6" s="36">
        <f t="shared" si="6"/>
        <v>301.04000000000002</v>
      </c>
      <c r="BC6" s="36">
        <f t="shared" si="6"/>
        <v>305.08</v>
      </c>
      <c r="BD6" s="35" t="str">
        <f>IF(BD7="","",IF(BD7="-","【-】","【"&amp;SUBSTITUTE(TEXT(BD7,"#,##0.00"),"-","△")&amp;"】"))</f>
        <v>【260.31】</v>
      </c>
      <c r="BE6" s="36" t="str">
        <f>IF(BE7="",NA(),BE7)</f>
        <v>-</v>
      </c>
      <c r="BF6" s="36">
        <f t="shared" ref="BF6:BN6" si="7">IF(BF7="",NA(),BF7)</f>
        <v>1458.45</v>
      </c>
      <c r="BG6" s="36">
        <f t="shared" si="7"/>
        <v>1584.85</v>
      </c>
      <c r="BH6" s="36">
        <f t="shared" si="7"/>
        <v>1534.39</v>
      </c>
      <c r="BI6" s="36">
        <f t="shared" si="7"/>
        <v>1447.41</v>
      </c>
      <c r="BJ6" s="36" t="str">
        <f t="shared" si="7"/>
        <v>-</v>
      </c>
      <c r="BK6" s="36">
        <f t="shared" si="7"/>
        <v>542.29999999999995</v>
      </c>
      <c r="BL6" s="36">
        <f t="shared" si="7"/>
        <v>566.65</v>
      </c>
      <c r="BM6" s="36">
        <f t="shared" si="7"/>
        <v>551.62</v>
      </c>
      <c r="BN6" s="36">
        <f t="shared" si="7"/>
        <v>585.59</v>
      </c>
      <c r="BO6" s="35" t="str">
        <f>IF(BO7="","",IF(BO7="-","【-】","【"&amp;SUBSTITUTE(TEXT(BO7,"#,##0.00"),"-","△")&amp;"】"))</f>
        <v>【275.67】</v>
      </c>
      <c r="BP6" s="36" t="str">
        <f>IF(BP7="",NA(),BP7)</f>
        <v>-</v>
      </c>
      <c r="BQ6" s="36">
        <f t="shared" ref="BQ6:BY6" si="8">IF(BQ7="",NA(),BQ7)</f>
        <v>63.79</v>
      </c>
      <c r="BR6" s="36">
        <f t="shared" si="8"/>
        <v>66.36</v>
      </c>
      <c r="BS6" s="36">
        <f t="shared" si="8"/>
        <v>68.98</v>
      </c>
      <c r="BT6" s="36">
        <f t="shared" si="8"/>
        <v>73.989999999999995</v>
      </c>
      <c r="BU6" s="36" t="str">
        <f t="shared" si="8"/>
        <v>-</v>
      </c>
      <c r="BV6" s="36">
        <f t="shared" si="8"/>
        <v>87.51</v>
      </c>
      <c r="BW6" s="36">
        <f t="shared" si="8"/>
        <v>84.77</v>
      </c>
      <c r="BX6" s="36">
        <f t="shared" si="8"/>
        <v>87.11</v>
      </c>
      <c r="BY6" s="36">
        <f t="shared" si="8"/>
        <v>82.78</v>
      </c>
      <c r="BZ6" s="35" t="str">
        <f>IF(BZ7="","",IF(BZ7="-","【-】","【"&amp;SUBSTITUTE(TEXT(BZ7,"#,##0.00"),"-","△")&amp;"】"))</f>
        <v>【100.05】</v>
      </c>
      <c r="CA6" s="36" t="str">
        <f>IF(CA7="",NA(),CA7)</f>
        <v>-</v>
      </c>
      <c r="CB6" s="36">
        <f t="shared" ref="CB6:CJ6" si="9">IF(CB7="",NA(),CB7)</f>
        <v>281.70999999999998</v>
      </c>
      <c r="CC6" s="36">
        <f t="shared" si="9"/>
        <v>294.13</v>
      </c>
      <c r="CD6" s="36">
        <f t="shared" si="9"/>
        <v>282.58</v>
      </c>
      <c r="CE6" s="36">
        <f t="shared" si="9"/>
        <v>264.93</v>
      </c>
      <c r="CF6" s="36" t="str">
        <f t="shared" si="9"/>
        <v>-</v>
      </c>
      <c r="CG6" s="36">
        <f t="shared" si="9"/>
        <v>218.42</v>
      </c>
      <c r="CH6" s="36">
        <f t="shared" si="9"/>
        <v>227.27</v>
      </c>
      <c r="CI6" s="36">
        <f t="shared" si="9"/>
        <v>223.98</v>
      </c>
      <c r="CJ6" s="36">
        <f t="shared" si="9"/>
        <v>225.09</v>
      </c>
      <c r="CK6" s="35" t="str">
        <f>IF(CK7="","",IF(CK7="-","【-】","【"&amp;SUBSTITUTE(TEXT(CK7,"#,##0.00"),"-","△")&amp;"】"))</f>
        <v>【166.40】</v>
      </c>
      <c r="CL6" s="36" t="str">
        <f>IF(CL7="",NA(),CL7)</f>
        <v>-</v>
      </c>
      <c r="CM6" s="36">
        <f t="shared" ref="CM6:CU6" si="10">IF(CM7="",NA(),CM7)</f>
        <v>68.790000000000006</v>
      </c>
      <c r="CN6" s="36">
        <f t="shared" si="10"/>
        <v>62.18</v>
      </c>
      <c r="CO6" s="36">
        <f t="shared" si="10"/>
        <v>56.98</v>
      </c>
      <c r="CP6" s="36">
        <f t="shared" si="10"/>
        <v>50.33</v>
      </c>
      <c r="CQ6" s="36" t="str">
        <f t="shared" si="10"/>
        <v>-</v>
      </c>
      <c r="CR6" s="36">
        <f t="shared" si="10"/>
        <v>50.24</v>
      </c>
      <c r="CS6" s="36">
        <f t="shared" si="10"/>
        <v>50.29</v>
      </c>
      <c r="CT6" s="36">
        <f t="shared" si="10"/>
        <v>49.64</v>
      </c>
      <c r="CU6" s="36">
        <f t="shared" si="10"/>
        <v>49.38</v>
      </c>
      <c r="CV6" s="35" t="str">
        <f>IF(CV7="","",IF(CV7="-","【-】","【"&amp;SUBSTITUTE(TEXT(CV7,"#,##0.00"),"-","△")&amp;"】"))</f>
        <v>【60.69】</v>
      </c>
      <c r="CW6" s="36" t="str">
        <f>IF(CW7="",NA(),CW7)</f>
        <v>-</v>
      </c>
      <c r="CX6" s="36">
        <f t="shared" ref="CX6:DF6" si="11">IF(CX7="",NA(),CX7)</f>
        <v>50.17</v>
      </c>
      <c r="CY6" s="36">
        <f t="shared" si="11"/>
        <v>54.89</v>
      </c>
      <c r="CZ6" s="36">
        <f t="shared" si="11"/>
        <v>58.96</v>
      </c>
      <c r="DA6" s="36">
        <f t="shared" si="11"/>
        <v>66.42</v>
      </c>
      <c r="DB6" s="36" t="str">
        <f t="shared" si="11"/>
        <v>-</v>
      </c>
      <c r="DC6" s="36">
        <f t="shared" si="11"/>
        <v>78.650000000000006</v>
      </c>
      <c r="DD6" s="36">
        <f t="shared" si="11"/>
        <v>77.73</v>
      </c>
      <c r="DE6" s="36">
        <f t="shared" si="11"/>
        <v>78.09</v>
      </c>
      <c r="DF6" s="36">
        <f t="shared" si="11"/>
        <v>78.010000000000005</v>
      </c>
      <c r="DG6" s="35" t="str">
        <f>IF(DG7="","",IF(DG7="-","【-】","【"&amp;SUBSTITUTE(TEXT(DG7,"#,##0.00"),"-","△")&amp;"】"))</f>
        <v>【89.82】</v>
      </c>
      <c r="DH6" s="36" t="str">
        <f>IF(DH7="",NA(),DH7)</f>
        <v>-</v>
      </c>
      <c r="DI6" s="36">
        <f t="shared" ref="DI6:DQ6" si="12">IF(DI7="",NA(),DI7)</f>
        <v>2.84</v>
      </c>
      <c r="DJ6" s="36">
        <f t="shared" si="12"/>
        <v>5.05</v>
      </c>
      <c r="DK6" s="36">
        <f t="shared" si="12"/>
        <v>7.93</v>
      </c>
      <c r="DL6" s="36">
        <f t="shared" si="12"/>
        <v>11.79</v>
      </c>
      <c r="DM6" s="36" t="str">
        <f t="shared" si="12"/>
        <v>-</v>
      </c>
      <c r="DN6" s="36">
        <f t="shared" si="12"/>
        <v>45.14</v>
      </c>
      <c r="DO6" s="36">
        <f t="shared" si="12"/>
        <v>45.85</v>
      </c>
      <c r="DP6" s="36">
        <f t="shared" si="12"/>
        <v>47.31</v>
      </c>
      <c r="DQ6" s="36">
        <f t="shared" si="12"/>
        <v>47.5</v>
      </c>
      <c r="DR6" s="35" t="str">
        <f>IF(DR7="","",IF(DR7="-","【-】","【"&amp;SUBSTITUTE(TEXT(DR7,"#,##0.00"),"-","△")&amp;"】"))</f>
        <v>【50.19】</v>
      </c>
      <c r="DS6" s="36" t="str">
        <f>IF(DS7="",NA(),DS7)</f>
        <v>-</v>
      </c>
      <c r="DT6" s="36">
        <f t="shared" ref="DT6:EB6" si="13">IF(DT7="",NA(),DT7)</f>
        <v>5.62</v>
      </c>
      <c r="DU6" s="36">
        <f t="shared" si="13"/>
        <v>6.52</v>
      </c>
      <c r="DV6" s="36">
        <f t="shared" si="13"/>
        <v>27.2</v>
      </c>
      <c r="DW6" s="36">
        <f t="shared" si="13"/>
        <v>28.68</v>
      </c>
      <c r="DX6" s="36" t="str">
        <f t="shared" si="13"/>
        <v>-</v>
      </c>
      <c r="DY6" s="36">
        <f t="shared" si="13"/>
        <v>13.58</v>
      </c>
      <c r="DZ6" s="36">
        <f t="shared" si="13"/>
        <v>14.13</v>
      </c>
      <c r="EA6" s="36">
        <f t="shared" si="13"/>
        <v>16.77</v>
      </c>
      <c r="EB6" s="36">
        <f t="shared" si="13"/>
        <v>17.399999999999999</v>
      </c>
      <c r="EC6" s="35" t="str">
        <f>IF(EC7="","",IF(EC7="-","【-】","【"&amp;SUBSTITUTE(TEXT(EC7,"#,##0.00"),"-","△")&amp;"】"))</f>
        <v>【20.63】</v>
      </c>
      <c r="ED6" s="36" t="str">
        <f>IF(ED7="",NA(),ED7)</f>
        <v>-</v>
      </c>
      <c r="EE6" s="36">
        <f t="shared" ref="EE6:EM6" si="14">IF(EE7="",NA(),EE7)</f>
        <v>7.26</v>
      </c>
      <c r="EF6" s="36">
        <f t="shared" si="14"/>
        <v>8.08</v>
      </c>
      <c r="EG6" s="35">
        <f t="shared" si="14"/>
        <v>0</v>
      </c>
      <c r="EH6" s="35">
        <f t="shared" si="14"/>
        <v>0</v>
      </c>
      <c r="EI6" s="36" t="str">
        <f t="shared" si="14"/>
        <v>-</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33022</v>
      </c>
      <c r="D7" s="38">
        <v>46</v>
      </c>
      <c r="E7" s="38">
        <v>1</v>
      </c>
      <c r="F7" s="38">
        <v>0</v>
      </c>
      <c r="G7" s="38">
        <v>1</v>
      </c>
      <c r="H7" s="38" t="s">
        <v>93</v>
      </c>
      <c r="I7" s="38" t="s">
        <v>94</v>
      </c>
      <c r="J7" s="38" t="s">
        <v>95</v>
      </c>
      <c r="K7" s="38" t="s">
        <v>96</v>
      </c>
      <c r="L7" s="38" t="s">
        <v>97</v>
      </c>
      <c r="M7" s="38" t="s">
        <v>98</v>
      </c>
      <c r="N7" s="39" t="s">
        <v>99</v>
      </c>
      <c r="O7" s="39">
        <v>47.8</v>
      </c>
      <c r="P7" s="39">
        <v>94.19</v>
      </c>
      <c r="Q7" s="39">
        <v>3430</v>
      </c>
      <c r="R7" s="39">
        <v>5874</v>
      </c>
      <c r="S7" s="39">
        <v>434.96</v>
      </c>
      <c r="T7" s="39">
        <v>13.5</v>
      </c>
      <c r="U7" s="39">
        <v>5480</v>
      </c>
      <c r="V7" s="39">
        <v>34.369999999999997</v>
      </c>
      <c r="W7" s="39">
        <v>159.44</v>
      </c>
      <c r="X7" s="39" t="s">
        <v>99</v>
      </c>
      <c r="Y7" s="39">
        <v>81.349999999999994</v>
      </c>
      <c r="Z7" s="39">
        <v>78.28</v>
      </c>
      <c r="AA7" s="39">
        <v>80.13</v>
      </c>
      <c r="AB7" s="39">
        <v>84.78</v>
      </c>
      <c r="AC7" s="39" t="s">
        <v>99</v>
      </c>
      <c r="AD7" s="39">
        <v>104.47</v>
      </c>
      <c r="AE7" s="39">
        <v>103.81</v>
      </c>
      <c r="AF7" s="39">
        <v>104.35</v>
      </c>
      <c r="AG7" s="39">
        <v>105.34</v>
      </c>
      <c r="AH7" s="39">
        <v>110.27</v>
      </c>
      <c r="AI7" s="39" t="s">
        <v>99</v>
      </c>
      <c r="AJ7" s="39">
        <v>33.93</v>
      </c>
      <c r="AK7" s="39">
        <v>70.069999999999993</v>
      </c>
      <c r="AL7" s="39">
        <v>105.67</v>
      </c>
      <c r="AM7" s="39">
        <v>122.42</v>
      </c>
      <c r="AN7" s="39" t="s">
        <v>99</v>
      </c>
      <c r="AO7" s="39">
        <v>16.399999999999999</v>
      </c>
      <c r="AP7" s="39">
        <v>25.66</v>
      </c>
      <c r="AQ7" s="39">
        <v>21.69</v>
      </c>
      <c r="AR7" s="39">
        <v>24.04</v>
      </c>
      <c r="AS7" s="39">
        <v>1.1499999999999999</v>
      </c>
      <c r="AT7" s="39" t="s">
        <v>99</v>
      </c>
      <c r="AU7" s="39">
        <v>211.41</v>
      </c>
      <c r="AV7" s="39">
        <v>227.43</v>
      </c>
      <c r="AW7" s="39">
        <v>199.23</v>
      </c>
      <c r="AX7" s="39">
        <v>172.66</v>
      </c>
      <c r="AY7" s="39" t="s">
        <v>99</v>
      </c>
      <c r="AZ7" s="39">
        <v>293.23</v>
      </c>
      <c r="BA7" s="39">
        <v>300.14</v>
      </c>
      <c r="BB7" s="39">
        <v>301.04000000000002</v>
      </c>
      <c r="BC7" s="39">
        <v>305.08</v>
      </c>
      <c r="BD7" s="39">
        <v>260.31</v>
      </c>
      <c r="BE7" s="39" t="s">
        <v>99</v>
      </c>
      <c r="BF7" s="39">
        <v>1458.45</v>
      </c>
      <c r="BG7" s="39">
        <v>1584.85</v>
      </c>
      <c r="BH7" s="39">
        <v>1534.39</v>
      </c>
      <c r="BI7" s="39">
        <v>1447.41</v>
      </c>
      <c r="BJ7" s="39" t="s">
        <v>99</v>
      </c>
      <c r="BK7" s="39">
        <v>542.29999999999995</v>
      </c>
      <c r="BL7" s="39">
        <v>566.65</v>
      </c>
      <c r="BM7" s="39">
        <v>551.62</v>
      </c>
      <c r="BN7" s="39">
        <v>585.59</v>
      </c>
      <c r="BO7" s="39">
        <v>275.67</v>
      </c>
      <c r="BP7" s="39" t="s">
        <v>99</v>
      </c>
      <c r="BQ7" s="39">
        <v>63.79</v>
      </c>
      <c r="BR7" s="39">
        <v>66.36</v>
      </c>
      <c r="BS7" s="39">
        <v>68.98</v>
      </c>
      <c r="BT7" s="39">
        <v>73.989999999999995</v>
      </c>
      <c r="BU7" s="39" t="s">
        <v>99</v>
      </c>
      <c r="BV7" s="39">
        <v>87.51</v>
      </c>
      <c r="BW7" s="39">
        <v>84.77</v>
      </c>
      <c r="BX7" s="39">
        <v>87.11</v>
      </c>
      <c r="BY7" s="39">
        <v>82.78</v>
      </c>
      <c r="BZ7" s="39">
        <v>100.05</v>
      </c>
      <c r="CA7" s="39" t="s">
        <v>99</v>
      </c>
      <c r="CB7" s="39">
        <v>281.70999999999998</v>
      </c>
      <c r="CC7" s="39">
        <v>294.13</v>
      </c>
      <c r="CD7" s="39">
        <v>282.58</v>
      </c>
      <c r="CE7" s="39">
        <v>264.93</v>
      </c>
      <c r="CF7" s="39" t="s">
        <v>99</v>
      </c>
      <c r="CG7" s="39">
        <v>218.42</v>
      </c>
      <c r="CH7" s="39">
        <v>227.27</v>
      </c>
      <c r="CI7" s="39">
        <v>223.98</v>
      </c>
      <c r="CJ7" s="39">
        <v>225.09</v>
      </c>
      <c r="CK7" s="39">
        <v>166.4</v>
      </c>
      <c r="CL7" s="39" t="s">
        <v>99</v>
      </c>
      <c r="CM7" s="39">
        <v>68.790000000000006</v>
      </c>
      <c r="CN7" s="39">
        <v>62.18</v>
      </c>
      <c r="CO7" s="39">
        <v>56.98</v>
      </c>
      <c r="CP7" s="39">
        <v>50.33</v>
      </c>
      <c r="CQ7" s="39" t="s">
        <v>99</v>
      </c>
      <c r="CR7" s="39">
        <v>50.24</v>
      </c>
      <c r="CS7" s="39">
        <v>50.29</v>
      </c>
      <c r="CT7" s="39">
        <v>49.64</v>
      </c>
      <c r="CU7" s="39">
        <v>49.38</v>
      </c>
      <c r="CV7" s="39">
        <v>60.69</v>
      </c>
      <c r="CW7" s="39" t="s">
        <v>99</v>
      </c>
      <c r="CX7" s="39">
        <v>50.17</v>
      </c>
      <c r="CY7" s="39">
        <v>54.89</v>
      </c>
      <c r="CZ7" s="39">
        <v>58.96</v>
      </c>
      <c r="DA7" s="39">
        <v>66.42</v>
      </c>
      <c r="DB7" s="39" t="s">
        <v>99</v>
      </c>
      <c r="DC7" s="39">
        <v>78.650000000000006</v>
      </c>
      <c r="DD7" s="39">
        <v>77.73</v>
      </c>
      <c r="DE7" s="39">
        <v>78.09</v>
      </c>
      <c r="DF7" s="39">
        <v>78.010000000000005</v>
      </c>
      <c r="DG7" s="39">
        <v>89.82</v>
      </c>
      <c r="DH7" s="39" t="s">
        <v>99</v>
      </c>
      <c r="DI7" s="39">
        <v>2.84</v>
      </c>
      <c r="DJ7" s="39">
        <v>5.05</v>
      </c>
      <c r="DK7" s="39">
        <v>7.93</v>
      </c>
      <c r="DL7" s="39">
        <v>11.79</v>
      </c>
      <c r="DM7" s="39" t="s">
        <v>99</v>
      </c>
      <c r="DN7" s="39">
        <v>45.14</v>
      </c>
      <c r="DO7" s="39">
        <v>45.85</v>
      </c>
      <c r="DP7" s="39">
        <v>47.31</v>
      </c>
      <c r="DQ7" s="39">
        <v>47.5</v>
      </c>
      <c r="DR7" s="39">
        <v>50.19</v>
      </c>
      <c r="DS7" s="39" t="s">
        <v>99</v>
      </c>
      <c r="DT7" s="39">
        <v>5.62</v>
      </c>
      <c r="DU7" s="39">
        <v>6.52</v>
      </c>
      <c r="DV7" s="39">
        <v>27.2</v>
      </c>
      <c r="DW7" s="39">
        <v>28.68</v>
      </c>
      <c r="DX7" s="39" t="s">
        <v>99</v>
      </c>
      <c r="DY7" s="39">
        <v>13.58</v>
      </c>
      <c r="DZ7" s="39">
        <v>14.13</v>
      </c>
      <c r="EA7" s="39">
        <v>16.77</v>
      </c>
      <c r="EB7" s="39">
        <v>17.399999999999999</v>
      </c>
      <c r="EC7" s="39">
        <v>20.63</v>
      </c>
      <c r="ED7" s="39" t="s">
        <v>99</v>
      </c>
      <c r="EE7" s="39">
        <v>7.26</v>
      </c>
      <c r="EF7" s="39">
        <v>8.08</v>
      </c>
      <c r="EG7" s="39">
        <v>0</v>
      </c>
      <c r="EH7" s="39">
        <v>0</v>
      </c>
      <c r="EI7" s="39" t="s">
        <v>99</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2022-01-19T05:19:38Z</cp:lastPrinted>
  <dcterms:created xsi:type="dcterms:W3CDTF">2021-12-03T06:43:04Z</dcterms:created>
  <dcterms:modified xsi:type="dcterms:W3CDTF">2022-01-19T05:19:51Z</dcterms:modified>
  <cp:category/>
</cp:coreProperties>
</file>