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nas2\共有\下水道\②公共下水道（経営）\経営比較分析表関係\R03\提出\"/>
    </mc:Choice>
  </mc:AlternateContent>
  <workbookProtection workbookAlgorithmName="SHA-512" workbookHashValue="kiSd4ngZH9oFSNnx+wAWbUxG53R8crLM/B+7qffT6qJ10DXUwPDZ45ns8yBGD+ubwK338EApa9tZcodhu8FmwA==" workbookSaltValue="t2/ND4lTptvIPg3JSjNi1g==" workbookSpinCount="100000" lockStructure="1"/>
  <bookViews>
    <workbookView xWindow="0" yWindow="120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<sst xmlns="http://schemas.openxmlformats.org/spreadsheetml/2006/main" count="261" uniqueCount="119">
  <si>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</si>
  <si>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</si>
  <si>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</si>
  <si>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</si>
  <si>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</si>
  <si>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</si>
  <si>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</si>
  <si>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</si>
  <si>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</si>
  <si>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</si>
  <si>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</si>
  <si>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</si>
  <si>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</si>
  <si>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</si>
  <si>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</si>
  <si>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</si>
  <si>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</si>
  <si>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</si>
  <si>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</si>
  <si>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</si>
  <si>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</si>
  <si>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</si>
  <si>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</si>
  <si>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</si>
  <si>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</si>
  <si>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</si>
  <si>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</si>
  <si>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</si>
  <si>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</si>
  <si>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</si>
  <si>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</si>
  <si>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</si>
  <si>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</si>
  <si>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</si>
  <si>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</si>
  <si>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</si>
  <si>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</si>
  <si>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</si>
  <si>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</si>
  <si>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</si>
  <si>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</si>
  <si>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</si>
  <si>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</si>
  <si>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</si>
  <si>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</si>
  <si>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</si>
  <si>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</si>
  <si>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</si>
  <si>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</si>
  <si>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</si>
  <si>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</si>
  <si>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</si>
  <si>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</si>
  <si>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</si>
  <si>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</si>
  <si>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</si>
  <si>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</si>
  <si>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</si>
  <si>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</si>
  <si>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</si>
  <si>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</si>
  <si>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</si>
  <si>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</si>
  <si>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</si>
  <si>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</si>
  <si>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</si>
  <si>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</si>
  <si>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</si>
  <si>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</si>
  <si>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</si>
  <si>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</si>
  <si>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</si>
  <si>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</si>
  <si>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</si>
  <si>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</si>
  <si>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</si>
  <si>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</si>
  <si>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</si>
  <si>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</si>
  <si>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</si>
  <si>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</si>
  <si>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</si>
  <si>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</si>
  <si>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</si>
  <si>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</si>
  <si>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</si>
  <si>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</si>
  <si>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</si>
  <si>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</si>
  <si>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</si>
  <si>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</si>
  <si>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</si>
  <si>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</si>
  <si>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</si>
  <si>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</si>
  <si>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</si>
  <si>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</si>
  <si>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</si>
  <si>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</si>
  <si>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</si>
  <si>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</si>
  <si>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</si>
  <si>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</si>
  <si>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</si>
  <si>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</si>
  <si>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</si>
  <si>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</si>
  <si>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</si>
  <si>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</si>
  <si>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</si>
  <si>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</si>
  <si>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</si>
  <si>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</si>
  <si>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</si>
  <si>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</si>
  <si>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</si>
  <si>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令和元年10月に供用開始となった施設であることから老朽化は見られません。</t>
    <rPh sb="26" eb="29">
      <t>ロウキュウカ</t>
    </rPh>
    <rPh sb="30" eb="31">
      <t>ミ</t>
    </rPh>
    <phoneticPr fontId="4"/>
  </si>
  <si>
    <t>　本町の簡易水道事業は、令和６年４月から公営企業会計を適用する予定であり、現在、経営戦略の策定作業を進めています。
　居住人口が少ない地域であり、今後においても各種数値の大幅な改善は困難であると捉えていますが、住民への安全安心な水道水の安定供給を第一義に、維持管理費の縮減やより一層の加入促進の取組を進めるなどして、経営改善に努めてまいります。</t>
    <rPh sb="4" eb="10">
      <t>カンイスイドウジギョウ</t>
    </rPh>
    <rPh sb="37" eb="39">
      <t>ゲンザイ</t>
    </rPh>
    <rPh sb="40" eb="42">
      <t>ケイエイ</t>
    </rPh>
    <rPh sb="42" eb="44">
      <t>センリャク</t>
    </rPh>
    <rPh sb="45" eb="47">
      <t>サクテイ</t>
    </rPh>
    <rPh sb="47" eb="49">
      <t>サギョウ</t>
    </rPh>
    <rPh sb="50" eb="51">
      <t>スス</t>
    </rPh>
    <rPh sb="59" eb="61">
      <t>キョジュウ</t>
    </rPh>
    <rPh sb="61" eb="63">
      <t>ジンコウ</t>
    </rPh>
    <rPh sb="64" eb="65">
      <t>スク</t>
    </rPh>
    <rPh sb="67" eb="69">
      <t>チイキ</t>
    </rPh>
    <rPh sb="73" eb="75">
      <t>コンゴ</t>
    </rPh>
    <rPh sb="80" eb="82">
      <t>カクシュ</t>
    </rPh>
    <rPh sb="82" eb="84">
      <t>スウチ</t>
    </rPh>
    <rPh sb="85" eb="87">
      <t>オオハバ</t>
    </rPh>
    <rPh sb="88" eb="90">
      <t>カイゼン</t>
    </rPh>
    <rPh sb="91" eb="93">
      <t>コンナン</t>
    </rPh>
    <rPh sb="97" eb="98">
      <t>トラ</t>
    </rPh>
    <rPh sb="105" eb="107">
      <t>ジュウミン</t>
    </rPh>
    <rPh sb="109" eb="111">
      <t>アンゼン</t>
    </rPh>
    <rPh sb="111" eb="113">
      <t>アンシン</t>
    </rPh>
    <rPh sb="114" eb="117">
      <t>スイドウスイ</t>
    </rPh>
    <rPh sb="118" eb="120">
      <t>アンテイ</t>
    </rPh>
    <rPh sb="120" eb="122">
      <t>キョウキュウ</t>
    </rPh>
    <rPh sb="123" eb="124">
      <t>ダイ</t>
    </rPh>
    <rPh sb="124" eb="126">
      <t>イチギ</t>
    </rPh>
    <rPh sb="128" eb="130">
      <t>イジ</t>
    </rPh>
    <rPh sb="130" eb="133">
      <t>カンリヒ</t>
    </rPh>
    <rPh sb="134" eb="136">
      <t>シュクゲン</t>
    </rPh>
    <rPh sb="139" eb="141">
      <t>イッソウ</t>
    </rPh>
    <rPh sb="142" eb="144">
      <t>カニュウ</t>
    </rPh>
    <rPh sb="144" eb="146">
      <t>ソクシン</t>
    </rPh>
    <rPh sb="147" eb="149">
      <t>トリクミ</t>
    </rPh>
    <rPh sb="150" eb="151">
      <t>スス</t>
    </rPh>
    <rPh sb="163" eb="164">
      <t>ツト</t>
    </rPh>
    <phoneticPr fontId="4"/>
  </si>
  <si>
    <t>　現在の本町の簡易水道事業は、令和元年10月に供用開始をしたもので、供用開始間もないこと、給水人口が少ないことなどから、全般的に経営の健全性・効率性ともに類似団体の平均値と比較して低い状況が続いています。
①収益的収支比率は、100％を超えていますが、収入の大半が使用料以外の収入（一般会計からの繰入金）に依存しているため、加入促進を図るなど、自主財源の確保に努める必要があります。
④企業債の残高はありません。
⑤料金回収率は、7.3％と類似団体平均値よりかなり低くなっています。居住人口が少ない地域であり、今後も同様な回収率が続くものと見込まれますが、加入促進を図る必要があります。
⑥給水原価についても上記同様の理由により、高額な費用がかかっています。指標が類似団体平均値に近づくよう、維持管理費の見直しを図る必要があります。
⑦施設利用率は、類似団体と比較して低く、効率的な施設利用はできていません。
⑧有収率は、加入者が増加したことにより令和元年度から大幅に数値が改善しましたが、類似団体平均値に近づくよう、一層の加入促進を図る必要があります。
※なお、平成28年度から平成30年度までの分析数値は、令和元年から新たに供用開始した簡易水道事業とは別事業となっており、数値の関連性はない</t>
    <rPh sb="1" eb="3">
      <t>ゲンザイ</t>
    </rPh>
    <rPh sb="4" eb="6">
      <t>ホンチョウ</t>
    </rPh>
    <rPh sb="7" eb="9">
      <t>カンイ</t>
    </rPh>
    <rPh sb="9" eb="11">
      <t>スイドウ</t>
    </rPh>
    <rPh sb="11" eb="13">
      <t>ジギョウ</t>
    </rPh>
    <rPh sb="15" eb="17">
      <t>レイワ</t>
    </rPh>
    <rPh sb="17" eb="19">
      <t>ガンネン</t>
    </rPh>
    <rPh sb="21" eb="22">
      <t>ガツ</t>
    </rPh>
    <rPh sb="23" eb="25">
      <t>キョウヨウ</t>
    </rPh>
    <rPh sb="25" eb="27">
      <t>カイシ</t>
    </rPh>
    <rPh sb="34" eb="36">
      <t>キョウヨウ</t>
    </rPh>
    <rPh sb="36" eb="38">
      <t>カイシ</t>
    </rPh>
    <rPh sb="38" eb="39">
      <t>マ</t>
    </rPh>
    <rPh sb="45" eb="47">
      <t>キュウスイ</t>
    </rPh>
    <rPh sb="47" eb="49">
      <t>ジンコウ</t>
    </rPh>
    <rPh sb="50" eb="51">
      <t>スク</t>
    </rPh>
    <rPh sb="60" eb="63">
      <t>ゼンパンテキ</t>
    </rPh>
    <rPh sb="64" eb="66">
      <t>ケイエイ</t>
    </rPh>
    <rPh sb="67" eb="70">
      <t>ケンゼンセイ</t>
    </rPh>
    <rPh sb="71" eb="74">
      <t>コウリツセイ</t>
    </rPh>
    <rPh sb="77" eb="79">
      <t>ルイジ</t>
    </rPh>
    <rPh sb="79" eb="81">
      <t>ダンタイ</t>
    </rPh>
    <rPh sb="82" eb="85">
      <t>ヘイキンチ</t>
    </rPh>
    <rPh sb="86" eb="88">
      <t>ヒカク</t>
    </rPh>
    <rPh sb="90" eb="91">
      <t>ヒク</t>
    </rPh>
    <rPh sb="92" eb="94">
      <t>ジョウキョウ</t>
    </rPh>
    <rPh sb="95" eb="96">
      <t>ツヅ</t>
    </rPh>
    <rPh sb="118" eb="119">
      <t>コ</t>
    </rPh>
    <rPh sb="150" eb="151">
      <t>キン</t>
    </rPh>
    <rPh sb="162" eb="164">
      <t>カニュウ</t>
    </rPh>
    <rPh sb="164" eb="166">
      <t>ソクシン</t>
    </rPh>
    <rPh sb="167" eb="168">
      <t>ハカ</t>
    </rPh>
    <rPh sb="208" eb="210">
      <t>リョウキン</t>
    </rPh>
    <rPh sb="226" eb="227">
      <t>チ</t>
    </rPh>
    <rPh sb="241" eb="243">
      <t>キョジュウ</t>
    </rPh>
    <rPh sb="243" eb="245">
      <t>ジンコウ</t>
    </rPh>
    <rPh sb="246" eb="247">
      <t>スク</t>
    </rPh>
    <rPh sb="249" eb="251">
      <t>チイキ</t>
    </rPh>
    <rPh sb="255" eb="257">
      <t>コンゴ</t>
    </rPh>
    <rPh sb="258" eb="260">
      <t>ドウヨウ</t>
    </rPh>
    <rPh sb="261" eb="263">
      <t>カイシュウ</t>
    </rPh>
    <rPh sb="263" eb="264">
      <t>リツ</t>
    </rPh>
    <rPh sb="265" eb="266">
      <t>ツヅ</t>
    </rPh>
    <rPh sb="270" eb="272">
      <t>ミコ</t>
    </rPh>
    <rPh sb="278" eb="280">
      <t>カニュウ</t>
    </rPh>
    <rPh sb="280" eb="282">
      <t>ソクシン</t>
    </rPh>
    <rPh sb="283" eb="284">
      <t>ハカ</t>
    </rPh>
    <rPh sb="285" eb="287">
      <t>ヒツヨウ</t>
    </rPh>
    <rPh sb="304" eb="306">
      <t>ジョウキ</t>
    </rPh>
    <rPh sb="306" eb="308">
      <t>ドウヨウ</t>
    </rPh>
    <rPh sb="309" eb="311">
      <t>リユウ</t>
    </rPh>
    <rPh sb="315" eb="317">
      <t>コウガク</t>
    </rPh>
    <rPh sb="318" eb="320">
      <t>ヒヨウ</t>
    </rPh>
    <rPh sb="329" eb="331">
      <t>シヒョウ</t>
    </rPh>
    <rPh sb="332" eb="334">
      <t>ルイジ</t>
    </rPh>
    <rPh sb="334" eb="336">
      <t>ダンタイ</t>
    </rPh>
    <rPh sb="336" eb="339">
      <t>ヘイキンチ</t>
    </rPh>
    <rPh sb="340" eb="341">
      <t>チカ</t>
    </rPh>
    <rPh sb="346" eb="348">
      <t>イジ</t>
    </rPh>
    <rPh sb="348" eb="350">
      <t>カンリ</t>
    </rPh>
    <rPh sb="350" eb="351">
      <t>ヒ</t>
    </rPh>
    <rPh sb="352" eb="354">
      <t>ミナオ</t>
    </rPh>
    <rPh sb="356" eb="357">
      <t>ハカ</t>
    </rPh>
    <rPh sb="358" eb="360">
      <t>ヒツヨウ</t>
    </rPh>
    <rPh sb="411" eb="414">
      <t>カニュウシャ</t>
    </rPh>
    <rPh sb="415" eb="417">
      <t>ゾウカ</t>
    </rPh>
    <rPh sb="424" eb="426">
      <t>レイワ</t>
    </rPh>
    <rPh sb="426" eb="428">
      <t>ガンネン</t>
    </rPh>
    <rPh sb="428" eb="429">
      <t>ド</t>
    </rPh>
    <rPh sb="431" eb="433">
      <t>オオハバ</t>
    </rPh>
    <rPh sb="434" eb="436">
      <t>スウチ</t>
    </rPh>
    <rPh sb="437" eb="439">
      <t>カイゼン</t>
    </rPh>
    <rPh sb="445" eb="449">
      <t>ルイジダンタイ</t>
    </rPh>
    <rPh sb="449" eb="452">
      <t>ヘイキンチ</t>
    </rPh>
    <rPh sb="453" eb="454">
      <t>チカ</t>
    </rPh>
    <rPh sb="459" eb="461">
      <t>イッソウ</t>
    </rPh>
    <rPh sb="464" eb="466">
      <t>ソクシン</t>
    </rPh>
    <rPh sb="467" eb="468">
      <t>ハカ</t>
    </rPh>
    <rPh sb="469" eb="471">
      <t>ヒツヨウ</t>
    </rPh>
    <rPh sb="482" eb="484">
      <t>ヘイセイ</t>
    </rPh>
    <rPh sb="486" eb="488">
      <t>ネンド</t>
    </rPh>
    <rPh sb="490" eb="492">
      <t>ヘイセイ</t>
    </rPh>
    <rPh sb="494" eb="496">
      <t>ネンド</t>
    </rPh>
    <rPh sb="499" eb="501">
      <t>ブンセキ</t>
    </rPh>
    <rPh sb="501" eb="503">
      <t>スウチ</t>
    </rPh>
    <rPh sb="505" eb="507">
      <t>レイワ</t>
    </rPh>
    <rPh sb="507" eb="509">
      <t>ガンネン</t>
    </rPh>
    <rPh sb="511" eb="512">
      <t>アラ</t>
    </rPh>
    <rPh sb="514" eb="516">
      <t>キョウヨウ</t>
    </rPh>
    <rPh sb="516" eb="518">
      <t>カイシ</t>
    </rPh>
    <rPh sb="524" eb="526">
      <t>ジギョウ</t>
    </rPh>
    <rPh sb="538" eb="540">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</si>
</sst>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466-46DB-96B5-4850D4D4521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c:v>
                </c:pt>
                <c:pt idx="2">
                  <c:v>0</c:v>
                </c:pt>
                <c:pt idx="3">
                  <c:v>0.39</c:v>
                </c:pt>
                <c:pt idx="4">
                  <c:v>0.61</c:v>
                </c:pt>
              </c:numCache>
            </c:numRef>
          </c:val>
          <c:smooth val="0"/>
          <c:extLst>
            <c:ext xmlns:c16="http://schemas.microsoft.com/office/drawing/2014/chart" uri="{C3380CC4-5D6E-409C-BE32-E72D297353CC}">
              <c16:uniqueId val="{00000001-B466-46DB-96B5-4850D4D4521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22.68</c:v>
                </c:pt>
                <c:pt idx="1">
                  <c:v>0</c:v>
                </c:pt>
                <c:pt idx="2">
                  <c:v>0</c:v>
                </c:pt>
                <c:pt idx="3">
                  <c:v>0.66</c:v>
                </c:pt>
                <c:pt idx="4">
                  <c:v>4.08</c:v>
                </c:pt>
              </c:numCache>
            </c:numRef>
          </c:val>
          <c:extLst>
            <c:ext xmlns:c16="http://schemas.microsoft.com/office/drawing/2014/chart" uri="{C3380CC4-5D6E-409C-BE32-E72D297353CC}">
              <c16:uniqueId val="{00000000-E674-4CF8-A09D-3B37579934C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0</c:v>
                </c:pt>
                <c:pt idx="2">
                  <c:v>0</c:v>
                </c:pt>
                <c:pt idx="3">
                  <c:v>48.01</c:v>
                </c:pt>
                <c:pt idx="4">
                  <c:v>49.08</c:v>
                </c:pt>
              </c:numCache>
            </c:numRef>
          </c:val>
          <c:smooth val="0"/>
          <c:extLst>
            <c:ext xmlns:c16="http://schemas.microsoft.com/office/drawing/2014/chart" uri="{C3380CC4-5D6E-409C-BE32-E72D297353CC}">
              <c16:uniqueId val="{00000001-E674-4CF8-A09D-3B37579934C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85.21</c:v>
                </c:pt>
                <c:pt idx="1">
                  <c:v>0</c:v>
                </c:pt>
                <c:pt idx="2">
                  <c:v>0</c:v>
                </c:pt>
                <c:pt idx="3">
                  <c:v>21.37</c:v>
                </c:pt>
                <c:pt idx="4">
                  <c:v>63.84</c:v>
                </c:pt>
              </c:numCache>
            </c:numRef>
          </c:val>
          <c:extLst>
            <c:ext xmlns:c16="http://schemas.microsoft.com/office/drawing/2014/chart" uri="{C3380CC4-5D6E-409C-BE32-E72D297353CC}">
              <c16:uniqueId val="{00000000-A201-4AA1-A1DB-D06E3C95388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0</c:v>
                </c:pt>
                <c:pt idx="2">
                  <c:v>0</c:v>
                </c:pt>
                <c:pt idx="3">
                  <c:v>72.75</c:v>
                </c:pt>
                <c:pt idx="4">
                  <c:v>71.27</c:v>
                </c:pt>
              </c:numCache>
            </c:numRef>
          </c:val>
          <c:smooth val="0"/>
          <c:extLst>
            <c:ext xmlns:c16="http://schemas.microsoft.com/office/drawing/2014/chart" uri="{C3380CC4-5D6E-409C-BE32-E72D297353CC}">
              <c16:uniqueId val="{00000001-A201-4AA1-A1DB-D06E3C95388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234.81</c:v>
                </c:pt>
                <c:pt idx="1">
                  <c:v>0</c:v>
                </c:pt>
                <c:pt idx="2">
                  <c:v>0</c:v>
                </c:pt>
                <c:pt idx="3">
                  <c:v>113.54</c:v>
                </c:pt>
                <c:pt idx="4">
                  <c:v>107.58</c:v>
                </c:pt>
              </c:numCache>
            </c:numRef>
          </c:val>
          <c:extLst>
            <c:ext xmlns:c16="http://schemas.microsoft.com/office/drawing/2014/chart" uri="{C3380CC4-5D6E-409C-BE32-E72D297353CC}">
              <c16:uniqueId val="{00000000-9E18-4A4F-B9A0-AF1F35B0C8B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0</c:v>
                </c:pt>
                <c:pt idx="2">
                  <c:v>0</c:v>
                </c:pt>
                <c:pt idx="3">
                  <c:v>75.06</c:v>
                </c:pt>
                <c:pt idx="4">
                  <c:v>73.22</c:v>
                </c:pt>
              </c:numCache>
            </c:numRef>
          </c:val>
          <c:smooth val="0"/>
          <c:extLst>
            <c:ext xmlns:c16="http://schemas.microsoft.com/office/drawing/2014/chart" uri="{C3380CC4-5D6E-409C-BE32-E72D297353CC}">
              <c16:uniqueId val="{00000001-9E18-4A4F-B9A0-AF1F35B0C8B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8B-4F02-AE4D-4330A26C700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8B-4F02-AE4D-4330A26C700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5D-448D-AA06-B064BA143A8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5D-448D-AA06-B064BA143A8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0C-406B-BE06-C7D07E42A85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0C-406B-BE06-C7D07E42A85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8E-46D2-BDD6-A781DC69030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E-46D2-BDD6-A781DC69030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22.62</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97F-48AD-A6CC-A22E50F1117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0</c:v>
                </c:pt>
                <c:pt idx="2">
                  <c:v>0</c:v>
                </c:pt>
                <c:pt idx="3">
                  <c:v>1183.92</c:v>
                </c:pt>
                <c:pt idx="4">
                  <c:v>1128.72</c:v>
                </c:pt>
              </c:numCache>
            </c:numRef>
          </c:val>
          <c:smooth val="0"/>
          <c:extLst>
            <c:ext xmlns:c16="http://schemas.microsoft.com/office/drawing/2014/chart" uri="{C3380CC4-5D6E-409C-BE32-E72D297353CC}">
              <c16:uniqueId val="{00000001-E97F-48AD-A6CC-A22E50F1117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203.8</c:v>
                </c:pt>
                <c:pt idx="1">
                  <c:v>0</c:v>
                </c:pt>
                <c:pt idx="2">
                  <c:v>0</c:v>
                </c:pt>
                <c:pt idx="3">
                  <c:v>0.63</c:v>
                </c:pt>
                <c:pt idx="4">
                  <c:v>7.3</c:v>
                </c:pt>
              </c:numCache>
            </c:numRef>
          </c:val>
          <c:extLst>
            <c:ext xmlns:c16="http://schemas.microsoft.com/office/drawing/2014/chart" uri="{C3380CC4-5D6E-409C-BE32-E72D297353CC}">
              <c16:uniqueId val="{00000000-066C-4A33-B5F5-700D46FE0FC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0</c:v>
                </c:pt>
                <c:pt idx="2">
                  <c:v>0</c:v>
                </c:pt>
                <c:pt idx="3">
                  <c:v>42.5</c:v>
                </c:pt>
                <c:pt idx="4">
                  <c:v>41.84</c:v>
                </c:pt>
              </c:numCache>
            </c:numRef>
          </c:val>
          <c:smooth val="0"/>
          <c:extLst>
            <c:ext xmlns:c16="http://schemas.microsoft.com/office/drawing/2014/chart" uri="{C3380CC4-5D6E-409C-BE32-E72D297353CC}">
              <c16:uniqueId val="{00000001-066C-4A33-B5F5-700D46FE0FC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87.47</c:v>
                </c:pt>
                <c:pt idx="1">
                  <c:v>0</c:v>
                </c:pt>
                <c:pt idx="2">
                  <c:v>0</c:v>
                </c:pt>
                <c:pt idx="3">
                  <c:v>43269.36</c:v>
                </c:pt>
                <c:pt idx="4">
                  <c:v>2576.92</c:v>
                </c:pt>
              </c:numCache>
            </c:numRef>
          </c:val>
          <c:extLst>
            <c:ext xmlns:c16="http://schemas.microsoft.com/office/drawing/2014/chart" uri="{C3380CC4-5D6E-409C-BE32-E72D297353CC}">
              <c16:uniqueId val="{00000000-CFB2-4401-9123-8D7474BD66E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0</c:v>
                </c:pt>
                <c:pt idx="2">
                  <c:v>0</c:v>
                </c:pt>
                <c:pt idx="3">
                  <c:v>377.72</c:v>
                </c:pt>
                <c:pt idx="4">
                  <c:v>390.47</c:v>
                </c:pt>
              </c:numCache>
            </c:numRef>
          </c:val>
          <c:smooth val="0"/>
          <c:extLst>
            <c:ext xmlns:c16="http://schemas.microsoft.com/office/drawing/2014/chart" uri="{C3380CC4-5D6E-409C-BE32-E72D297353CC}">
              <c16:uniqueId val="{00000001-CFB2-4401-9123-8D7474BD66E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岩手県　雫石町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16113</v>
      </c>
      <c r="AM8" s="67"/>
      <c r="AN8" s="67"/>
      <c r="AO8" s="67"/>
      <c r="AP8" s="67"/>
      <c r="AQ8" s="67"/>
      <c r="AR8" s="67"/>
      <c r="AS8" s="67"/>
      <c r="AT8" s="66">
        <f>データ!$S$6</f>
        <v>608.82000000000005</v>
      </c>
      <c r="AU8" s="66"/>
      <c r="AV8" s="66"/>
      <c r="AW8" s="66"/>
      <c r="AX8" s="66"/>
      <c r="AY8" s="66"/>
      <c r="AZ8" s="66"/>
      <c r="BA8" s="66"/>
      <c r="BB8" s="66">
        <f>データ!$T$6</f>
        <v>26.47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46.64</v>
      </c>
      <c r="Q10" s="66"/>
      <c r="R10" s="66"/>
      <c r="S10" s="66"/>
      <c r="T10" s="66"/>
      <c r="U10" s="66"/>
      <c r="V10" s="66"/>
      <c r="W10" s="67">
        <f>データ!$Q$6</f>
        <v>3223</v>
      </c>
      <c r="X10" s="67"/>
      <c r="Y10" s="67"/>
      <c r="Z10" s="67"/>
      <c r="AA10" s="67"/>
      <c r="AB10" s="67"/>
      <c r="AC10" s="67"/>
      <c r="AD10" s="2"/>
      <c r="AE10" s="2"/>
      <c r="AF10" s="2"/>
      <c r="AG10" s="2"/>
      <c r="AH10" s="2"/>
      <c r="AI10" s="2"/>
      <c r="AJ10" s="2"/>
      <c r="AK10" s="2"/>
      <c r="AL10" s="67">
        <f>データ!$U$6</f>
        <v>132</v>
      </c>
      <c r="AM10" s="67"/>
      <c r="AN10" s="67"/>
      <c r="AO10" s="67"/>
      <c r="AP10" s="67"/>
      <c r="AQ10" s="67"/>
      <c r="AR10" s="67"/>
      <c r="AS10" s="67"/>
      <c r="AT10" s="66">
        <f>データ!$V$6</f>
        <v>1.1000000000000001</v>
      </c>
      <c r="AU10" s="66"/>
      <c r="AV10" s="66"/>
      <c r="AW10" s="66"/>
      <c r="AX10" s="66"/>
      <c r="AY10" s="66"/>
      <c r="AZ10" s="66"/>
      <c r="BA10" s="66"/>
      <c r="BB10" s="66">
        <f>データ!$W$6</f>
        <v>120</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118</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WE/9cLlEfeJNi/Oe8qiDTN+gS25BPkFMhaLznabuV3dBDRA6smuxSeBjBB8N2nfDcAm2w86xwyLVvokHHWC8DA==" saltValue="9UN6vRI9DVm1KueZ5qPQ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33014</v>
      </c>
      <c r="D6" s="34">
        <f t="shared" si="3"/>
        <v>47</v>
      </c>
      <c r="E6" s="34">
        <f t="shared" si="3"/>
        <v>1</v>
      </c>
      <c r="F6" s="34">
        <f t="shared" si="3"/>
        <v>0</v>
      </c>
      <c r="G6" s="34">
        <f t="shared" si="3"/>
        <v>0</v>
      </c>
      <c r="H6" s="34" t="str">
        <f t="shared" si="3"/>
        <v>岩手県　雫石町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46.64</v>
      </c>
      <c r="Q6" s="35">
        <f t="shared" si="3"/>
        <v>3223</v>
      </c>
      <c r="R6" s="35">
        <f t="shared" si="3"/>
        <v>16113</v>
      </c>
      <c r="S6" s="35">
        <f t="shared" si="3"/>
        <v>608.82000000000005</v>
      </c>
      <c r="T6" s="35">
        <f t="shared" si="3"/>
        <v>26.47</v>
      </c>
      <c r="U6" s="35">
        <f t="shared" si="3"/>
        <v>132</v>
      </c>
      <c r="V6" s="35">
        <f t="shared" si="3"/>
        <v>1.1000000000000001</v>
      </c>
      <c r="W6" s="35">
        <f t="shared" si="3"/>
        <v>120</v>
      </c>
      <c r="X6" s="36">
        <f>IF(X7="",NA(),X7)</f>
        <v>234.81</v>
      </c>
      <c r="Y6" s="36" t="str">
        <f t="shared" ref="Y6:AG6" si="4">IF(Y7="",NA(),Y7)</f>
        <v>-</v>
      </c>
      <c r="Z6" s="36" t="str">
        <f t="shared" si="4"/>
        <v>-</v>
      </c>
      <c r="AA6" s="36">
        <f t="shared" si="4"/>
        <v>113.54</v>
      </c>
      <c r="AB6" s="36">
        <f t="shared" si="4"/>
        <v>107.58</v>
      </c>
      <c r="AC6" s="36">
        <f t="shared" si="4"/>
        <v>77.56</v>
      </c>
      <c r="AD6" s="36" t="str">
        <f t="shared" si="4"/>
        <v>-</v>
      </c>
      <c r="AE6" s="36" t="str">
        <f t="shared" si="4"/>
        <v>-</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22.62</v>
      </c>
      <c r="BF6" s="36" t="str">
        <f t="shared" ref="BF6:BN6" si="7">IF(BF7="",NA(),BF7)</f>
        <v>-</v>
      </c>
      <c r="BG6" s="36" t="str">
        <f t="shared" si="7"/>
        <v>-</v>
      </c>
      <c r="BH6" s="35">
        <f t="shared" si="7"/>
        <v>0</v>
      </c>
      <c r="BI6" s="35">
        <f t="shared" si="7"/>
        <v>0</v>
      </c>
      <c r="BJ6" s="36">
        <f t="shared" si="7"/>
        <v>1144.79</v>
      </c>
      <c r="BK6" s="36" t="str">
        <f t="shared" si="7"/>
        <v>-</v>
      </c>
      <c r="BL6" s="36" t="str">
        <f t="shared" si="7"/>
        <v>-</v>
      </c>
      <c r="BM6" s="36">
        <f t="shared" si="7"/>
        <v>1183.92</v>
      </c>
      <c r="BN6" s="36">
        <f t="shared" si="7"/>
        <v>1128.72</v>
      </c>
      <c r="BO6" s="35" t="str">
        <f>IF(BO7="","",IF(BO7="-","【-】","【"&amp;SUBSTITUTE(TEXT(BO7,"#,##0.00"),"-","△")&amp;"】"))</f>
        <v>【949.15】</v>
      </c>
      <c r="BP6" s="36">
        <f>IF(BP7="",NA(),BP7)</f>
        <v>203.8</v>
      </c>
      <c r="BQ6" s="36" t="str">
        <f t="shared" ref="BQ6:BY6" si="8">IF(BQ7="",NA(),BQ7)</f>
        <v>-</v>
      </c>
      <c r="BR6" s="36" t="str">
        <f t="shared" si="8"/>
        <v>-</v>
      </c>
      <c r="BS6" s="36">
        <f t="shared" si="8"/>
        <v>0.63</v>
      </c>
      <c r="BT6" s="36">
        <f t="shared" si="8"/>
        <v>7.3</v>
      </c>
      <c r="BU6" s="36">
        <f t="shared" si="8"/>
        <v>56.04</v>
      </c>
      <c r="BV6" s="36" t="str">
        <f t="shared" si="8"/>
        <v>-</v>
      </c>
      <c r="BW6" s="36" t="str">
        <f t="shared" si="8"/>
        <v>-</v>
      </c>
      <c r="BX6" s="36">
        <f t="shared" si="8"/>
        <v>42.5</v>
      </c>
      <c r="BY6" s="36">
        <f t="shared" si="8"/>
        <v>41.84</v>
      </c>
      <c r="BZ6" s="35" t="str">
        <f>IF(BZ7="","",IF(BZ7="-","【-】","【"&amp;SUBSTITUTE(TEXT(BZ7,"#,##0.00"),"-","△")&amp;"】"))</f>
        <v>【55.87】</v>
      </c>
      <c r="CA6" s="36">
        <f>IF(CA7="",NA(),CA7)</f>
        <v>87.47</v>
      </c>
      <c r="CB6" s="36" t="str">
        <f t="shared" ref="CB6:CJ6" si="9">IF(CB7="",NA(),CB7)</f>
        <v>-</v>
      </c>
      <c r="CC6" s="36" t="str">
        <f t="shared" si="9"/>
        <v>-</v>
      </c>
      <c r="CD6" s="36">
        <f t="shared" si="9"/>
        <v>43269.36</v>
      </c>
      <c r="CE6" s="36">
        <f t="shared" si="9"/>
        <v>2576.92</v>
      </c>
      <c r="CF6" s="36">
        <f t="shared" si="9"/>
        <v>304.35000000000002</v>
      </c>
      <c r="CG6" s="36" t="str">
        <f t="shared" si="9"/>
        <v>-</v>
      </c>
      <c r="CH6" s="36" t="str">
        <f t="shared" si="9"/>
        <v>-</v>
      </c>
      <c r="CI6" s="36">
        <f t="shared" si="9"/>
        <v>377.72</v>
      </c>
      <c r="CJ6" s="36">
        <f t="shared" si="9"/>
        <v>390.47</v>
      </c>
      <c r="CK6" s="35" t="str">
        <f>IF(CK7="","",IF(CK7="-","【-】","【"&amp;SUBSTITUTE(TEXT(CK7,"#,##0.00"),"-","△")&amp;"】"))</f>
        <v>【288.19】</v>
      </c>
      <c r="CL6" s="36">
        <f>IF(CL7="",NA(),CL7)</f>
        <v>22.68</v>
      </c>
      <c r="CM6" s="36" t="str">
        <f t="shared" ref="CM6:CU6" si="10">IF(CM7="",NA(),CM7)</f>
        <v>-</v>
      </c>
      <c r="CN6" s="36" t="str">
        <f t="shared" si="10"/>
        <v>-</v>
      </c>
      <c r="CO6" s="36">
        <f t="shared" si="10"/>
        <v>0.66</v>
      </c>
      <c r="CP6" s="36">
        <f t="shared" si="10"/>
        <v>4.08</v>
      </c>
      <c r="CQ6" s="36">
        <f t="shared" si="10"/>
        <v>55.9</v>
      </c>
      <c r="CR6" s="36" t="str">
        <f t="shared" si="10"/>
        <v>-</v>
      </c>
      <c r="CS6" s="36" t="str">
        <f t="shared" si="10"/>
        <v>-</v>
      </c>
      <c r="CT6" s="36">
        <f t="shared" si="10"/>
        <v>48.01</v>
      </c>
      <c r="CU6" s="36">
        <f t="shared" si="10"/>
        <v>49.08</v>
      </c>
      <c r="CV6" s="35" t="str">
        <f>IF(CV7="","",IF(CV7="-","【-】","【"&amp;SUBSTITUTE(TEXT(CV7,"#,##0.00"),"-","△")&amp;"】"))</f>
        <v>【56.31】</v>
      </c>
      <c r="CW6" s="36">
        <f>IF(CW7="",NA(),CW7)</f>
        <v>85.21</v>
      </c>
      <c r="CX6" s="36" t="str">
        <f t="shared" ref="CX6:DF6" si="11">IF(CX7="",NA(),CX7)</f>
        <v>-</v>
      </c>
      <c r="CY6" s="36" t="str">
        <f t="shared" si="11"/>
        <v>-</v>
      </c>
      <c r="CZ6" s="36">
        <f t="shared" si="11"/>
        <v>21.37</v>
      </c>
      <c r="DA6" s="36">
        <f t="shared" si="11"/>
        <v>63.84</v>
      </c>
      <c r="DB6" s="36">
        <f t="shared" si="11"/>
        <v>73.28</v>
      </c>
      <c r="DC6" s="36" t="str">
        <f t="shared" si="11"/>
        <v>-</v>
      </c>
      <c r="DD6" s="36" t="str">
        <f t="shared" si="11"/>
        <v>-</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t="str">
        <f t="shared" ref="EE6:EM6" si="14">IF(EE7="",NA(),EE7)</f>
        <v>-</v>
      </c>
      <c r="EF6" s="36" t="str">
        <f t="shared" si="14"/>
        <v>-</v>
      </c>
      <c r="EG6" s="35">
        <f t="shared" si="14"/>
        <v>0</v>
      </c>
      <c r="EH6" s="35">
        <f t="shared" si="14"/>
        <v>0</v>
      </c>
      <c r="EI6" s="36">
        <f t="shared" si="14"/>
        <v>0.53</v>
      </c>
      <c r="EJ6" s="36" t="str">
        <f t="shared" si="14"/>
        <v>-</v>
      </c>
      <c r="EK6" s="36" t="str">
        <f t="shared" si="14"/>
        <v>-</v>
      </c>
      <c r="EL6" s="36">
        <f t="shared" si="14"/>
        <v>0.39</v>
      </c>
      <c r="EM6" s="36">
        <f t="shared" si="14"/>
        <v>0.61</v>
      </c>
      <c r="EN6" s="35" t="str">
        <f>IF(EN7="","",IF(EN7="-","【-】","【"&amp;SUBSTITUTE(TEXT(EN7,"#,##0.00"),"-","△")&amp;"】"))</f>
        <v>【0.80】</v>
      </c>
    </row>
    <row r="7" spans="1:144" s="37" customFormat="1" x14ac:dyDescent="0.2">
      <c r="A7" s="29"/>
      <c r="B7" s="38">
        <v>2020</v>
      </c>
      <c r="C7" s="38">
        <v>33014</v>
      </c>
      <c r="D7" s="38">
        <v>47</v>
      </c>
      <c r="E7" s="38">
        <v>1</v>
      </c>
      <c r="F7" s="38">
        <v>0</v>
      </c>
      <c r="G7" s="38">
        <v>0</v>
      </c>
      <c r="H7" s="38" t="s">
        <v>96</v>
      </c>
      <c r="I7" s="38" t="s">
        <v>97</v>
      </c>
      <c r="J7" s="38" t="s">
        <v>98</v>
      </c>
      <c r="K7" s="38" t="s">
        <v>99</v>
      </c>
      <c r="L7" s="38" t="s">
        <v>100</v>
      </c>
      <c r="M7" s="38" t="s">
        <v>101</v>
      </c>
      <c r="N7" s="39" t="s">
        <v>102</v>
      </c>
      <c r="O7" s="39" t="s">
        <v>103</v>
      </c>
      <c r="P7" s="39">
        <v>46.64</v>
      </c>
      <c r="Q7" s="39">
        <v>3223</v>
      </c>
      <c r="R7" s="39">
        <v>16113</v>
      </c>
      <c r="S7" s="39">
        <v>608.82000000000005</v>
      </c>
      <c r="T7" s="39">
        <v>26.47</v>
      </c>
      <c r="U7" s="39">
        <v>132</v>
      </c>
      <c r="V7" s="39">
        <v>1.1000000000000001</v>
      </c>
      <c r="W7" s="39">
        <v>120</v>
      </c>
      <c r="X7" s="39">
        <v>234.81</v>
      </c>
      <c r="Y7" s="39" t="s">
        <v>102</v>
      </c>
      <c r="Z7" s="39" t="s">
        <v>102</v>
      </c>
      <c r="AA7" s="39">
        <v>113.54</v>
      </c>
      <c r="AB7" s="39">
        <v>107.58</v>
      </c>
      <c r="AC7" s="39">
        <v>77.56</v>
      </c>
      <c r="AD7" s="39" t="s">
        <v>102</v>
      </c>
      <c r="AE7" s="39" t="s">
        <v>102</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22.62</v>
      </c>
      <c r="BF7" s="39" t="s">
        <v>102</v>
      </c>
      <c r="BG7" s="39" t="s">
        <v>102</v>
      </c>
      <c r="BH7" s="39">
        <v>0</v>
      </c>
      <c r="BI7" s="39">
        <v>0</v>
      </c>
      <c r="BJ7" s="39">
        <v>1144.79</v>
      </c>
      <c r="BK7" s="39" t="s">
        <v>102</v>
      </c>
      <c r="BL7" s="39" t="s">
        <v>102</v>
      </c>
      <c r="BM7" s="39">
        <v>1183.92</v>
      </c>
      <c r="BN7" s="39">
        <v>1128.72</v>
      </c>
      <c r="BO7" s="39">
        <v>949.15</v>
      </c>
      <c r="BP7" s="39">
        <v>203.8</v>
      </c>
      <c r="BQ7" s="39" t="s">
        <v>102</v>
      </c>
      <c r="BR7" s="39" t="s">
        <v>102</v>
      </c>
      <c r="BS7" s="39">
        <v>0.63</v>
      </c>
      <c r="BT7" s="39">
        <v>7.3</v>
      </c>
      <c r="BU7" s="39">
        <v>56.04</v>
      </c>
      <c r="BV7" s="39" t="s">
        <v>102</v>
      </c>
      <c r="BW7" s="39" t="s">
        <v>102</v>
      </c>
      <c r="BX7" s="39">
        <v>42.5</v>
      </c>
      <c r="BY7" s="39">
        <v>41.84</v>
      </c>
      <c r="BZ7" s="39">
        <v>55.87</v>
      </c>
      <c r="CA7" s="39">
        <v>87.47</v>
      </c>
      <c r="CB7" s="39" t="s">
        <v>102</v>
      </c>
      <c r="CC7" s="39" t="s">
        <v>102</v>
      </c>
      <c r="CD7" s="39">
        <v>43269.36</v>
      </c>
      <c r="CE7" s="39">
        <v>2576.92</v>
      </c>
      <c r="CF7" s="39">
        <v>304.35000000000002</v>
      </c>
      <c r="CG7" s="39" t="s">
        <v>102</v>
      </c>
      <c r="CH7" s="39" t="s">
        <v>102</v>
      </c>
      <c r="CI7" s="39">
        <v>377.72</v>
      </c>
      <c r="CJ7" s="39">
        <v>390.47</v>
      </c>
      <c r="CK7" s="39">
        <v>288.19</v>
      </c>
      <c r="CL7" s="39">
        <v>22.68</v>
      </c>
      <c r="CM7" s="39" t="s">
        <v>102</v>
      </c>
      <c r="CN7" s="39" t="s">
        <v>102</v>
      </c>
      <c r="CO7" s="39">
        <v>0.66</v>
      </c>
      <c r="CP7" s="39">
        <v>4.08</v>
      </c>
      <c r="CQ7" s="39">
        <v>55.9</v>
      </c>
      <c r="CR7" s="39" t="s">
        <v>102</v>
      </c>
      <c r="CS7" s="39" t="s">
        <v>102</v>
      </c>
      <c r="CT7" s="39">
        <v>48.01</v>
      </c>
      <c r="CU7" s="39">
        <v>49.08</v>
      </c>
      <c r="CV7" s="39">
        <v>56.31</v>
      </c>
      <c r="CW7" s="39">
        <v>85.21</v>
      </c>
      <c r="CX7" s="39" t="s">
        <v>102</v>
      </c>
      <c r="CY7" s="39" t="s">
        <v>102</v>
      </c>
      <c r="CZ7" s="39">
        <v>21.37</v>
      </c>
      <c r="DA7" s="39">
        <v>63.84</v>
      </c>
      <c r="DB7" s="39">
        <v>73.28</v>
      </c>
      <c r="DC7" s="39" t="s">
        <v>102</v>
      </c>
      <c r="DD7" s="39" t="s">
        <v>102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t="s">
        <v>102</v>
      </c>
      <c r="EF7" s="39" t="s">
        <v>102</v>
      </c>
      <c r="EG7" s="39">
        <v>0</v>
      </c>
      <c r="EH7" s="39">
        <v>0</v>
      </c>
      <c r="EI7" s="39">
        <v>0.53</v>
      </c>
      <c r="EJ7" s="39" t="s">
        <v>102</v>
      </c>
      <c r="EK7" s="39" t="s">
        <v>102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2022-02-28T00:56:21Z</cp:lastPrinted>
  <dcterms:created xsi:type="dcterms:W3CDTF">2021-12-03T07:01:57Z</dcterms:created>
  <dcterms:modified xsi:type="dcterms:W3CDTF">2022-02-28T00:57:56Z</dcterms:modified>
  <cp:category/>
</cp:coreProperties>
</file>