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nas2\共有\下水道\②公共下水道（経営）\経営比較分析表関係\R03\提出\"/>
    </mc:Choice>
  </mc:AlternateContent>
  <workbookProtection workbookAlgorithmName="SHA-512" workbookHashValue="/OHkgRqZYhcTHqhd2HJyI3QYn4pC/tWZKf+xvUxYBXKsi8IM/cnAxWd8GT7R6mupbBkWOt1C6E9I4tRCQ3VDZw==" workbookSaltValue="1bS+g0Nvv01RXqXlZgdhUQ==" workbookSpinCount="100000" lockStructure="1"/>
  <bookViews>
    <workbookView xWindow="0" yWindow="120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<sst xmlns="http://schemas.openxmlformats.org/spreadsheetml/2006/main" count="228" uniqueCount="113">
  <si>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</si>
  <si>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</si>
  <si>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</si>
  <si>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</si>
  <si>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</si>
  <si>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</si>
  <si>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</si>
  <si>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</si>
  <si>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</si>
  <si>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</si>
  <si>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</si>
  <si>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</si>
  <si>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</si>
  <si>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</si>
  <si>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</si>
  <si>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</si>
  <si>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</si>
  <si>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</si>
  <si>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</si>
  <si>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</si>
  <si>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</si>
  <si>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</si>
  <si>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</si>
  <si>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</si>
  <si>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</si>
  <si>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</si>
  <si>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</si>
  <si>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</si>
  <si>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</si>
  <si>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</si>
  <si>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</si>
  <si>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</si>
  <si>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</si>
  <si>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</si>
  <si>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</si>
  <si>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</si>
  <si>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</si>
  <si>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</si>
  <si>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</si>
  <si>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</si>
  <si>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</si>
  <si>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</si>
  <si>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</si>
  <si>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</si>
  <si>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</si>
  <si>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</si>
  <si>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</si>
  <si>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</si>
  <si>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</si>
  <si>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</si>
  <si>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</si>
  <si>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</si>
  <si>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</si>
  <si>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</si>
  <si>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</si>
  <si>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</si>
  <si>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</si>
  <si>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</si>
  <si>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</si>
  <si>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</si>
  <si>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</si>
  <si>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</si>
  <si>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</si>
  <si>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</si>
  <si>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</si>
  <si>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</si>
  <si>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</si>
  <si>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</si>
  <si>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</si>
  <si>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</si>
  <si>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</si>
  <si>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</si>
  <si>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</si>
  <si>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</si>
  <si>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</si>
  <si>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</si>
  <si>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</si>
  <si>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</si>
  <si>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</si>
  <si>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</si>
  <si>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</si>
  <si>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</si>
  <si>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</si>
  <si>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</si>
  <si>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</si>
  <si>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</si>
  <si>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</si>
  <si>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</si>
  <si>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</si>
  <si>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</si>
  <si>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</si>
  <si>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</si>
  <si>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</si>
  <si>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</si>
  <si>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</si>
  <si>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</si>
  <si>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</si>
  <si>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</si>
  <si>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</si>
  <si>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</si>
  <si>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</si>
  <si>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</si>
  <si>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</si>
  <si>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</si>
  <si>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</si>
  <si>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</si>
  <si>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</si>
  <si>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</si>
  <si>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</si>
  <si>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</si>
  <si>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①令和２年度の経常収支比率は、令和元年度数値より若干上回ったものの、減少傾向にあるため経営改善に向けた更なる取組が必要と考えます。
②累積欠損金比率は０％であり、起債の新規発行を抑制しています。
③流動比率は、類似団体と比較しておおむね良好な数値で推移しています。
④企業債残高対給水収益比率は低い水準であることから、料金収入に対する債務返済の負担は低いことを示しています。
⑤料金回収率は、平成30年度以降３年連続で100％を下回っていることから、費用削減と並行して財源確保に向けた更なる取組が必要と考えます。
⑥給水原価は、類似団体より概ね低い数値で推移していますが、今後、給水人口の増加が見込めないことから、維持管理費の抑制に引き続き努める必要があります。
⑦施設利用率は、類似団体と比較して概ね高い傾向にあり効率的な施設利用となっています。
⑧有収率は、平成29年度に経営統合した影響により、平成30年度以降は類似団体平均値より大きく減少しましたが、塩化ビニル管で整備された配水管の更新を継続していることに数値が上昇傾向にあります。</t>
    <rPh sb="1" eb="3">
      <t>レイワ</t>
    </rPh>
    <rPh sb="4" eb="5">
      <t>ネン</t>
    </rPh>
    <rPh sb="5" eb="6">
      <t>ド</t>
    </rPh>
    <rPh sb="20" eb="22">
      <t>スウチ</t>
    </rPh>
    <rPh sb="24" eb="26">
      <t>ジャッカン</t>
    </rPh>
    <rPh sb="48" eb="49">
      <t>ム</t>
    </rPh>
    <rPh sb="51" eb="52">
      <t>サラ</t>
    </rPh>
    <rPh sb="54" eb="55">
      <t>ト</t>
    </rPh>
    <rPh sb="55" eb="56">
      <t>ク</t>
    </rPh>
    <rPh sb="60" eb="61">
      <t>カンガ</t>
    </rPh>
    <rPh sb="164" eb="165">
      <t>タイ</t>
    </rPh>
    <rPh sb="196" eb="198">
      <t>ヘイセイ</t>
    </rPh>
    <rPh sb="200" eb="201">
      <t>ネン</t>
    </rPh>
    <rPh sb="201" eb="204">
      <t>ドイコウ</t>
    </rPh>
    <rPh sb="205" eb="206">
      <t>ネン</t>
    </rPh>
    <rPh sb="206" eb="208">
      <t>レンゾク</t>
    </rPh>
    <rPh sb="214" eb="216">
      <t>シタマワ</t>
    </rPh>
    <rPh sb="225" eb="227">
      <t>ヒヨウ</t>
    </rPh>
    <rPh sb="227" eb="229">
      <t>サクゲン</t>
    </rPh>
    <rPh sb="230" eb="232">
      <t>ヘイコウ</t>
    </rPh>
    <rPh sb="234" eb="236">
      <t>ザイゲン</t>
    </rPh>
    <rPh sb="236" eb="238">
      <t>カクホ</t>
    </rPh>
    <rPh sb="239" eb="240">
      <t>ム</t>
    </rPh>
    <rPh sb="242" eb="243">
      <t>サラ</t>
    </rPh>
    <rPh sb="245" eb="247">
      <t>トリクミ</t>
    </rPh>
    <rPh sb="248" eb="250">
      <t>ヒツヨウ</t>
    </rPh>
    <rPh sb="251" eb="252">
      <t>カンガ</t>
    </rPh>
    <rPh sb="258" eb="260">
      <t>キュウスイ</t>
    </rPh>
    <rPh sb="260" eb="262">
      <t>ゲンカ</t>
    </rPh>
    <rPh sb="264" eb="266">
      <t>ルイジ</t>
    </rPh>
    <rPh sb="266" eb="268">
      <t>ダンタイ</t>
    </rPh>
    <rPh sb="270" eb="271">
      <t>オオム</t>
    </rPh>
    <rPh sb="272" eb="273">
      <t>ヒク</t>
    </rPh>
    <rPh sb="274" eb="276">
      <t>スウチ</t>
    </rPh>
    <rPh sb="277" eb="279">
      <t>スイイ</t>
    </rPh>
    <rPh sb="286" eb="288">
      <t>コンゴ</t>
    </rPh>
    <rPh sb="289" eb="291">
      <t>キュウスイ</t>
    </rPh>
    <rPh sb="291" eb="293">
      <t>ジンコウ</t>
    </rPh>
    <rPh sb="294" eb="296">
      <t>ゾウカ</t>
    </rPh>
    <rPh sb="297" eb="299">
      <t>ミコ</t>
    </rPh>
    <rPh sb="313" eb="315">
      <t>ヨクセイ</t>
    </rPh>
    <rPh sb="316" eb="317">
      <t>ヒ</t>
    </rPh>
    <rPh sb="318" eb="319">
      <t>ツヅ</t>
    </rPh>
    <rPh sb="320" eb="321">
      <t>ツト</t>
    </rPh>
    <rPh sb="349" eb="350">
      <t>オオム</t>
    </rPh>
    <rPh sb="381" eb="383">
      <t>ヘイセイ</t>
    </rPh>
    <rPh sb="385" eb="387">
      <t>ネンド</t>
    </rPh>
    <rPh sb="388" eb="390">
      <t>ケイエイ</t>
    </rPh>
    <rPh sb="390" eb="392">
      <t>トウゴウ</t>
    </rPh>
    <rPh sb="394" eb="396">
      <t>エイキョウ</t>
    </rPh>
    <rPh sb="400" eb="402">
      <t>ヘイセイ</t>
    </rPh>
    <rPh sb="404" eb="405">
      <t>ネン</t>
    </rPh>
    <rPh sb="405" eb="406">
      <t>ド</t>
    </rPh>
    <rPh sb="406" eb="408">
      <t>イコウ</t>
    </rPh>
    <rPh sb="418" eb="419">
      <t>オオ</t>
    </rPh>
    <rPh sb="421" eb="423">
      <t>ゲンショウ</t>
    </rPh>
    <rPh sb="429" eb="431">
      <t>エンカ</t>
    </rPh>
    <rPh sb="434" eb="435">
      <t>カン</t>
    </rPh>
    <rPh sb="436" eb="438">
      <t>セイビ</t>
    </rPh>
    <rPh sb="441" eb="444">
      <t>ハイスイカン</t>
    </rPh>
    <rPh sb="445" eb="447">
      <t>コウシン</t>
    </rPh>
    <rPh sb="448" eb="450">
      <t>ケイゾク</t>
    </rPh>
    <rPh sb="462" eb="464">
      <t>ケイコウ</t>
    </rPh>
    <phoneticPr fontId="4"/>
  </si>
  <si>
    <t>①有形固定資産減価償却率は、類似団体平均値と同程度となっており、法定耐用年数に近い資産が多いことが読み取れます。
②管路経年化率は、類似団体平均値より高い数値となっているため、計画的に更新していく必要があります。
③管路更新率は、類似団体平均値と比較して低い状況が続いていますので、今後計画的に管路更新を進めていくためには、更新需要費の確保が必要と考えます。</t>
    <rPh sb="115" eb="117">
      <t>ルイジ</t>
    </rPh>
    <rPh sb="117" eb="119">
      <t>ダンタイ</t>
    </rPh>
    <rPh sb="119" eb="122">
      <t>ヘイキンチ</t>
    </rPh>
    <rPh sb="123" eb="125">
      <t>ヒカク</t>
    </rPh>
    <rPh sb="127" eb="128">
      <t>ヒク</t>
    </rPh>
    <rPh sb="129" eb="131">
      <t>ジョウキョウ</t>
    </rPh>
    <rPh sb="132" eb="133">
      <t>ツヅ</t>
    </rPh>
    <rPh sb="141" eb="143">
      <t>コンゴ</t>
    </rPh>
    <rPh sb="143" eb="146">
      <t>ケイカクテキ</t>
    </rPh>
    <rPh sb="147" eb="149">
      <t>カンロ</t>
    </rPh>
    <rPh sb="149" eb="151">
      <t>コウシン</t>
    </rPh>
    <rPh sb="152" eb="153">
      <t>スス</t>
    </rPh>
    <rPh sb="162" eb="164">
      <t>コウシン</t>
    </rPh>
    <rPh sb="164" eb="166">
      <t>ジュヨウ</t>
    </rPh>
    <rPh sb="166" eb="167">
      <t>ヒ</t>
    </rPh>
    <rPh sb="168" eb="170">
      <t>カクホ</t>
    </rPh>
    <rPh sb="171" eb="173">
      <t>ヒツヨウ</t>
    </rPh>
    <rPh sb="174" eb="175">
      <t>カンガ</t>
    </rPh>
    <phoneticPr fontId="4"/>
  </si>
  <si>
    <t>　経営の健全性については、類似団体と比較して概ね良好な数値であり、健全性が保たれていると考えます。
　しかしながら、給水人口の減少に加え、施設や管路の更新需要に対応し、安定経営を行うためには、料金改定や施設の見直しを含めた計画的な更新を行っていく必要があります。
　そのため、令和２年度に策定した水道ビジョンおよび経営戦略に基づき、施設の統廃合や料金改定に向けた検討を進めます。</t>
    <rPh sb="44" eb="45">
      <t>カンガ</t>
    </rPh>
    <rPh sb="58" eb="60">
      <t>キュウスイ</t>
    </rPh>
    <rPh sb="60" eb="62">
      <t>ジンコウ</t>
    </rPh>
    <rPh sb="72" eb="74">
      <t>カンロ</t>
    </rPh>
    <rPh sb="144" eb="146">
      <t>サクテイ</t>
    </rPh>
    <rPh sb="162" eb="163">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</si>
</sst>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0.16</c:v>
                </c:pt>
                <c:pt idx="1">
                  <c:v>0.36</c:v>
                </c:pt>
                <c:pt idx="2">
                  <c:v>0.16</c:v>
                </c:pt>
                <c:pt idx="3">
                  <c:v>0.21</c:v>
                </c:pt>
                <c:pt idx="4">
                  <c:v>0.17</c:v>
                </c:pt>
              </c:numCache>
            </c:numRef>
          </c:val>
          <c:extLst>
            <c:ext xmlns:c16="http://schemas.microsoft.com/office/drawing/2014/chart" uri="{C3380CC4-5D6E-409C-BE32-E72D297353CC}">
              <c16:uniqueId val="{00000000-6080-49BB-B916-2EBF741A8EB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6080-49BB-B916-2EBF741A8EB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43.48</c:v>
                </c:pt>
                <c:pt idx="1">
                  <c:v>62.84</c:v>
                </c:pt>
                <c:pt idx="2">
                  <c:v>67.39</c:v>
                </c:pt>
                <c:pt idx="3">
                  <c:v>65.680000000000007</c:v>
                </c:pt>
                <c:pt idx="4">
                  <c:v>64.010000000000005</c:v>
                </c:pt>
              </c:numCache>
            </c:numRef>
          </c:val>
          <c:extLst>
            <c:ext xmlns:c16="http://schemas.microsoft.com/office/drawing/2014/chart" uri="{C3380CC4-5D6E-409C-BE32-E72D297353CC}">
              <c16:uniqueId val="{00000000-D124-427C-9B15-A7A5E90C52E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D124-427C-9B15-A7A5E90C52E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84.34</c:v>
                </c:pt>
                <c:pt idx="1">
                  <c:v>80.959999999999994</c:v>
                </c:pt>
                <c:pt idx="2">
                  <c:v>74.5</c:v>
                </c:pt>
                <c:pt idx="3">
                  <c:v>74.98</c:v>
                </c:pt>
                <c:pt idx="4">
                  <c:v>76.010000000000005</c:v>
                </c:pt>
              </c:numCache>
            </c:numRef>
          </c:val>
          <c:extLst>
            <c:ext xmlns:c16="http://schemas.microsoft.com/office/drawing/2014/chart" uri="{C3380CC4-5D6E-409C-BE32-E72D297353CC}">
              <c16:uniqueId val="{00000000-A7C8-4A29-B920-17E84C992FA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A7C8-4A29-B920-17E84C992FA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115.07</c:v>
                </c:pt>
                <c:pt idx="1">
                  <c:v>108.07</c:v>
                </c:pt>
                <c:pt idx="2">
                  <c:v>107.04</c:v>
                </c:pt>
                <c:pt idx="3">
                  <c:v>102.48</c:v>
                </c:pt>
                <c:pt idx="4">
                  <c:v>104.47</c:v>
                </c:pt>
              </c:numCache>
            </c:numRef>
          </c:val>
          <c:extLst>
            <c:ext xmlns:c16="http://schemas.microsoft.com/office/drawing/2014/chart" uri="{C3380CC4-5D6E-409C-BE32-E72D297353CC}">
              <c16:uniqueId val="{00000000-3EA7-4E22-BD6F-F96CF91039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3EA7-4E22-BD6F-F96CF91039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56.48</c:v>
                </c:pt>
                <c:pt idx="1">
                  <c:v>48.24</c:v>
                </c:pt>
                <c:pt idx="2">
                  <c:v>50.19</c:v>
                </c:pt>
                <c:pt idx="3">
                  <c:v>51.87</c:v>
                </c:pt>
                <c:pt idx="4">
                  <c:v>53.93</c:v>
                </c:pt>
              </c:numCache>
            </c:numRef>
          </c:val>
          <c:extLst>
            <c:ext xmlns:c16="http://schemas.microsoft.com/office/drawing/2014/chart" uri="{C3380CC4-5D6E-409C-BE32-E72D297353CC}">
              <c16:uniqueId val="{00000000-231F-470E-85B0-8C1CF9BE07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231F-470E-85B0-8C1CF9BE07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4.3899999999999997</c:v>
                </c:pt>
                <c:pt idx="1">
                  <c:v>3.08</c:v>
                </c:pt>
                <c:pt idx="2">
                  <c:v>4.1500000000000004</c:v>
                </c:pt>
                <c:pt idx="3">
                  <c:v>18.73</c:v>
                </c:pt>
                <c:pt idx="4">
                  <c:v>20.96</c:v>
                </c:pt>
              </c:numCache>
            </c:numRef>
          </c:val>
          <c:extLst>
            <c:ext xmlns:c16="http://schemas.microsoft.com/office/drawing/2014/chart" uri="{C3380CC4-5D6E-409C-BE32-E72D297353CC}">
              <c16:uniqueId val="{00000000-6CB6-4766-89EC-EC7EC1C554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6CB6-4766-89EC-EC7EC1C554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6C-4835-9765-665F779D86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C96C-4835-9765-665F779D86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1379.78</c:v>
                </c:pt>
                <c:pt idx="1">
                  <c:v>1271.99</c:v>
                </c:pt>
                <c:pt idx="2">
                  <c:v>1417.31</c:v>
                </c:pt>
                <c:pt idx="3">
                  <c:v>1500.5</c:v>
                </c:pt>
                <c:pt idx="4">
                  <c:v>1165.98</c:v>
                </c:pt>
              </c:numCache>
            </c:numRef>
          </c:val>
          <c:extLst>
            <c:ext xmlns:c16="http://schemas.microsoft.com/office/drawing/2014/chart" uri="{C3380CC4-5D6E-409C-BE32-E72D297353CC}">
              <c16:uniqueId val="{00000000-BFDA-4CA9-84CE-0A8764340A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BFDA-4CA9-84CE-0A8764340A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245.37</c:v>
                </c:pt>
                <c:pt idx="1">
                  <c:v>210.39</c:v>
                </c:pt>
                <c:pt idx="2">
                  <c:v>201.19</c:v>
                </c:pt>
                <c:pt idx="3">
                  <c:v>191.07</c:v>
                </c:pt>
                <c:pt idx="4">
                  <c:v>181.53</c:v>
                </c:pt>
              </c:numCache>
            </c:numRef>
          </c:val>
          <c:extLst>
            <c:ext xmlns:c16="http://schemas.microsoft.com/office/drawing/2014/chart" uri="{C3380CC4-5D6E-409C-BE32-E72D297353CC}">
              <c16:uniqueId val="{00000000-2C78-4839-B5A6-EF8E4897B6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2C78-4839-B5A6-EF8E4897B6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109.63</c:v>
                </c:pt>
                <c:pt idx="1">
                  <c:v>103.52</c:v>
                </c:pt>
                <c:pt idx="2">
                  <c:v>98.94</c:v>
                </c:pt>
                <c:pt idx="3">
                  <c:v>93.98</c:v>
                </c:pt>
                <c:pt idx="4">
                  <c:v>98.36</c:v>
                </c:pt>
              </c:numCache>
            </c:numRef>
          </c:val>
          <c:extLst>
            <c:ext xmlns:c16="http://schemas.microsoft.com/office/drawing/2014/chart" uri="{C3380CC4-5D6E-409C-BE32-E72D297353CC}">
              <c16:uniqueId val="{00000000-11AC-4018-A497-BD330C723C5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11AC-4018-A497-BD330C723C5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169.56</c:v>
                </c:pt>
                <c:pt idx="1">
                  <c:v>178.03</c:v>
                </c:pt>
                <c:pt idx="2">
                  <c:v>185.99</c:v>
                </c:pt>
                <c:pt idx="3">
                  <c:v>196.11</c:v>
                </c:pt>
                <c:pt idx="4">
                  <c:v>185.97</c:v>
                </c:pt>
              </c:numCache>
            </c:numRef>
          </c:val>
          <c:extLst>
            <c:ext xmlns:c16="http://schemas.microsoft.com/office/drawing/2014/chart" uri="{C3380CC4-5D6E-409C-BE32-E72D297353CC}">
              <c16:uniqueId val="{00000000-EC05-413B-B482-368A6C5B35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EC05-413B-B482-368A6C5B35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56"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岩手県　雫石町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16113</v>
      </c>
      <c r="AM8" s="71"/>
      <c r="AN8" s="71"/>
      <c r="AO8" s="71"/>
      <c r="AP8" s="71"/>
      <c r="AQ8" s="71"/>
      <c r="AR8" s="71"/>
      <c r="AS8" s="71"/>
      <c r="AT8" s="67">
        <f>データ!$S$6</f>
        <v>608.82000000000005</v>
      </c>
      <c r="AU8" s="68"/>
      <c r="AV8" s="68"/>
      <c r="AW8" s="68"/>
      <c r="AX8" s="68"/>
      <c r="AY8" s="68"/>
      <c r="AZ8" s="68"/>
      <c r="BA8" s="68"/>
      <c r="BB8" s="70">
        <f>データ!$T$6</f>
        <v>26.47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88.68</v>
      </c>
      <c r="J10" s="68"/>
      <c r="K10" s="68"/>
      <c r="L10" s="68"/>
      <c r="M10" s="68"/>
      <c r="N10" s="68"/>
      <c r="O10" s="69"/>
      <c r="P10" s="70">
        <f>データ!$P$6</f>
        <v>84.86</v>
      </c>
      <c r="Q10" s="70"/>
      <c r="R10" s="70"/>
      <c r="S10" s="70"/>
      <c r="T10" s="70"/>
      <c r="U10" s="70"/>
      <c r="V10" s="70"/>
      <c r="W10" s="71">
        <f>データ!$Q$6</f>
        <v>3223</v>
      </c>
      <c r="X10" s="71"/>
      <c r="Y10" s="71"/>
      <c r="Z10" s="71"/>
      <c r="AA10" s="71"/>
      <c r="AB10" s="71"/>
      <c r="AC10" s="71"/>
      <c r="AD10" s="2"/>
      <c r="AE10" s="2"/>
      <c r="AF10" s="2"/>
      <c r="AG10" s="2"/>
      <c r="AH10" s="4"/>
      <c r="AI10" s="4"/>
      <c r="AJ10" s="4"/>
      <c r="AK10" s="4"/>
      <c r="AL10" s="71">
        <f>データ!$U$6</f>
        <v>13550</v>
      </c>
      <c r="AM10" s="71"/>
      <c r="AN10" s="71"/>
      <c r="AO10" s="71"/>
      <c r="AP10" s="71"/>
      <c r="AQ10" s="71"/>
      <c r="AR10" s="71"/>
      <c r="AS10" s="71"/>
      <c r="AT10" s="67">
        <f>データ!$V$6</f>
        <v>91.65</v>
      </c>
      <c r="AU10" s="68"/>
      <c r="AV10" s="68"/>
      <c r="AW10" s="68"/>
      <c r="AX10" s="68"/>
      <c r="AY10" s="68"/>
      <c r="AZ10" s="68"/>
      <c r="BA10" s="68"/>
      <c r="BB10" s="70">
        <f>データ!$W$6</f>
        <v>147.85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5Tz6Kl6ihFziCtPW4sT6zUV+nnULLvJIZOQwzPFcJ1j+GPC3RWONRdlRwRanZbDKiVxPWGnLSM+H0j26aT3iqw==" saltValue="hb0wtNwEbWRt+XEouth74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33014</v>
      </c>
      <c r="D6" s="34">
        <f t="shared" si="3"/>
        <v>46</v>
      </c>
      <c r="E6" s="34">
        <f t="shared" si="3"/>
        <v>1</v>
      </c>
      <c r="F6" s="34">
        <f t="shared" si="3"/>
        <v>0</v>
      </c>
      <c r="G6" s="34">
        <f t="shared" si="3"/>
        <v>1</v>
      </c>
      <c r="H6" s="34" t="str">
        <f t="shared" si="3"/>
        <v>岩手県　雫石町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88.68</v>
      </c>
      <c r="P6" s="35">
        <f t="shared" si="3"/>
        <v>84.86</v>
      </c>
      <c r="Q6" s="35">
        <f t="shared" si="3"/>
        <v>3223</v>
      </c>
      <c r="R6" s="35">
        <f t="shared" si="3"/>
        <v>16113</v>
      </c>
      <c r="S6" s="35">
        <f t="shared" si="3"/>
        <v>608.82000000000005</v>
      </c>
      <c r="T6" s="35">
        <f t="shared" si="3"/>
        <v>26.47</v>
      </c>
      <c r="U6" s="35">
        <f t="shared" si="3"/>
        <v>13550</v>
      </c>
      <c r="V6" s="35">
        <f t="shared" si="3"/>
        <v>91.65</v>
      </c>
      <c r="W6" s="35">
        <f t="shared" si="3"/>
        <v>147.85</v>
      </c>
      <c r="X6" s="36">
        <f>IF(X7="",NA(),X7)</f>
        <v>115.07</v>
      </c>
      <c r="Y6" s="36">
        <f t="shared" ref="Y6:AG6" si="4">IF(Y7="",NA(),Y7)</f>
        <v>108.07</v>
      </c>
      <c r="Z6" s="36">
        <f t="shared" si="4"/>
        <v>107.04</v>
      </c>
      <c r="AA6" s="36">
        <f t="shared" si="4"/>
        <v>102.48</v>
      </c>
      <c r="AB6" s="36">
        <f t="shared" si="4"/>
        <v>104.47</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1379.78</v>
      </c>
      <c r="AU6" s="36">
        <f t="shared" ref="AU6:BC6" si="6">IF(AU7="",NA(),AU7)</f>
        <v>1271.99</v>
      </c>
      <c r="AV6" s="36">
        <f t="shared" si="6"/>
        <v>1417.31</v>
      </c>
      <c r="AW6" s="36">
        <f t="shared" si="6"/>
        <v>1500.5</v>
      </c>
      <c r="AX6" s="36">
        <f t="shared" si="6"/>
        <v>1165.98</v>
      </c>
      <c r="AY6" s="36">
        <f t="shared" si="6"/>
        <v>388.67</v>
      </c>
      <c r="AZ6" s="36">
        <f t="shared" si="6"/>
        <v>355.27</v>
      </c>
      <c r="BA6" s="36">
        <f t="shared" si="6"/>
        <v>359.7</v>
      </c>
      <c r="BB6" s="36">
        <f t="shared" si="6"/>
        <v>362.93</v>
      </c>
      <c r="BC6" s="36">
        <f t="shared" si="6"/>
        <v>371.81</v>
      </c>
      <c r="BD6" s="35" t="str">
        <f>IF(BD7="","",IF(BD7="-","【-】","【"&amp;SUBSTITUTE(TEXT(BD7,"#,##0.00"),"-","△")&amp;"】"))</f>
        <v>【260.31】</v>
      </c>
      <c r="BE6" s="36">
        <f>IF(BE7="",NA(),BE7)</f>
        <v>245.37</v>
      </c>
      <c r="BF6" s="36">
        <f t="shared" ref="BF6:BN6" si="7">IF(BF7="",NA(),BF7)</f>
        <v>210.39</v>
      </c>
      <c r="BG6" s="36">
        <f t="shared" si="7"/>
        <v>201.19</v>
      </c>
      <c r="BH6" s="36">
        <f t="shared" si="7"/>
        <v>191.07</v>
      </c>
      <c r="BI6" s="36">
        <f t="shared" si="7"/>
        <v>181.53</v>
      </c>
      <c r="BJ6" s="36">
        <f t="shared" si="7"/>
        <v>422.5</v>
      </c>
      <c r="BK6" s="36">
        <f t="shared" si="7"/>
        <v>458.27</v>
      </c>
      <c r="BL6" s="36">
        <f t="shared" si="7"/>
        <v>447.01</v>
      </c>
      <c r="BM6" s="36">
        <f t="shared" si="7"/>
        <v>439.05</v>
      </c>
      <c r="BN6" s="36">
        <f t="shared" si="7"/>
        <v>465.85</v>
      </c>
      <c r="BO6" s="35" t="str">
        <f>IF(BO7="","",IF(BO7="-","【-】","【"&amp;SUBSTITUTE(TEXT(BO7,"#,##0.00"),"-","△")&amp;"】"))</f>
        <v>【275.67】</v>
      </c>
      <c r="BP6" s="36">
        <f>IF(BP7="",NA(),BP7)</f>
        <v>109.63</v>
      </c>
      <c r="BQ6" s="36">
        <f t="shared" ref="BQ6:BY6" si="8">IF(BQ7="",NA(),BQ7)</f>
        <v>103.52</v>
      </c>
      <c r="BR6" s="36">
        <f t="shared" si="8"/>
        <v>98.94</v>
      </c>
      <c r="BS6" s="36">
        <f t="shared" si="8"/>
        <v>93.98</v>
      </c>
      <c r="BT6" s="36">
        <f t="shared" si="8"/>
        <v>98.36</v>
      </c>
      <c r="BU6" s="36">
        <f t="shared" si="8"/>
        <v>101.64</v>
      </c>
      <c r="BV6" s="36">
        <f t="shared" si="8"/>
        <v>96.77</v>
      </c>
      <c r="BW6" s="36">
        <f t="shared" si="8"/>
        <v>95.81</v>
      </c>
      <c r="BX6" s="36">
        <f t="shared" si="8"/>
        <v>95.26</v>
      </c>
      <c r="BY6" s="36">
        <f t="shared" si="8"/>
        <v>92.39</v>
      </c>
      <c r="BZ6" s="35" t="str">
        <f>IF(BZ7="","",IF(BZ7="-","【-】","【"&amp;SUBSTITUTE(TEXT(BZ7,"#,##0.00"),"-","△")&amp;"】"))</f>
        <v>【100.05】</v>
      </c>
      <c r="CA6" s="36">
        <f>IF(CA7="",NA(),CA7)</f>
        <v>169.56</v>
      </c>
      <c r="CB6" s="36">
        <f t="shared" ref="CB6:CJ6" si="9">IF(CB7="",NA(),CB7)</f>
        <v>178.03</v>
      </c>
      <c r="CC6" s="36">
        <f t="shared" si="9"/>
        <v>185.99</v>
      </c>
      <c r="CD6" s="36">
        <f t="shared" si="9"/>
        <v>196.11</v>
      </c>
      <c r="CE6" s="36">
        <f t="shared" si="9"/>
        <v>185.97</v>
      </c>
      <c r="CF6" s="36">
        <f t="shared" si="9"/>
        <v>179.16</v>
      </c>
      <c r="CG6" s="36">
        <f t="shared" si="9"/>
        <v>187.18</v>
      </c>
      <c r="CH6" s="36">
        <f t="shared" si="9"/>
        <v>189.58</v>
      </c>
      <c r="CI6" s="36">
        <f t="shared" si="9"/>
        <v>192.82</v>
      </c>
      <c r="CJ6" s="36">
        <f t="shared" si="9"/>
        <v>192.98</v>
      </c>
      <c r="CK6" s="35" t="str">
        <f>IF(CK7="","",IF(CK7="-","【-】","【"&amp;SUBSTITUTE(TEXT(CK7,"#,##0.00"),"-","△")&amp;"】"))</f>
        <v>【166.40】</v>
      </c>
      <c r="CL6" s="36">
        <f>IF(CL7="",NA(),CL7)</f>
        <v>43.48</v>
      </c>
      <c r="CM6" s="36">
        <f t="shared" ref="CM6:CU6" si="10">IF(CM7="",NA(),CM7)</f>
        <v>62.84</v>
      </c>
      <c r="CN6" s="36">
        <f t="shared" si="10"/>
        <v>67.39</v>
      </c>
      <c r="CO6" s="36">
        <f t="shared" si="10"/>
        <v>65.680000000000007</v>
      </c>
      <c r="CP6" s="36">
        <f t="shared" si="10"/>
        <v>64.010000000000005</v>
      </c>
      <c r="CQ6" s="36">
        <f t="shared" si="10"/>
        <v>54.24</v>
      </c>
      <c r="CR6" s="36">
        <f t="shared" si="10"/>
        <v>55.88</v>
      </c>
      <c r="CS6" s="36">
        <f t="shared" si="10"/>
        <v>55.22</v>
      </c>
      <c r="CT6" s="36">
        <f t="shared" si="10"/>
        <v>54.05</v>
      </c>
      <c r="CU6" s="36">
        <f t="shared" si="10"/>
        <v>54.43</v>
      </c>
      <c r="CV6" s="35" t="str">
        <f>IF(CV7="","",IF(CV7="-","【-】","【"&amp;SUBSTITUTE(TEXT(CV7,"#,##0.00"),"-","△")&amp;"】"))</f>
        <v>【60.69】</v>
      </c>
      <c r="CW6" s="36">
        <f>IF(CW7="",NA(),CW7)</f>
        <v>84.34</v>
      </c>
      <c r="CX6" s="36">
        <f t="shared" ref="CX6:DF6" si="11">IF(CX7="",NA(),CX7)</f>
        <v>80.959999999999994</v>
      </c>
      <c r="CY6" s="36">
        <f t="shared" si="11"/>
        <v>74.5</v>
      </c>
      <c r="CZ6" s="36">
        <f t="shared" si="11"/>
        <v>74.98</v>
      </c>
      <c r="DA6" s="36">
        <f t="shared" si="11"/>
        <v>76.010000000000005</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56.48</v>
      </c>
      <c r="DI6" s="36">
        <f t="shared" ref="DI6:DQ6" si="12">IF(DI7="",NA(),DI7)</f>
        <v>48.24</v>
      </c>
      <c r="DJ6" s="36">
        <f t="shared" si="12"/>
        <v>50.19</v>
      </c>
      <c r="DK6" s="36">
        <f t="shared" si="12"/>
        <v>51.87</v>
      </c>
      <c r="DL6" s="36">
        <f t="shared" si="12"/>
        <v>53.93</v>
      </c>
      <c r="DM6" s="36">
        <f t="shared" si="12"/>
        <v>48.14</v>
      </c>
      <c r="DN6" s="36">
        <f t="shared" si="12"/>
        <v>46.61</v>
      </c>
      <c r="DO6" s="36">
        <f t="shared" si="12"/>
        <v>47.97</v>
      </c>
      <c r="DP6" s="36">
        <f t="shared" si="12"/>
        <v>49.12</v>
      </c>
      <c r="DQ6" s="36">
        <f t="shared" si="12"/>
        <v>49.39</v>
      </c>
      <c r="DR6" s="35" t="str">
        <f>IF(DR7="","",IF(DR7="-","【-】","【"&amp;SUBSTITUTE(TEXT(DR7,"#,##0.00"),"-","△")&amp;"】"))</f>
        <v>【50.19】</v>
      </c>
      <c r="DS6" s="36">
        <f>IF(DS7="",NA(),DS7)</f>
        <v>4.3899999999999997</v>
      </c>
      <c r="DT6" s="36">
        <f t="shared" ref="DT6:EB6" si="13">IF(DT7="",NA(),DT7)</f>
        <v>3.08</v>
      </c>
      <c r="DU6" s="36">
        <f t="shared" si="13"/>
        <v>4.1500000000000004</v>
      </c>
      <c r="DV6" s="36">
        <f t="shared" si="13"/>
        <v>18.73</v>
      </c>
      <c r="DW6" s="36">
        <f t="shared" si="13"/>
        <v>20.96</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0.16</v>
      </c>
      <c r="EE6" s="36">
        <f t="shared" ref="EE6:EM6" si="14">IF(EE7="",NA(),EE7)</f>
        <v>0.36</v>
      </c>
      <c r="EF6" s="36">
        <f t="shared" si="14"/>
        <v>0.16</v>
      </c>
      <c r="EG6" s="36">
        <f t="shared" si="14"/>
        <v>0.21</v>
      </c>
      <c r="EH6" s="36">
        <f t="shared" si="14"/>
        <v>0.17</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2">
      <c r="A7" s="29"/>
      <c r="B7" s="38">
        <v>2020</v>
      </c>
      <c r="C7" s="38">
        <v>33014</v>
      </c>
      <c r="D7" s="38">
        <v>46</v>
      </c>
      <c r="E7" s="38">
        <v>1</v>
      </c>
      <c r="F7" s="38">
        <v>0</v>
      </c>
      <c r="G7" s="38">
        <v>1</v>
      </c>
      <c r="H7" s="38" t="s">
        <v>93</v>
      </c>
      <c r="I7" s="38" t="s">
        <v>94</v>
      </c>
      <c r="J7" s="38" t="s">
        <v>95</v>
      </c>
      <c r="K7" s="38" t="s">
        <v>96</v>
      </c>
      <c r="L7" s="38" t="s">
        <v>97</v>
      </c>
      <c r="M7" s="38" t="s">
        <v>98</v>
      </c>
      <c r="N7" s="39" t="s">
        <v>99</v>
      </c>
      <c r="O7" s="39">
        <v>88.68</v>
      </c>
      <c r="P7" s="39">
        <v>84.86</v>
      </c>
      <c r="Q7" s="39">
        <v>3223</v>
      </c>
      <c r="R7" s="39">
        <v>16113</v>
      </c>
      <c r="S7" s="39">
        <v>608.82000000000005</v>
      </c>
      <c r="T7" s="39">
        <v>26.47</v>
      </c>
      <c r="U7" s="39">
        <v>13550</v>
      </c>
      <c r="V7" s="39">
        <v>91.65</v>
      </c>
      <c r="W7" s="39">
        <v>147.85</v>
      </c>
      <c r="X7" s="39">
        <v>115.07</v>
      </c>
      <c r="Y7" s="39">
        <v>108.07</v>
      </c>
      <c r="Z7" s="39">
        <v>107.04</v>
      </c>
      <c r="AA7" s="39">
        <v>102.48</v>
      </c>
      <c r="AB7" s="39">
        <v>104.47</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1379.78</v>
      </c>
      <c r="AU7" s="39">
        <v>1271.99</v>
      </c>
      <c r="AV7" s="39">
        <v>1417.31</v>
      </c>
      <c r="AW7" s="39">
        <v>1500.5</v>
      </c>
      <c r="AX7" s="39">
        <v>1165.98</v>
      </c>
      <c r="AY7" s="39">
        <v>388.67</v>
      </c>
      <c r="AZ7" s="39">
        <v>355.27</v>
      </c>
      <c r="BA7" s="39">
        <v>359.7</v>
      </c>
      <c r="BB7" s="39">
        <v>362.93</v>
      </c>
      <c r="BC7" s="39">
        <v>371.81</v>
      </c>
      <c r="BD7" s="39">
        <v>260.31</v>
      </c>
      <c r="BE7" s="39">
        <v>245.37</v>
      </c>
      <c r="BF7" s="39">
        <v>210.39</v>
      </c>
      <c r="BG7" s="39">
        <v>201.19</v>
      </c>
      <c r="BH7" s="39">
        <v>191.07</v>
      </c>
      <c r="BI7" s="39">
        <v>181.53</v>
      </c>
      <c r="BJ7" s="39">
        <v>422.5</v>
      </c>
      <c r="BK7" s="39">
        <v>458.27</v>
      </c>
      <c r="BL7" s="39">
        <v>447.01</v>
      </c>
      <c r="BM7" s="39">
        <v>439.05</v>
      </c>
      <c r="BN7" s="39">
        <v>465.85</v>
      </c>
      <c r="BO7" s="39">
        <v>275.67</v>
      </c>
      <c r="BP7" s="39">
        <v>109.63</v>
      </c>
      <c r="BQ7" s="39">
        <v>103.52</v>
      </c>
      <c r="BR7" s="39">
        <v>98.94</v>
      </c>
      <c r="BS7" s="39">
        <v>93.98</v>
      </c>
      <c r="BT7" s="39">
        <v>98.36</v>
      </c>
      <c r="BU7" s="39">
        <v>101.64</v>
      </c>
      <c r="BV7" s="39">
        <v>96.77</v>
      </c>
      <c r="BW7" s="39">
        <v>95.81</v>
      </c>
      <c r="BX7" s="39">
        <v>95.26</v>
      </c>
      <c r="BY7" s="39">
        <v>92.39</v>
      </c>
      <c r="BZ7" s="39">
        <v>100.05</v>
      </c>
      <c r="CA7" s="39">
        <v>169.56</v>
      </c>
      <c r="CB7" s="39">
        <v>178.03</v>
      </c>
      <c r="CC7" s="39">
        <v>185.99</v>
      </c>
      <c r="CD7" s="39">
        <v>196.11</v>
      </c>
      <c r="CE7" s="39">
        <v>185.97</v>
      </c>
      <c r="CF7" s="39">
        <v>179.16</v>
      </c>
      <c r="CG7" s="39">
        <v>187.18</v>
      </c>
      <c r="CH7" s="39">
        <v>189.58</v>
      </c>
      <c r="CI7" s="39">
        <v>192.82</v>
      </c>
      <c r="CJ7" s="39">
        <v>192.98</v>
      </c>
      <c r="CK7" s="39">
        <v>166.4</v>
      </c>
      <c r="CL7" s="39">
        <v>43.48</v>
      </c>
      <c r="CM7" s="39">
        <v>62.84</v>
      </c>
      <c r="CN7" s="39">
        <v>67.39</v>
      </c>
      <c r="CO7" s="39">
        <v>65.680000000000007</v>
      </c>
      <c r="CP7" s="39">
        <v>64.010000000000005</v>
      </c>
      <c r="CQ7" s="39">
        <v>54.24</v>
      </c>
      <c r="CR7" s="39">
        <v>55.88</v>
      </c>
      <c r="CS7" s="39">
        <v>55.22</v>
      </c>
      <c r="CT7" s="39">
        <v>54.05</v>
      </c>
      <c r="CU7" s="39">
        <v>54.43</v>
      </c>
      <c r="CV7" s="39">
        <v>60.69</v>
      </c>
      <c r="CW7" s="39">
        <v>84.34</v>
      </c>
      <c r="CX7" s="39">
        <v>80.959999999999994</v>
      </c>
      <c r="CY7" s="39">
        <v>74.5</v>
      </c>
      <c r="CZ7" s="39">
        <v>74.98</v>
      </c>
      <c r="DA7" s="39">
        <v>76.010000000000005</v>
      </c>
      <c r="DB7" s="39">
        <v>81.680000000000007</v>
      </c>
      <c r="DC7" s="39">
        <v>80.989999999999995</v>
      </c>
      <c r="DD7" s="39">
        <v>80.930000000000007</v>
      </c>
      <c r="DE7" s="39">
        <v>80.510000000000005</v>
      </c>
      <c r="DF7" s="39">
        <v>79.44</v>
      </c>
      <c r="DG7" s="39">
        <v>89.82</v>
      </c>
      <c r="DH7" s="39">
        <v>56.48</v>
      </c>
      <c r="DI7" s="39">
        <v>48.24</v>
      </c>
      <c r="DJ7" s="39">
        <v>50.19</v>
      </c>
      <c r="DK7" s="39">
        <v>51.87</v>
      </c>
      <c r="DL7" s="39">
        <v>53.93</v>
      </c>
      <c r="DM7" s="39">
        <v>48.14</v>
      </c>
      <c r="DN7" s="39">
        <v>46.61</v>
      </c>
      <c r="DO7" s="39">
        <v>47.97</v>
      </c>
      <c r="DP7" s="39">
        <v>49.12</v>
      </c>
      <c r="DQ7" s="39">
        <v>49.39</v>
      </c>
      <c r="DR7" s="39">
        <v>50.19</v>
      </c>
      <c r="DS7" s="39">
        <v>4.3899999999999997</v>
      </c>
      <c r="DT7" s="39">
        <v>3.08</v>
      </c>
      <c r="DU7" s="39">
        <v>4.1500000000000004</v>
      </c>
      <c r="DV7" s="39">
        <v>18.73</v>
      </c>
      <c r="DW7" s="39">
        <v>20.96</v>
      </c>
      <c r="DX7" s="39">
        <v>11.13</v>
      </c>
      <c r="DY7" s="39">
        <v>10.84</v>
      </c>
      <c r="DZ7" s="39">
        <v>15.33</v>
      </c>
      <c r="EA7" s="39">
        <v>16.760000000000002</v>
      </c>
      <c r="EB7" s="39">
        <v>18.57</v>
      </c>
      <c r="EC7" s="39">
        <v>20.63</v>
      </c>
      <c r="ED7" s="39">
        <v>0.16</v>
      </c>
      <c r="EE7" s="39">
        <v>0.36</v>
      </c>
      <c r="EF7" s="39">
        <v>0.16</v>
      </c>
      <c r="EG7" s="39">
        <v>0.21</v>
      </c>
      <c r="EH7" s="39">
        <v>0.17</v>
      </c>
      <c r="EI7" s="39">
        <v>0.47</v>
      </c>
      <c r="EJ7" s="39">
        <v>0.39</v>
      </c>
      <c r="EK7" s="39">
        <v>0.43</v>
      </c>
      <c r="EL7" s="39">
        <v>0.42</v>
      </c>
      <c r="EM7" s="39">
        <v>0.44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2022-02-28T00:59:35Z</cp:lastPrinted>
  <dcterms:created xsi:type="dcterms:W3CDTF">2021-12-03T06:43:03Z</dcterms:created>
  <dcterms:modified xsi:type="dcterms:W3CDTF">2022-02-28T01:00:04Z</dcterms:modified>
  <cp:category/>
</cp:coreProperties>
</file>