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t\_令和３年度\3000_上下水道事業\3040_下水道課\3040_滝沢市上下水道事業・下水道\020_経営\020_経営分析\00010_経営分析\【経営比較分析表】\R040111_【1／21（金）〆】公営企業に係る経営比較分析表（令和２年度決算）の分析等\"/>
    </mc:Choice>
  </mc:AlternateContent>
  <workbookProtection workbookAlgorithmName="SHA-512" workbookHashValue="rxn7KYA7AH2fmXiiELvo5ISCvY0EY9q8lv2Co9WTPRDuC8hmfrJqNVaVYh4E57NsO+ZbDh36ZSzUycl8UNdccA==" workbookSaltValue="TsARfNdcj5n0tWPoZe2ac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<sst xmlns="http://schemas.openxmlformats.org/spreadsheetml/2006/main" count="236" uniqueCount="116">
  <si>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</si>
  <si>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</si>
  <si>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</si>
  <si>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</si>
  <si>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</si>
  <si>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</si>
  <si>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</si>
  <si>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</si>
  <si>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</si>
  <si>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</si>
  <si>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</si>
  <si>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</si>
  <si>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</si>
  <si>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</si>
  <si>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</si>
  <si>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</si>
  <si>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</si>
  <si>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</si>
  <si>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</si>
  <si>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</si>
  <si>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</si>
  <si>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</si>
  <si>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</si>
  <si>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</si>
  <si>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</si>
  <si>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</si>
  <si>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</si>
  <si>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</si>
  <si>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</si>
  <si>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</si>
  <si>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</si>
  <si>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</si>
  <si>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</si>
  <si>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</si>
  <si>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</si>
  <si>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</si>
  <si>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</si>
  <si>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</si>
  <si>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</si>
  <si>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</si>
  <si>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</si>
  <si>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</si>
  <si>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</si>
  <si>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</si>
  <si>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</si>
  <si>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</si>
  <si>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</si>
  <si>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</si>
  <si>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</si>
  <si>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</si>
  <si>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</si>
  <si>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</si>
  <si>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</si>
  <si>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</si>
  <si>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</si>
  <si>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</si>
  <si>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</si>
  <si>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</si>
  <si>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</si>
  <si>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</si>
  <si>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</si>
  <si>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</si>
  <si>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</si>
  <si>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</si>
  <si>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</si>
  <si>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</si>
  <si>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</si>
  <si>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</si>
  <si>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</si>
  <si>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</si>
  <si>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</si>
  <si>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</si>
  <si>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</si>
  <si>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</si>
  <si>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</si>
  <si>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</si>
  <si>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</si>
  <si>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</si>
  <si>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</si>
  <si>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</si>
  <si>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</si>
  <si>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</si>
  <si>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</si>
  <si>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</si>
  <si>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</si>
  <si>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</si>
  <si>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</si>
  <si>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</si>
  <si>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</si>
  <si>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</si>
  <si>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</si>
  <si>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</si>
  <si>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</si>
  <si>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</si>
  <si>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</si>
  <si>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滝沢市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</si>
  <si>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</si>
  <si>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</si>
  <si>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</si>
  <si>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</si>
  <si>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</si>
  <si>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</si>
  <si>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</si>
  <si>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</si>
  <si>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</si>
  <si>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</si>
  <si>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</si>
  <si>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</si>
  <si>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</si>
  <si>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</si>
  <si>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</si>
  <si>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</si>
  <si>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</si>
  <si>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滝沢市下水道事業は、平成27年度に地方公営企業法を適用し地方公営企業会計に移行しました。
①経常収支比率　単年度の収支が黒字である100％を越えており、これまでの経営改善に向けた取り込みの成果が見られます。
②累積欠損金比率　欠損金は生じていません。
③流動比率　建設改良費に充てた企業債の償還金は今後も高水準で続くため、指数は低い値で推移することが見込まれます。
④企業債残高対事業規模比率　類似団体等と比較して低い指数となっていますが、今後は施設更新のための投資が想定されることから、指数の上昇が懸念されます。
⑤経費回収率　今後、供用開始後の接続率が低く推移した場合や人口減少などにより、経費回収率が下降することも想定されます。
⑥汚水処理原価　施設修繕や経費節減に努めておりますが、</t>
    </r>
    <r>
      <rPr>
        <sz val="11"/>
        <rFont val="ＭＳ ゴシック"/>
        <family val="3"/>
        <charset val="128"/>
      </rPr>
      <t>管渠整備による資産取得に伴い、減価償却費が増加したことにより、類似団体等より高い水準となっています。
⑧水洗化率　下水道整備のほか、浄化槽の</t>
    </r>
    <r>
      <rPr>
        <sz val="11"/>
        <color theme="1"/>
        <rFont val="ＭＳ ゴシック"/>
        <family val="3"/>
        <charset val="128"/>
      </rPr>
      <t>整備についても普及促進を図り、下水環境の整備に努めています。</t>
    </r>
    <rPh sb="289" eb="293">
      <t>ジンコウゲンショウ</t>
    </rPh>
    <rPh sb="347" eb="349">
      <t>カンキョ</t>
    </rPh>
    <rPh sb="349" eb="351">
      <t>セイビ</t>
    </rPh>
    <rPh sb="354" eb="356">
      <t>シサン</t>
    </rPh>
    <rPh sb="356" eb="358">
      <t>シュトク</t>
    </rPh>
    <rPh sb="359" eb="360">
      <t>トモナ</t>
    </rPh>
    <rPh sb="362" eb="364">
      <t>ゲンカ</t>
    </rPh>
    <rPh sb="364" eb="366">
      <t>ショウキャク</t>
    </rPh>
    <rPh sb="366" eb="367">
      <t>ヒ</t>
    </rPh>
    <rPh sb="368" eb="370">
      <t>ゾウカ</t>
    </rPh>
    <rPh sb="385" eb="386">
      <t>タカ</t>
    </rPh>
    <rPh sb="387" eb="389">
      <t>スイジュン</t>
    </rPh>
    <phoneticPr fontId="4"/>
  </si>
  <si>
    <t xml:space="preserve">滝沢市下水道事業は、流域下水道の下水処理施設を使用しているため、本市では主に下水道管やマンホールの維持管理を行っています。これまで、小規模な修繕の実施はありましたが、大規模な修繕は発生していません。
①有形固定資産減価償却率　下水道建設開始からは30年以上が経過しましたが、現在も継続して整備している状態であり、類似団体等と比較しても低い数値となっています。
②管渠老朽化率　現在のところ法定耐用年数を超えた管渠はありません。
③管渠改善率　法定耐用年数の超過はありませんが、ストックマネジメント計画により計画的に改築をしています。また、開発者から帰属を受けた管路の老朽化が著しいことから、対策を講じる必要があります。
</t>
    <rPh sb="170" eb="172">
      <t>スウチ</t>
    </rPh>
    <rPh sb="249" eb="251">
      <t>ケイカク</t>
    </rPh>
    <phoneticPr fontId="4"/>
  </si>
  <si>
    <r>
      <t>滝沢市下水道事業は、将来にわたり安心して下水道を使用していただくため、「環境にやさしく快適な下水道整備」と「下水道経営基盤の充実」を軸に効率的な整備と経営の健全化に努めています。
　下水道経営の比較分析によると、類似団体等と比較して、経営は概ね健全な状態にありますが、下水道建設開始時の急激な都市化とともに、今後は多くの下水道施設が同時期に法定耐用年数をむかえることとなります。
　老朽化する下水道施設の長寿命化を図りながら、計画的に施設の更新を実施していくことが必要ですが、突発的な大規模修繕工事にも対応できる資金の確保を目指して更なる経営努力を図ります。なお、平成30年度に下水道使用料の料率改定を行いましたが、</t>
    </r>
    <r>
      <rPr>
        <sz val="11"/>
        <rFont val="ＭＳ ゴシック"/>
        <family val="3"/>
        <charset val="128"/>
      </rPr>
      <t>流域下水道の処理単価が年々増加傾向にあるため、定期的に各指標の検証をする必要があります。</t>
    </r>
    <rPh sb="319" eb="321">
      <t>ネンネン</t>
    </rPh>
    <rPh sb="321" eb="323">
      <t>ゾウカ</t>
    </rPh>
    <rPh sb="323" eb="325">
      <t>ケイコウ</t>
    </rPh>
    <rPh sb="335" eb="338">
      <t>カクシヒョウ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</si>
</sst>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0.06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C7-4FDA-800D-95892AD4B469}"/>
            </c:ext>
          </c:extLst>
        </c:ser>
        <c:dLbls>
          <c:showLegendKey val="0"/>
          <c:showVal val="0"/>
          <c:showCatName val="0"/>
          <c:showSerName val="0"/>
          <c:showPercent val="0"/>
          <c:showBubbleSize val="0"/>
        </c:dLbls>
        <c:gapWidth val="150"/>
        <c:axId val="110088912"/>
        <c:axId val="11009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c:v>
                </c:pt>
                <c:pt idx="3">
                  <c:v>0.12</c:v>
                </c:pt>
                <c:pt idx="4">
                  <c:v>0.08</c:v>
                </c:pt>
              </c:numCache>
            </c:numRef>
          </c:val>
          <c:smooth val="0"/>
          <c:extLst xmlns:c16r2="http://schemas.microsoft.com/office/drawing/2015/06/chart">
            <c:ext xmlns:c16="http://schemas.microsoft.com/office/drawing/2014/chart" uri="{C3380CC4-5D6E-409C-BE32-E72D297353CC}">
              <c16:uniqueId val="{00000001-13C7-4FDA-800D-95892AD4B469}"/>
            </c:ext>
          </c:extLst>
        </c:ser>
        <c:dLbls>
          <c:showLegendKey val="0"/>
          <c:showVal val="0"/>
          <c:showCatName val="0"/>
          <c:showSerName val="0"/>
          <c:showPercent val="0"/>
          <c:showBubbleSize val="0"/>
        </c:dLbls>
        <c:marker val="1"/>
        <c:smooth val="0"/>
        <c:axId val="110088912"/>
        <c:axId val="110091632"/>
      </c:lineChart>
      <c:dateAx>
        <c:axId val="110088912"/>
        <c:scaling>
          <c:orientation val="minMax"/>
        </c:scaling>
        <c:delete val="1"/>
        <c:axPos val="b"/>
        <c:numFmt formatCode="&quot;H&quot;yy" sourceLinked="1"/>
        <c:majorTickMark val="none"/>
        <c:minorTickMark val="none"/>
        <c:tickLblPos val="none"/>
        <c:crossAx val="110091632"/>
        <c:crosses val="autoZero"/>
        <c:auto val="1"/>
        <c:lblOffset val="100"/>
        <c:baseTimeUnit val="years"/>
      </c:dateAx>
      <c:valAx>
        <c:axId val="11009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50-439B-97FA-A8932D94D858}"/>
            </c:ext>
          </c:extLst>
        </c:ser>
        <c:dLbls>
          <c:showLegendKey val="0"/>
          <c:showVal val="0"/>
          <c:showCatName val="0"/>
          <c:showSerName val="0"/>
          <c:showPercent val="0"/>
          <c:showBubbleSize val="0"/>
        </c:dLbls>
        <c:gapWidth val="150"/>
        <c:axId val="20348544"/>
        <c:axId val="2035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58.12</c:v>
                </c:pt>
                <c:pt idx="1">
                  <c:v>64.959999999999994</c:v>
                </c:pt>
                <c:pt idx="2">
                  <c:v>65.040000000000006</c:v>
                </c:pt>
                <c:pt idx="3">
                  <c:v>57.04</c:v>
                </c:pt>
                <c:pt idx="4">
                  <c:v>60.78</c:v>
                </c:pt>
              </c:numCache>
            </c:numRef>
          </c:val>
          <c:smooth val="0"/>
          <c:extLst xmlns:c16r2="http://schemas.microsoft.com/office/drawing/2015/06/chart">
            <c:ext xmlns:c16="http://schemas.microsoft.com/office/drawing/2014/chart" uri="{C3380CC4-5D6E-409C-BE32-E72D297353CC}">
              <c16:uniqueId val="{00000001-BB50-439B-97FA-A8932D94D858}"/>
            </c:ext>
          </c:extLst>
        </c:ser>
        <c:dLbls>
          <c:showLegendKey val="0"/>
          <c:showVal val="0"/>
          <c:showCatName val="0"/>
          <c:showSerName val="0"/>
          <c:showPercent val="0"/>
          <c:showBubbleSize val="0"/>
        </c:dLbls>
        <c:marker val="1"/>
        <c:smooth val="0"/>
        <c:axId val="20348544"/>
        <c:axId val="20354528"/>
      </c:lineChart>
      <c:dateAx>
        <c:axId val="20348544"/>
        <c:scaling>
          <c:orientation val="minMax"/>
        </c:scaling>
        <c:delete val="1"/>
        <c:axPos val="b"/>
        <c:numFmt formatCode="&quot;H&quot;yy" sourceLinked="1"/>
        <c:majorTickMark val="none"/>
        <c:minorTickMark val="none"/>
        <c:tickLblPos val="none"/>
        <c:crossAx val="20354528"/>
        <c:crosses val="autoZero"/>
        <c:auto val="1"/>
        <c:lblOffset val="100"/>
        <c:baseTimeUnit val="years"/>
      </c:dateAx>
      <c:valAx>
        <c:axId val="203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96.23</c:v>
                </c:pt>
                <c:pt idx="1">
                  <c:v>95.5</c:v>
                </c:pt>
                <c:pt idx="2">
                  <c:v>95.28</c:v>
                </c:pt>
                <c:pt idx="3">
                  <c:v>95.02</c:v>
                </c:pt>
                <c:pt idx="4">
                  <c:v>95.45</c:v>
                </c:pt>
              </c:numCache>
            </c:numRef>
          </c:val>
          <c:extLst xmlns:c16r2="http://schemas.microsoft.com/office/drawing/2015/06/chart">
            <c:ext xmlns:c16="http://schemas.microsoft.com/office/drawing/2014/chart" uri="{C3380CC4-5D6E-409C-BE32-E72D297353CC}">
              <c16:uniqueId val="{00000000-3F44-4CA4-AD9A-CCD01A03F0BE}"/>
            </c:ext>
          </c:extLst>
        </c:ser>
        <c:dLbls>
          <c:showLegendKey val="0"/>
          <c:showVal val="0"/>
          <c:showCatName val="0"/>
          <c:showSerName val="0"/>
          <c:showPercent val="0"/>
          <c:showBubbleSize val="0"/>
        </c:dLbls>
        <c:gapWidth val="150"/>
        <c:axId val="20349632"/>
        <c:axId val="2034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93.07</c:v>
                </c:pt>
                <c:pt idx="1">
                  <c:v>92.3</c:v>
                </c:pt>
                <c:pt idx="2">
                  <c:v>92.55</c:v>
                </c:pt>
                <c:pt idx="3">
                  <c:v>93.73</c:v>
                </c:pt>
                <c:pt idx="4">
                  <c:v>94.17</c:v>
                </c:pt>
              </c:numCache>
            </c:numRef>
          </c:val>
          <c:smooth val="0"/>
          <c:extLst xmlns:c16r2="http://schemas.microsoft.com/office/drawing/2015/06/chart">
            <c:ext xmlns:c16="http://schemas.microsoft.com/office/drawing/2014/chart" uri="{C3380CC4-5D6E-409C-BE32-E72D297353CC}">
              <c16:uniqueId val="{00000001-3F44-4CA4-AD9A-CCD01A03F0BE}"/>
            </c:ext>
          </c:extLst>
        </c:ser>
        <c:dLbls>
          <c:showLegendKey val="0"/>
          <c:showVal val="0"/>
          <c:showCatName val="0"/>
          <c:showSerName val="0"/>
          <c:showPercent val="0"/>
          <c:showBubbleSize val="0"/>
        </c:dLbls>
        <c:marker val="1"/>
        <c:smooth val="0"/>
        <c:axId val="20349632"/>
        <c:axId val="20343648"/>
      </c:lineChart>
      <c:dateAx>
        <c:axId val="20349632"/>
        <c:scaling>
          <c:orientation val="minMax"/>
        </c:scaling>
        <c:delete val="1"/>
        <c:axPos val="b"/>
        <c:numFmt formatCode="&quot;H&quot;yy" sourceLinked="1"/>
        <c:majorTickMark val="none"/>
        <c:minorTickMark val="none"/>
        <c:tickLblPos val="none"/>
        <c:crossAx val="20343648"/>
        <c:crosses val="autoZero"/>
        <c:auto val="1"/>
        <c:lblOffset val="100"/>
        <c:baseTimeUnit val="years"/>
      </c:dateAx>
      <c:valAx>
        <c:axId val="203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112.2</c:v>
                </c:pt>
                <c:pt idx="1">
                  <c:v>117.97</c:v>
                </c:pt>
                <c:pt idx="2">
                  <c:v>112.42</c:v>
                </c:pt>
                <c:pt idx="3">
                  <c:v>116.91</c:v>
                </c:pt>
                <c:pt idx="4">
                  <c:v>113.3</c:v>
                </c:pt>
              </c:numCache>
            </c:numRef>
          </c:val>
          <c:extLst xmlns:c16r2="http://schemas.microsoft.com/office/drawing/2015/06/chart">
            <c:ext xmlns:c16="http://schemas.microsoft.com/office/drawing/2014/chart" uri="{C3380CC4-5D6E-409C-BE32-E72D297353CC}">
              <c16:uniqueId val="{00000000-657E-4231-9B27-CA378E5F506B}"/>
            </c:ext>
          </c:extLst>
        </c:ser>
        <c:dLbls>
          <c:showLegendKey val="0"/>
          <c:showVal val="0"/>
          <c:showCatName val="0"/>
          <c:showSerName val="0"/>
          <c:showPercent val="0"/>
          <c:showBubbleSize val="0"/>
        </c:dLbls>
        <c:gapWidth val="150"/>
        <c:axId val="110092720"/>
        <c:axId val="11008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106.63</c:v>
                </c:pt>
                <c:pt idx="1">
                  <c:v>108.03</c:v>
                </c:pt>
                <c:pt idx="2">
                  <c:v>106.9</c:v>
                </c:pt>
                <c:pt idx="3">
                  <c:v>106.32</c:v>
                </c:pt>
                <c:pt idx="4">
                  <c:v>106.67</c:v>
                </c:pt>
              </c:numCache>
            </c:numRef>
          </c:val>
          <c:smooth val="0"/>
          <c:extLst xmlns:c16r2="http://schemas.microsoft.com/office/drawing/2015/06/chart">
            <c:ext xmlns:c16="http://schemas.microsoft.com/office/drawing/2014/chart" uri="{C3380CC4-5D6E-409C-BE32-E72D297353CC}">
              <c16:uniqueId val="{00000001-657E-4231-9B27-CA378E5F506B}"/>
            </c:ext>
          </c:extLst>
        </c:ser>
        <c:dLbls>
          <c:showLegendKey val="0"/>
          <c:showVal val="0"/>
          <c:showCatName val="0"/>
          <c:showSerName val="0"/>
          <c:showPercent val="0"/>
          <c:showBubbleSize val="0"/>
        </c:dLbls>
        <c:marker val="1"/>
        <c:smooth val="0"/>
        <c:axId val="110092720"/>
        <c:axId val="110082384"/>
      </c:lineChart>
      <c:dateAx>
        <c:axId val="110092720"/>
        <c:scaling>
          <c:orientation val="minMax"/>
        </c:scaling>
        <c:delete val="1"/>
        <c:axPos val="b"/>
        <c:numFmt formatCode="&quot;H&quot;yy" sourceLinked="1"/>
        <c:majorTickMark val="none"/>
        <c:minorTickMark val="none"/>
        <c:tickLblPos val="none"/>
        <c:crossAx val="110082384"/>
        <c:crosses val="autoZero"/>
        <c:auto val="1"/>
        <c:lblOffset val="100"/>
        <c:baseTimeUnit val="years"/>
      </c:dateAx>
      <c:valAx>
        <c:axId val="11008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9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5.9</c:v>
                </c:pt>
                <c:pt idx="1">
                  <c:v>8.76</c:v>
                </c:pt>
                <c:pt idx="2">
                  <c:v>11.49</c:v>
                </c:pt>
                <c:pt idx="3">
                  <c:v>14.02</c:v>
                </c:pt>
                <c:pt idx="4">
                  <c:v>16.57</c:v>
                </c:pt>
              </c:numCache>
            </c:numRef>
          </c:val>
          <c:extLst xmlns:c16r2="http://schemas.microsoft.com/office/drawing/2015/06/chart">
            <c:ext xmlns:c16="http://schemas.microsoft.com/office/drawing/2014/chart" uri="{C3380CC4-5D6E-409C-BE32-E72D297353CC}">
              <c16:uniqueId val="{00000000-5DF2-4A1E-84E5-868DABB3229A}"/>
            </c:ext>
          </c:extLst>
        </c:ser>
        <c:dLbls>
          <c:showLegendKey val="0"/>
          <c:showVal val="0"/>
          <c:showCatName val="0"/>
          <c:showSerName val="0"/>
          <c:showPercent val="0"/>
          <c:showBubbleSize val="0"/>
        </c:dLbls>
        <c:gapWidth val="150"/>
        <c:axId val="110080208"/>
        <c:axId val="11009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26.07</c:v>
                </c:pt>
                <c:pt idx="1">
                  <c:v>25.61</c:v>
                </c:pt>
                <c:pt idx="2">
                  <c:v>26.13</c:v>
                </c:pt>
                <c:pt idx="3">
                  <c:v>21.22</c:v>
                </c:pt>
                <c:pt idx="4">
                  <c:v>23.25</c:v>
                </c:pt>
              </c:numCache>
            </c:numRef>
          </c:val>
          <c:smooth val="0"/>
          <c:extLst xmlns:c16r2="http://schemas.microsoft.com/office/drawing/2015/06/chart">
            <c:ext xmlns:c16="http://schemas.microsoft.com/office/drawing/2014/chart" uri="{C3380CC4-5D6E-409C-BE32-E72D297353CC}">
              <c16:uniqueId val="{00000001-5DF2-4A1E-84E5-868DABB3229A}"/>
            </c:ext>
          </c:extLst>
        </c:ser>
        <c:dLbls>
          <c:showLegendKey val="0"/>
          <c:showVal val="0"/>
          <c:showCatName val="0"/>
          <c:showSerName val="0"/>
          <c:showPercent val="0"/>
          <c:showBubbleSize val="0"/>
        </c:dLbls>
        <c:marker val="1"/>
        <c:smooth val="0"/>
        <c:axId val="110080208"/>
        <c:axId val="110090000"/>
      </c:lineChart>
      <c:dateAx>
        <c:axId val="110080208"/>
        <c:scaling>
          <c:orientation val="minMax"/>
        </c:scaling>
        <c:delete val="1"/>
        <c:axPos val="b"/>
        <c:numFmt formatCode="&quot;H&quot;yy" sourceLinked="1"/>
        <c:majorTickMark val="none"/>
        <c:minorTickMark val="none"/>
        <c:tickLblPos val="none"/>
        <c:crossAx val="110090000"/>
        <c:crosses val="autoZero"/>
        <c:auto val="1"/>
        <c:lblOffset val="100"/>
        <c:baseTimeUnit val="years"/>
      </c:dateAx>
      <c:valAx>
        <c:axId val="11009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59-469D-BC5B-5D682EFCAB72}"/>
            </c:ext>
          </c:extLst>
        </c:ser>
        <c:dLbls>
          <c:showLegendKey val="0"/>
          <c:showVal val="0"/>
          <c:showCatName val="0"/>
          <c:showSerName val="0"/>
          <c:showPercent val="0"/>
          <c:showBubbleSize val="0"/>
        </c:dLbls>
        <c:gapWidth val="150"/>
        <c:axId val="110091088"/>
        <c:axId val="11008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1.07</c:v>
                </c:pt>
                <c:pt idx="2">
                  <c:v>1.03</c:v>
                </c:pt>
                <c:pt idx="3">
                  <c:v>0.83</c:v>
                </c:pt>
                <c:pt idx="4">
                  <c:v>1.06</c:v>
                </c:pt>
              </c:numCache>
            </c:numRef>
          </c:val>
          <c:smooth val="0"/>
          <c:extLst xmlns:c16r2="http://schemas.microsoft.com/office/drawing/2015/06/chart">
            <c:ext xmlns:c16="http://schemas.microsoft.com/office/drawing/2014/chart" uri="{C3380CC4-5D6E-409C-BE32-E72D297353CC}">
              <c16:uniqueId val="{00000001-DC59-469D-BC5B-5D682EFCAB72}"/>
            </c:ext>
          </c:extLst>
        </c:ser>
        <c:dLbls>
          <c:showLegendKey val="0"/>
          <c:showVal val="0"/>
          <c:showCatName val="0"/>
          <c:showSerName val="0"/>
          <c:showPercent val="0"/>
          <c:showBubbleSize val="0"/>
        </c:dLbls>
        <c:marker val="1"/>
        <c:smooth val="0"/>
        <c:axId val="110091088"/>
        <c:axId val="110083472"/>
      </c:lineChart>
      <c:dateAx>
        <c:axId val="110091088"/>
        <c:scaling>
          <c:orientation val="minMax"/>
        </c:scaling>
        <c:delete val="1"/>
        <c:axPos val="b"/>
        <c:numFmt formatCode="&quot;H&quot;yy" sourceLinked="1"/>
        <c:majorTickMark val="none"/>
        <c:minorTickMark val="none"/>
        <c:tickLblPos val="none"/>
        <c:crossAx val="110083472"/>
        <c:crosses val="autoZero"/>
        <c:auto val="1"/>
        <c:lblOffset val="100"/>
        <c:baseTimeUnit val="years"/>
      </c:dateAx>
      <c:valAx>
        <c:axId val="11008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9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B3-496D-8C52-763AA116D6B9}"/>
            </c:ext>
          </c:extLst>
        </c:ser>
        <c:dLbls>
          <c:showLegendKey val="0"/>
          <c:showVal val="0"/>
          <c:showCatName val="0"/>
          <c:showSerName val="0"/>
          <c:showPercent val="0"/>
          <c:showBubbleSize val="0"/>
        </c:dLbls>
        <c:gapWidth val="150"/>
        <c:axId val="110080752"/>
        <c:axId val="11008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26.43</c:v>
                </c:pt>
                <c:pt idx="1">
                  <c:v>13.55</c:v>
                </c:pt>
                <c:pt idx="2">
                  <c:v>9.06</c:v>
                </c:pt>
                <c:pt idx="3">
                  <c:v>1.35</c:v>
                </c:pt>
                <c:pt idx="4">
                  <c:v>3.68</c:v>
                </c:pt>
              </c:numCache>
            </c:numRef>
          </c:val>
          <c:smooth val="0"/>
          <c:extLst xmlns:c16r2="http://schemas.microsoft.com/office/drawing/2015/06/chart">
            <c:ext xmlns:c16="http://schemas.microsoft.com/office/drawing/2014/chart" uri="{C3380CC4-5D6E-409C-BE32-E72D297353CC}">
              <c16:uniqueId val="{00000001-17B3-496D-8C52-763AA116D6B9}"/>
            </c:ext>
          </c:extLst>
        </c:ser>
        <c:dLbls>
          <c:showLegendKey val="0"/>
          <c:showVal val="0"/>
          <c:showCatName val="0"/>
          <c:showSerName val="0"/>
          <c:showPercent val="0"/>
          <c:showBubbleSize val="0"/>
        </c:dLbls>
        <c:marker val="1"/>
        <c:smooth val="0"/>
        <c:axId val="110080752"/>
        <c:axId val="110084016"/>
      </c:lineChart>
      <c:dateAx>
        <c:axId val="110080752"/>
        <c:scaling>
          <c:orientation val="minMax"/>
        </c:scaling>
        <c:delete val="1"/>
        <c:axPos val="b"/>
        <c:numFmt formatCode="&quot;H&quot;yy" sourceLinked="1"/>
        <c:majorTickMark val="none"/>
        <c:minorTickMark val="none"/>
        <c:tickLblPos val="none"/>
        <c:crossAx val="110084016"/>
        <c:crosses val="autoZero"/>
        <c:auto val="1"/>
        <c:lblOffset val="100"/>
        <c:baseTimeUnit val="years"/>
      </c:dateAx>
      <c:valAx>
        <c:axId val="11008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44.03</c:v>
                </c:pt>
                <c:pt idx="1">
                  <c:v>53.37</c:v>
                </c:pt>
                <c:pt idx="2">
                  <c:v>48.24</c:v>
                </c:pt>
                <c:pt idx="3">
                  <c:v>58.27</c:v>
                </c:pt>
                <c:pt idx="4">
                  <c:v>74.7</c:v>
                </c:pt>
              </c:numCache>
            </c:numRef>
          </c:val>
          <c:extLst xmlns:c16r2="http://schemas.microsoft.com/office/drawing/2015/06/chart">
            <c:ext xmlns:c16="http://schemas.microsoft.com/office/drawing/2014/chart" uri="{C3380CC4-5D6E-409C-BE32-E72D297353CC}">
              <c16:uniqueId val="{00000000-F317-4AC9-9060-C2986BC12C04}"/>
            </c:ext>
          </c:extLst>
        </c:ser>
        <c:dLbls>
          <c:showLegendKey val="0"/>
          <c:showVal val="0"/>
          <c:showCatName val="0"/>
          <c:showSerName val="0"/>
          <c:showPercent val="0"/>
          <c:showBubbleSize val="0"/>
        </c:dLbls>
        <c:gapWidth val="150"/>
        <c:axId val="110082928"/>
        <c:axId val="11009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72.44</c:v>
                </c:pt>
                <c:pt idx="1">
                  <c:v>78.45</c:v>
                </c:pt>
                <c:pt idx="2">
                  <c:v>76.31</c:v>
                </c:pt>
                <c:pt idx="3">
                  <c:v>71.540000000000006</c:v>
                </c:pt>
                <c:pt idx="4">
                  <c:v>67.86</c:v>
                </c:pt>
              </c:numCache>
            </c:numRef>
          </c:val>
          <c:smooth val="0"/>
          <c:extLst xmlns:c16r2="http://schemas.microsoft.com/office/drawing/2015/06/chart">
            <c:ext xmlns:c16="http://schemas.microsoft.com/office/drawing/2014/chart" uri="{C3380CC4-5D6E-409C-BE32-E72D297353CC}">
              <c16:uniqueId val="{00000001-F317-4AC9-9060-C2986BC12C04}"/>
            </c:ext>
          </c:extLst>
        </c:ser>
        <c:dLbls>
          <c:showLegendKey val="0"/>
          <c:showVal val="0"/>
          <c:showCatName val="0"/>
          <c:showSerName val="0"/>
          <c:showPercent val="0"/>
          <c:showBubbleSize val="0"/>
        </c:dLbls>
        <c:marker val="1"/>
        <c:smooth val="0"/>
        <c:axId val="110082928"/>
        <c:axId val="110093808"/>
      </c:lineChart>
      <c:dateAx>
        <c:axId val="110082928"/>
        <c:scaling>
          <c:orientation val="minMax"/>
        </c:scaling>
        <c:delete val="1"/>
        <c:axPos val="b"/>
        <c:numFmt formatCode="&quot;H&quot;yy" sourceLinked="1"/>
        <c:majorTickMark val="none"/>
        <c:minorTickMark val="none"/>
        <c:tickLblPos val="none"/>
        <c:crossAx val="110093808"/>
        <c:crosses val="autoZero"/>
        <c:auto val="1"/>
        <c:lblOffset val="100"/>
        <c:baseTimeUnit val="years"/>
      </c:dateAx>
      <c:valAx>
        <c:axId val="11009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540.55999999999995</c:v>
                </c:pt>
                <c:pt idx="1">
                  <c:v>510.05</c:v>
                </c:pt>
                <c:pt idx="2">
                  <c:v>485.4</c:v>
                </c:pt>
                <c:pt idx="3">
                  <c:v>474.45</c:v>
                </c:pt>
                <c:pt idx="4">
                  <c:v>451.9</c:v>
                </c:pt>
              </c:numCache>
            </c:numRef>
          </c:val>
          <c:extLst xmlns:c16r2="http://schemas.microsoft.com/office/drawing/2015/06/chart">
            <c:ext xmlns:c16="http://schemas.microsoft.com/office/drawing/2014/chart" uri="{C3380CC4-5D6E-409C-BE32-E72D297353CC}">
              <c16:uniqueId val="{00000000-101E-4933-8EA2-2FAE1814AEA4}"/>
            </c:ext>
          </c:extLst>
        </c:ser>
        <c:dLbls>
          <c:showLegendKey val="0"/>
          <c:showVal val="0"/>
          <c:showCatName val="0"/>
          <c:showSerName val="0"/>
          <c:showPercent val="0"/>
          <c:showBubbleSize val="0"/>
        </c:dLbls>
        <c:gapWidth val="150"/>
        <c:axId val="110081296"/>
        <c:axId val="11008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625.12</c:v>
                </c:pt>
                <c:pt idx="1">
                  <c:v>799.41</c:v>
                </c:pt>
                <c:pt idx="2">
                  <c:v>820.36</c:v>
                </c:pt>
                <c:pt idx="3">
                  <c:v>653.69000000000005</c:v>
                </c:pt>
                <c:pt idx="4">
                  <c:v>709.4</c:v>
                </c:pt>
              </c:numCache>
            </c:numRef>
          </c:val>
          <c:smooth val="0"/>
          <c:extLst xmlns:c16r2="http://schemas.microsoft.com/office/drawing/2015/06/chart">
            <c:ext xmlns:c16="http://schemas.microsoft.com/office/drawing/2014/chart" uri="{C3380CC4-5D6E-409C-BE32-E72D297353CC}">
              <c16:uniqueId val="{00000001-101E-4933-8EA2-2FAE1814AEA4}"/>
            </c:ext>
          </c:extLst>
        </c:ser>
        <c:dLbls>
          <c:showLegendKey val="0"/>
          <c:showVal val="0"/>
          <c:showCatName val="0"/>
          <c:showSerName val="0"/>
          <c:showPercent val="0"/>
          <c:showBubbleSize val="0"/>
        </c:dLbls>
        <c:marker val="1"/>
        <c:smooth val="0"/>
        <c:axId val="110081296"/>
        <c:axId val="110084560"/>
      </c:lineChart>
      <c:dateAx>
        <c:axId val="110081296"/>
        <c:scaling>
          <c:orientation val="minMax"/>
        </c:scaling>
        <c:delete val="1"/>
        <c:axPos val="b"/>
        <c:numFmt formatCode="&quot;H&quot;yy" sourceLinked="1"/>
        <c:majorTickMark val="none"/>
        <c:minorTickMark val="none"/>
        <c:tickLblPos val="none"/>
        <c:crossAx val="110084560"/>
        <c:crosses val="autoZero"/>
        <c:auto val="1"/>
        <c:lblOffset val="100"/>
        <c:baseTimeUnit val="years"/>
      </c:dateAx>
      <c:valAx>
        <c:axId val="11008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183.77</c:v>
                </c:pt>
                <c:pt idx="1">
                  <c:v>94.31</c:v>
                </c:pt>
                <c:pt idx="2">
                  <c:v>86.56</c:v>
                </c:pt>
                <c:pt idx="3">
                  <c:v>79.760000000000005</c:v>
                </c:pt>
                <c:pt idx="4">
                  <c:v>98.91</c:v>
                </c:pt>
              </c:numCache>
            </c:numRef>
          </c:val>
          <c:extLst xmlns:c16r2="http://schemas.microsoft.com/office/drawing/2015/06/chart">
            <c:ext xmlns:c16="http://schemas.microsoft.com/office/drawing/2014/chart" uri="{C3380CC4-5D6E-409C-BE32-E72D297353CC}">
              <c16:uniqueId val="{00000000-9367-4548-9A22-821BDCCAADE8}"/>
            </c:ext>
          </c:extLst>
        </c:ser>
        <c:dLbls>
          <c:showLegendKey val="0"/>
          <c:showVal val="0"/>
          <c:showCatName val="0"/>
          <c:showSerName val="0"/>
          <c:showPercent val="0"/>
          <c:showBubbleSize val="0"/>
        </c:dLbls>
        <c:gapWidth val="150"/>
        <c:axId val="110086192"/>
        <c:axId val="11008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89.74</c:v>
                </c:pt>
                <c:pt idx="1">
                  <c:v>96.54</c:v>
                </c:pt>
                <c:pt idx="2">
                  <c:v>95.4</c:v>
                </c:pt>
                <c:pt idx="3">
                  <c:v>88.05</c:v>
                </c:pt>
                <c:pt idx="4">
                  <c:v>91.14</c:v>
                </c:pt>
              </c:numCache>
            </c:numRef>
          </c:val>
          <c:smooth val="0"/>
          <c:extLst xmlns:c16r2="http://schemas.microsoft.com/office/drawing/2015/06/chart">
            <c:ext xmlns:c16="http://schemas.microsoft.com/office/drawing/2014/chart" uri="{C3380CC4-5D6E-409C-BE32-E72D297353CC}">
              <c16:uniqueId val="{00000001-9367-4548-9A22-821BDCCAADE8}"/>
            </c:ext>
          </c:extLst>
        </c:ser>
        <c:dLbls>
          <c:showLegendKey val="0"/>
          <c:showVal val="0"/>
          <c:showCatName val="0"/>
          <c:showSerName val="0"/>
          <c:showPercent val="0"/>
          <c:showBubbleSize val="0"/>
        </c:dLbls>
        <c:marker val="1"/>
        <c:smooth val="0"/>
        <c:axId val="110086192"/>
        <c:axId val="110086736"/>
      </c:lineChart>
      <c:dateAx>
        <c:axId val="110086192"/>
        <c:scaling>
          <c:orientation val="minMax"/>
        </c:scaling>
        <c:delete val="1"/>
        <c:axPos val="b"/>
        <c:numFmt formatCode="&quot;H&quot;yy" sourceLinked="1"/>
        <c:majorTickMark val="none"/>
        <c:minorTickMark val="none"/>
        <c:tickLblPos val="none"/>
        <c:crossAx val="110086736"/>
        <c:crosses val="autoZero"/>
        <c:auto val="1"/>
        <c:lblOffset val="100"/>
        <c:baseTimeUnit val="years"/>
      </c:dateAx>
      <c:valAx>
        <c:axId val="11008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79.81</c:v>
                </c:pt>
                <c:pt idx="1">
                  <c:v>155.44999999999999</c:v>
                </c:pt>
                <c:pt idx="2">
                  <c:v>174.34</c:v>
                </c:pt>
                <c:pt idx="3">
                  <c:v>189.8</c:v>
                </c:pt>
                <c:pt idx="4">
                  <c:v>152.57</c:v>
                </c:pt>
              </c:numCache>
            </c:numRef>
          </c:val>
          <c:extLst xmlns:c16r2="http://schemas.microsoft.com/office/drawing/2015/06/chart">
            <c:ext xmlns:c16="http://schemas.microsoft.com/office/drawing/2014/chart" uri="{C3380CC4-5D6E-409C-BE32-E72D297353CC}">
              <c16:uniqueId val="{00000000-584A-42B4-A6F3-B04AA961DBB1}"/>
            </c:ext>
          </c:extLst>
        </c:ser>
        <c:dLbls>
          <c:showLegendKey val="0"/>
          <c:showVal val="0"/>
          <c:showCatName val="0"/>
          <c:showSerName val="0"/>
          <c:showPercent val="0"/>
          <c:showBubbleSize val="0"/>
        </c:dLbls>
        <c:gapWidth val="150"/>
        <c:axId val="110088368"/>
        <c:axId val="203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141.24</c:v>
                </c:pt>
                <c:pt idx="1">
                  <c:v>162.81</c:v>
                </c:pt>
                <c:pt idx="2">
                  <c:v>163.19999999999999</c:v>
                </c:pt>
                <c:pt idx="3">
                  <c:v>141.15</c:v>
                </c:pt>
                <c:pt idx="4">
                  <c:v>136.86000000000001</c:v>
                </c:pt>
              </c:numCache>
            </c:numRef>
          </c:val>
          <c:smooth val="0"/>
          <c:extLst xmlns:c16r2="http://schemas.microsoft.com/office/drawing/2015/06/chart">
            <c:ext xmlns:c16="http://schemas.microsoft.com/office/drawing/2014/chart" uri="{C3380CC4-5D6E-409C-BE32-E72D297353CC}">
              <c16:uniqueId val="{00000001-584A-42B4-A6F3-B04AA961DBB1}"/>
            </c:ext>
          </c:extLst>
        </c:ser>
        <c:dLbls>
          <c:showLegendKey val="0"/>
          <c:showVal val="0"/>
          <c:showCatName val="0"/>
          <c:showSerName val="0"/>
          <c:showPercent val="0"/>
          <c:showBubbleSize val="0"/>
        </c:dLbls>
        <c:marker val="1"/>
        <c:smooth val="0"/>
        <c:axId val="110088368"/>
        <c:axId val="20347456"/>
      </c:lineChart>
      <c:dateAx>
        <c:axId val="110088368"/>
        <c:scaling>
          <c:orientation val="minMax"/>
        </c:scaling>
        <c:delete val="1"/>
        <c:axPos val="b"/>
        <c:numFmt formatCode="&quot;H&quot;yy" sourceLinked="1"/>
        <c:majorTickMark val="none"/>
        <c:minorTickMark val="none"/>
        <c:tickLblPos val="none"/>
        <c:crossAx val="20347456"/>
        <c:crosses val="autoZero"/>
        <c:auto val="1"/>
        <c:lblOffset val="100"/>
        <c:baseTimeUnit val="years"/>
      </c:dateAx>
      <c:valAx>
        <c:axId val="203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滝沢市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55605</v>
      </c>
      <c r="AM8" s="51"/>
      <c r="AN8" s="51"/>
      <c r="AO8" s="51"/>
      <c r="AP8" s="51"/>
      <c r="AQ8" s="51"/>
      <c r="AR8" s="51"/>
      <c r="AS8" s="51"/>
      <c r="AT8" s="46">
        <f>データ!T6</f>
        <v>182.46</v>
      </c>
      <c r="AU8" s="46"/>
      <c r="AV8" s="46"/>
      <c r="AW8" s="46"/>
      <c r="AX8" s="46"/>
      <c r="AY8" s="46"/>
      <c r="AZ8" s="46"/>
      <c r="BA8" s="46"/>
      <c r="BB8" s="46">
        <f>データ!U6</f>
        <v>304.75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69.33</v>
      </c>
      <c r="J10" s="46"/>
      <c r="K10" s="46"/>
      <c r="L10" s="46"/>
      <c r="M10" s="46"/>
      <c r="N10" s="46"/>
      <c r="O10" s="46"/>
      <c r="P10" s="46">
        <f>データ!P6</f>
        <v>70.459999999999994</v>
      </c>
      <c r="Q10" s="46"/>
      <c r="R10" s="46"/>
      <c r="S10" s="46"/>
      <c r="T10" s="46"/>
      <c r="U10" s="46"/>
      <c r="V10" s="46"/>
      <c r="W10" s="46">
        <f>データ!Q6</f>
        <v>77.11</v>
      </c>
      <c r="X10" s="46"/>
      <c r="Y10" s="46"/>
      <c r="Z10" s="46"/>
      <c r="AA10" s="46"/>
      <c r="AB10" s="46"/>
      <c r="AC10" s="46"/>
      <c r="AD10" s="51">
        <f>データ!R6</f>
        <v>3002</v>
      </c>
      <c r="AE10" s="51"/>
      <c r="AF10" s="51"/>
      <c r="AG10" s="51"/>
      <c r="AH10" s="51"/>
      <c r="AI10" s="51"/>
      <c r="AJ10" s="51"/>
      <c r="AK10" s="2"/>
      <c r="AL10" s="51">
        <f>データ!V6</f>
        <v>39111</v>
      </c>
      <c r="AM10" s="51"/>
      <c r="AN10" s="51"/>
      <c r="AO10" s="51"/>
      <c r="AP10" s="51"/>
      <c r="AQ10" s="51"/>
      <c r="AR10" s="51"/>
      <c r="AS10" s="51"/>
      <c r="AT10" s="46">
        <f>データ!W6</f>
        <v>7.74</v>
      </c>
      <c r="AU10" s="46"/>
      <c r="AV10" s="46"/>
      <c r="AW10" s="46"/>
      <c r="AX10" s="46"/>
      <c r="AY10" s="46"/>
      <c r="AZ10" s="46"/>
      <c r="BA10" s="46"/>
      <c r="BB10" s="46">
        <f>データ!X6</f>
        <v>5053.1000000000004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113</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6BOFLrObdN8IBmDe4Jd1gxvItVMo1Ql98YKJiG2G9NtK/Qq92PA1Eot5dVxGcMpV+lJmVRgyaiI70rMTdh3Nw==" saltValue="Fqe8woMh6K9a6tr94sQw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32166</v>
      </c>
      <c r="D6" s="33">
        <f t="shared" si="3"/>
        <v>46</v>
      </c>
      <c r="E6" s="33">
        <f t="shared" si="3"/>
        <v>17</v>
      </c>
      <c r="F6" s="33">
        <f t="shared" si="3"/>
        <v>1</v>
      </c>
      <c r="G6" s="33">
        <f t="shared" si="3"/>
        <v>0</v>
      </c>
      <c r="H6" s="33" t="str">
        <f t="shared" si="3"/>
        <v>岩手県　滝沢市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69.33</v>
      </c>
      <c r="P6" s="34">
        <f t="shared" si="3"/>
        <v>70.459999999999994</v>
      </c>
      <c r="Q6" s="34">
        <f t="shared" si="3"/>
        <v>77.11</v>
      </c>
      <c r="R6" s="34">
        <f t="shared" si="3"/>
        <v>3002</v>
      </c>
      <c r="S6" s="34">
        <f t="shared" si="3"/>
        <v>55605</v>
      </c>
      <c r="T6" s="34">
        <f t="shared" si="3"/>
        <v>182.46</v>
      </c>
      <c r="U6" s="34">
        <f t="shared" si="3"/>
        <v>304.75</v>
      </c>
      <c r="V6" s="34">
        <f t="shared" si="3"/>
        <v>39111</v>
      </c>
      <c r="W6" s="34">
        <f t="shared" si="3"/>
        <v>7.74</v>
      </c>
      <c r="X6" s="34">
        <f t="shared" si="3"/>
        <v>5053.1000000000004</v>
      </c>
      <c r="Y6" s="35">
        <f>IF(Y7="",NA(),Y7)</f>
        <v>112.2</v>
      </c>
      <c r="Z6" s="35">
        <f t="shared" ref="Z6:AH6" si="4">IF(Z7="",NA(),Z7)</f>
        <v>117.97</v>
      </c>
      <c r="AA6" s="35">
        <f t="shared" si="4"/>
        <v>112.42</v>
      </c>
      <c r="AB6" s="35">
        <f t="shared" si="4"/>
        <v>116.91</v>
      </c>
      <c r="AC6" s="35">
        <f t="shared" si="4"/>
        <v>113.3</v>
      </c>
      <c r="AD6" s="35">
        <f t="shared" si="4"/>
        <v>106.63</v>
      </c>
      <c r="AE6" s="35">
        <f t="shared" si="4"/>
        <v>108.03</v>
      </c>
      <c r="AF6" s="35">
        <f t="shared" si="4"/>
        <v>106.9</v>
      </c>
      <c r="AG6" s="35">
        <f t="shared" si="4"/>
        <v>106.32</v>
      </c>
      <c r="AH6" s="35">
        <f t="shared" si="4"/>
        <v>106.67</v>
      </c>
      <c r="AI6" s="34" t="str">
        <f>IF(AI7="","",IF(AI7="-","【-】","【"&amp;SUBSTITUTE(TEXT(AI7,"#,##0.00"),"-","△")&amp;"】"))</f>
        <v>【106.67】</v>
      </c>
      <c r="AJ6" s="34">
        <f>IF(AJ7="",NA(),AJ7)</f>
        <v>0</v>
      </c>
      <c r="AK6" s="34">
        <f t="shared" ref="AK6:AS6" si="5">IF(AK7="",NA(),AK7)</f>
        <v>0</v>
      </c>
      <c r="AL6" s="34">
        <f t="shared" si="5"/>
        <v>0</v>
      </c>
      <c r="AM6" s="34">
        <f t="shared" si="5"/>
        <v>0</v>
      </c>
      <c r="AN6" s="34">
        <f t="shared" si="5"/>
        <v>0</v>
      </c>
      <c r="AO6" s="35">
        <f t="shared" si="5"/>
        <v>26.43</v>
      </c>
      <c r="AP6" s="35">
        <f t="shared" si="5"/>
        <v>13.55</v>
      </c>
      <c r="AQ6" s="35">
        <f t="shared" si="5"/>
        <v>9.06</v>
      </c>
      <c r="AR6" s="35">
        <f t="shared" si="5"/>
        <v>1.35</v>
      </c>
      <c r="AS6" s="35">
        <f t="shared" si="5"/>
        <v>3.68</v>
      </c>
      <c r="AT6" s="34" t="str">
        <f>IF(AT7="","",IF(AT7="-","【-】","【"&amp;SUBSTITUTE(TEXT(AT7,"#,##0.00"),"-","△")&amp;"】"))</f>
        <v>【3.64】</v>
      </c>
      <c r="AU6" s="35">
        <f>IF(AU7="",NA(),AU7)</f>
        <v>44.03</v>
      </c>
      <c r="AV6" s="35">
        <f t="shared" ref="AV6:BD6" si="6">IF(AV7="",NA(),AV7)</f>
        <v>53.37</v>
      </c>
      <c r="AW6" s="35">
        <f t="shared" si="6"/>
        <v>48.24</v>
      </c>
      <c r="AX6" s="35">
        <f t="shared" si="6"/>
        <v>58.27</v>
      </c>
      <c r="AY6" s="35">
        <f t="shared" si="6"/>
        <v>74.7</v>
      </c>
      <c r="AZ6" s="35">
        <f t="shared" si="6"/>
        <v>72.44</v>
      </c>
      <c r="BA6" s="35">
        <f t="shared" si="6"/>
        <v>78.45</v>
      </c>
      <c r="BB6" s="35">
        <f t="shared" si="6"/>
        <v>76.31</v>
      </c>
      <c r="BC6" s="35">
        <f t="shared" si="6"/>
        <v>71.540000000000006</v>
      </c>
      <c r="BD6" s="35">
        <f t="shared" si="6"/>
        <v>67.86</v>
      </c>
      <c r="BE6" s="34" t="str">
        <f>IF(BE7="","",IF(BE7="-","【-】","【"&amp;SUBSTITUTE(TEXT(BE7,"#,##0.00"),"-","△")&amp;"】"))</f>
        <v>【67.52】</v>
      </c>
      <c r="BF6" s="35">
        <f>IF(BF7="",NA(),BF7)</f>
        <v>540.55999999999995</v>
      </c>
      <c r="BG6" s="35">
        <f t="shared" ref="BG6:BO6" si="7">IF(BG7="",NA(),BG7)</f>
        <v>510.05</v>
      </c>
      <c r="BH6" s="35">
        <f t="shared" si="7"/>
        <v>485.4</v>
      </c>
      <c r="BI6" s="35">
        <f t="shared" si="7"/>
        <v>474.45</v>
      </c>
      <c r="BJ6" s="35">
        <f t="shared" si="7"/>
        <v>451.9</v>
      </c>
      <c r="BK6" s="35">
        <f t="shared" si="7"/>
        <v>625.12</v>
      </c>
      <c r="BL6" s="35">
        <f t="shared" si="7"/>
        <v>799.41</v>
      </c>
      <c r="BM6" s="35">
        <f t="shared" si="7"/>
        <v>820.36</v>
      </c>
      <c r="BN6" s="35">
        <f t="shared" si="7"/>
        <v>653.69000000000005</v>
      </c>
      <c r="BO6" s="35">
        <f t="shared" si="7"/>
        <v>709.4</v>
      </c>
      <c r="BP6" s="34" t="str">
        <f>IF(BP7="","",IF(BP7="-","【-】","【"&amp;SUBSTITUTE(TEXT(BP7,"#,##0.00"),"-","△")&amp;"】"))</f>
        <v>【705.21】</v>
      </c>
      <c r="BQ6" s="35">
        <f>IF(BQ7="",NA(),BQ7)</f>
        <v>183.77</v>
      </c>
      <c r="BR6" s="35">
        <f t="shared" ref="BR6:BZ6" si="8">IF(BR7="",NA(),BR7)</f>
        <v>94.31</v>
      </c>
      <c r="BS6" s="35">
        <f t="shared" si="8"/>
        <v>86.56</v>
      </c>
      <c r="BT6" s="35">
        <f t="shared" si="8"/>
        <v>79.760000000000005</v>
      </c>
      <c r="BU6" s="35">
        <f t="shared" si="8"/>
        <v>98.91</v>
      </c>
      <c r="BV6" s="35">
        <f t="shared" si="8"/>
        <v>89.74</v>
      </c>
      <c r="BW6" s="35">
        <f t="shared" si="8"/>
        <v>96.54</v>
      </c>
      <c r="BX6" s="35">
        <f t="shared" si="8"/>
        <v>95.4</v>
      </c>
      <c r="BY6" s="35">
        <f t="shared" si="8"/>
        <v>88.05</v>
      </c>
      <c r="BZ6" s="35">
        <f t="shared" si="8"/>
        <v>91.14</v>
      </c>
      <c r="CA6" s="34" t="str">
        <f>IF(CA7="","",IF(CA7="-","【-】","【"&amp;SUBSTITUTE(TEXT(CA7,"#,##0.00"),"-","△")&amp;"】"))</f>
        <v>【98.96】</v>
      </c>
      <c r="CB6" s="35">
        <f>IF(CB7="",NA(),CB7)</f>
        <v>79.81</v>
      </c>
      <c r="CC6" s="35">
        <f t="shared" ref="CC6:CK6" si="9">IF(CC7="",NA(),CC7)</f>
        <v>155.44999999999999</v>
      </c>
      <c r="CD6" s="35">
        <f t="shared" si="9"/>
        <v>174.34</v>
      </c>
      <c r="CE6" s="35">
        <f t="shared" si="9"/>
        <v>189.8</v>
      </c>
      <c r="CF6" s="35">
        <f t="shared" si="9"/>
        <v>152.57</v>
      </c>
      <c r="CG6" s="35">
        <f t="shared" si="9"/>
        <v>141.24</v>
      </c>
      <c r="CH6" s="35">
        <f t="shared" si="9"/>
        <v>162.81</v>
      </c>
      <c r="CI6" s="35">
        <f t="shared" si="9"/>
        <v>163.19999999999999</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58.12</v>
      </c>
      <c r="CS6" s="35">
        <f t="shared" si="10"/>
        <v>64.959999999999994</v>
      </c>
      <c r="CT6" s="35">
        <f t="shared" si="10"/>
        <v>65.040000000000006</v>
      </c>
      <c r="CU6" s="35">
        <f t="shared" si="10"/>
        <v>57.04</v>
      </c>
      <c r="CV6" s="35">
        <f t="shared" si="10"/>
        <v>60.78</v>
      </c>
      <c r="CW6" s="34" t="str">
        <f>IF(CW7="","",IF(CW7="-","【-】","【"&amp;SUBSTITUTE(TEXT(CW7,"#,##0.00"),"-","△")&amp;"】"))</f>
        <v>【59.57】</v>
      </c>
      <c r="CX6" s="35">
        <f>IF(CX7="",NA(),CX7)</f>
        <v>96.23</v>
      </c>
      <c r="CY6" s="35">
        <f t="shared" ref="CY6:DG6" si="11">IF(CY7="",NA(),CY7)</f>
        <v>95.5</v>
      </c>
      <c r="CZ6" s="35">
        <f t="shared" si="11"/>
        <v>95.28</v>
      </c>
      <c r="DA6" s="35">
        <f t="shared" si="11"/>
        <v>95.02</v>
      </c>
      <c r="DB6" s="35">
        <f t="shared" si="11"/>
        <v>95.45</v>
      </c>
      <c r="DC6" s="35">
        <f t="shared" si="11"/>
        <v>93.07</v>
      </c>
      <c r="DD6" s="35">
        <f t="shared" si="11"/>
        <v>92.3</v>
      </c>
      <c r="DE6" s="35">
        <f t="shared" si="11"/>
        <v>92.55</v>
      </c>
      <c r="DF6" s="35">
        <f t="shared" si="11"/>
        <v>93.73</v>
      </c>
      <c r="DG6" s="35">
        <f t="shared" si="11"/>
        <v>94.17</v>
      </c>
      <c r="DH6" s="34" t="str">
        <f>IF(DH7="","",IF(DH7="-","【-】","【"&amp;SUBSTITUTE(TEXT(DH7,"#,##0.00"),"-","△")&amp;"】"))</f>
        <v>【95.57】</v>
      </c>
      <c r="DI6" s="35">
        <f>IF(DI7="",NA(),DI7)</f>
        <v>5.9</v>
      </c>
      <c r="DJ6" s="35">
        <f t="shared" ref="DJ6:DR6" si="12">IF(DJ7="",NA(),DJ7)</f>
        <v>8.76</v>
      </c>
      <c r="DK6" s="35">
        <f t="shared" si="12"/>
        <v>11.49</v>
      </c>
      <c r="DL6" s="35">
        <f t="shared" si="12"/>
        <v>14.02</v>
      </c>
      <c r="DM6" s="35">
        <f t="shared" si="12"/>
        <v>16.57</v>
      </c>
      <c r="DN6" s="35">
        <f t="shared" si="12"/>
        <v>26.07</v>
      </c>
      <c r="DO6" s="35">
        <f t="shared" si="12"/>
        <v>25.61</v>
      </c>
      <c r="DP6" s="35">
        <f t="shared" si="12"/>
        <v>26.13</v>
      </c>
      <c r="DQ6" s="35">
        <f t="shared" si="12"/>
        <v>21.22</v>
      </c>
      <c r="DR6" s="35">
        <f t="shared" si="12"/>
        <v>23.25</v>
      </c>
      <c r="DS6" s="34" t="str">
        <f>IF(DS7="","",IF(DS7="-","【-】","【"&amp;SUBSTITUTE(TEXT(DS7,"#,##0.00"),"-","△")&amp;"】"))</f>
        <v>【36.52】</v>
      </c>
      <c r="DT6" s="34">
        <f>IF(DT7="",NA(),DT7)</f>
        <v>0</v>
      </c>
      <c r="DU6" s="34">
        <f t="shared" ref="DU6:EC6" si="13">IF(DU7="",NA(),DU7)</f>
        <v>0</v>
      </c>
      <c r="DV6" s="34">
        <f t="shared" si="13"/>
        <v>0</v>
      </c>
      <c r="DW6" s="34">
        <f t="shared" si="13"/>
        <v>0</v>
      </c>
      <c r="DX6" s="34">
        <f t="shared" si="13"/>
        <v>0</v>
      </c>
      <c r="DY6" s="35">
        <f t="shared" si="13"/>
        <v>0.15</v>
      </c>
      <c r="DZ6" s="35">
        <f t="shared" si="13"/>
        <v>1.07</v>
      </c>
      <c r="EA6" s="35">
        <f t="shared" si="13"/>
        <v>1.03</v>
      </c>
      <c r="EB6" s="35">
        <f t="shared" si="13"/>
        <v>0.83</v>
      </c>
      <c r="EC6" s="35">
        <f t="shared" si="13"/>
        <v>1.06</v>
      </c>
      <c r="ED6" s="34" t="str">
        <f>IF(ED7="","",IF(ED7="-","【-】","【"&amp;SUBSTITUTE(TEXT(ED7,"#,##0.00"),"-","△")&amp;"】"))</f>
        <v>【5.72】</v>
      </c>
      <c r="EE6" s="35">
        <f>IF(EE7="",NA(),EE7)</f>
        <v>0.06</v>
      </c>
      <c r="EF6" s="34">
        <f t="shared" ref="EF6:EN6" si="14">IF(EF7="",NA(),EF7)</f>
        <v>0</v>
      </c>
      <c r="EG6" s="34">
        <f t="shared" si="14"/>
        <v>0</v>
      </c>
      <c r="EH6" s="34">
        <f t="shared" si="14"/>
        <v>0</v>
      </c>
      <c r="EI6" s="34">
        <f t="shared" si="14"/>
        <v>0</v>
      </c>
      <c r="EJ6" s="35">
        <f t="shared" si="14"/>
        <v>0.1</v>
      </c>
      <c r="EK6" s="35">
        <f t="shared" si="14"/>
        <v>0.13</v>
      </c>
      <c r="EL6" s="35">
        <f t="shared" si="14"/>
        <v>0.1</v>
      </c>
      <c r="EM6" s="35">
        <f t="shared" si="14"/>
        <v>0.12</v>
      </c>
      <c r="EN6" s="35">
        <f t="shared" si="14"/>
        <v>0.08</v>
      </c>
      <c r="EO6" s="34" t="str">
        <f>IF(EO7="","",IF(EO7="-","【-】","【"&amp;SUBSTITUTE(TEXT(EO7,"#,##0.00"),"-","△")&amp;"】"))</f>
        <v>【0.30】</v>
      </c>
    </row>
    <row r="7" spans="1:148" s="36" customFormat="1" x14ac:dyDescent="0.15">
      <c r="A7" s="28"/>
      <c r="B7" s="37">
        <v>2020</v>
      </c>
      <c r="C7" s="37">
        <v>32166</v>
      </c>
      <c r="D7" s="37">
        <v>46</v>
      </c>
      <c r="E7" s="37">
        <v>17</v>
      </c>
      <c r="F7" s="37">
        <v>1</v>
      </c>
      <c r="G7" s="37">
        <v>0</v>
      </c>
      <c r="H7" s="37" t="s">
        <v>95</v>
      </c>
      <c r="I7" s="37" t="s">
        <v>96</v>
      </c>
      <c r="J7" s="37" t="s">
        <v>97</v>
      </c>
      <c r="K7" s="37" t="s">
        <v>98</v>
      </c>
      <c r="L7" s="37" t="s">
        <v>99</v>
      </c>
      <c r="M7" s="37" t="s">
        <v>100</v>
      </c>
      <c r="N7" s="38" t="s">
        <v>101</v>
      </c>
      <c r="O7" s="38">
        <v>69.33</v>
      </c>
      <c r="P7" s="38">
        <v>70.459999999999994</v>
      </c>
      <c r="Q7" s="38">
        <v>77.11</v>
      </c>
      <c r="R7" s="38">
        <v>3002</v>
      </c>
      <c r="S7" s="38">
        <v>55605</v>
      </c>
      <c r="T7" s="38">
        <v>182.46</v>
      </c>
      <c r="U7" s="38">
        <v>304.75</v>
      </c>
      <c r="V7" s="38">
        <v>39111</v>
      </c>
      <c r="W7" s="38">
        <v>7.74</v>
      </c>
      <c r="X7" s="38">
        <v>5053.1000000000004</v>
      </c>
      <c r="Y7" s="38">
        <v>112.2</v>
      </c>
      <c r="Z7" s="38">
        <v>117.97</v>
      </c>
      <c r="AA7" s="38">
        <v>112.42</v>
      </c>
      <c r="AB7" s="38">
        <v>116.91</v>
      </c>
      <c r="AC7" s="38">
        <v>113.3</v>
      </c>
      <c r="AD7" s="38">
        <v>106.63</v>
      </c>
      <c r="AE7" s="38">
        <v>108.03</v>
      </c>
      <c r="AF7" s="38">
        <v>106.9</v>
      </c>
      <c r="AG7" s="38">
        <v>106.32</v>
      </c>
      <c r="AH7" s="38">
        <v>106.67</v>
      </c>
      <c r="AI7" s="38">
        <v>106.67</v>
      </c>
      <c r="AJ7" s="38">
        <v>0</v>
      </c>
      <c r="AK7" s="38">
        <v>0</v>
      </c>
      <c r="AL7" s="38">
        <v>0</v>
      </c>
      <c r="AM7" s="38">
        <v>0</v>
      </c>
      <c r="AN7" s="38">
        <v>0</v>
      </c>
      <c r="AO7" s="38">
        <v>26.43</v>
      </c>
      <c r="AP7" s="38">
        <v>13.55</v>
      </c>
      <c r="AQ7" s="38">
        <v>9.06</v>
      </c>
      <c r="AR7" s="38">
        <v>1.35</v>
      </c>
      <c r="AS7" s="38">
        <v>3.68</v>
      </c>
      <c r="AT7" s="38">
        <v>3.64</v>
      </c>
      <c r="AU7" s="38">
        <v>44.03</v>
      </c>
      <c r="AV7" s="38">
        <v>53.37</v>
      </c>
      <c r="AW7" s="38">
        <v>48.24</v>
      </c>
      <c r="AX7" s="38">
        <v>58.27</v>
      </c>
      <c r="AY7" s="38">
        <v>74.7</v>
      </c>
      <c r="AZ7" s="38">
        <v>72.44</v>
      </c>
      <c r="BA7" s="38">
        <v>78.45</v>
      </c>
      <c r="BB7" s="38">
        <v>76.31</v>
      </c>
      <c r="BC7" s="38">
        <v>71.540000000000006</v>
      </c>
      <c r="BD7" s="38">
        <v>67.86</v>
      </c>
      <c r="BE7" s="38">
        <v>67.52</v>
      </c>
      <c r="BF7" s="38">
        <v>540.55999999999995</v>
      </c>
      <c r="BG7" s="38">
        <v>510.05</v>
      </c>
      <c r="BH7" s="38">
        <v>485.4</v>
      </c>
      <c r="BI7" s="38">
        <v>474.45</v>
      </c>
      <c r="BJ7" s="38">
        <v>451.9</v>
      </c>
      <c r="BK7" s="38">
        <v>625.12</v>
      </c>
      <c r="BL7" s="38">
        <v>799.41</v>
      </c>
      <c r="BM7" s="38">
        <v>820.36</v>
      </c>
      <c r="BN7" s="38">
        <v>653.69000000000005</v>
      </c>
      <c r="BO7" s="38">
        <v>709.4</v>
      </c>
      <c r="BP7" s="38">
        <v>705.21</v>
      </c>
      <c r="BQ7" s="38">
        <v>183.77</v>
      </c>
      <c r="BR7" s="38">
        <v>94.31</v>
      </c>
      <c r="BS7" s="38">
        <v>86.56</v>
      </c>
      <c r="BT7" s="38">
        <v>79.760000000000005</v>
      </c>
      <c r="BU7" s="38">
        <v>98.91</v>
      </c>
      <c r="BV7" s="38">
        <v>89.74</v>
      </c>
      <c r="BW7" s="38">
        <v>96.54</v>
      </c>
      <c r="BX7" s="38">
        <v>95.4</v>
      </c>
      <c r="BY7" s="38">
        <v>88.05</v>
      </c>
      <c r="BZ7" s="38">
        <v>91.14</v>
      </c>
      <c r="CA7" s="38">
        <v>98.96</v>
      </c>
      <c r="CB7" s="38">
        <v>79.81</v>
      </c>
      <c r="CC7" s="38">
        <v>155.44999999999999</v>
      </c>
      <c r="CD7" s="38">
        <v>174.34</v>
      </c>
      <c r="CE7" s="38">
        <v>189.8</v>
      </c>
      <c r="CF7" s="38">
        <v>152.57</v>
      </c>
      <c r="CG7" s="38">
        <v>141.24</v>
      </c>
      <c r="CH7" s="38">
        <v>162.81</v>
      </c>
      <c r="CI7" s="38">
        <v>163.19999999999999</v>
      </c>
      <c r="CJ7" s="38">
        <v>141.15</v>
      </c>
      <c r="CK7" s="38">
        <v>136.86000000000001</v>
      </c>
      <c r="CL7" s="38">
        <v>134.52000000000001</v>
      </c>
      <c r="CM7" s="38" t="s">
        <v>101</v>
      </c>
      <c r="CN7" s="38" t="s">
        <v>101</v>
      </c>
      <c r="CO7" s="38" t="s">
        <v>101</v>
      </c>
      <c r="CP7" s="38" t="s">
        <v>101</v>
      </c>
      <c r="CQ7" s="38" t="s">
        <v>101</v>
      </c>
      <c r="CR7" s="38">
        <v>58.12</v>
      </c>
      <c r="CS7" s="38">
        <v>64.959999999999994</v>
      </c>
      <c r="CT7" s="38">
        <v>65.040000000000006</v>
      </c>
      <c r="CU7" s="38">
        <v>57.04</v>
      </c>
      <c r="CV7" s="38">
        <v>60.78</v>
      </c>
      <c r="CW7" s="38">
        <v>59.57</v>
      </c>
      <c r="CX7" s="38">
        <v>96.23</v>
      </c>
      <c r="CY7" s="38">
        <v>95.5</v>
      </c>
      <c r="CZ7" s="38">
        <v>95.28</v>
      </c>
      <c r="DA7" s="38">
        <v>95.02</v>
      </c>
      <c r="DB7" s="38">
        <v>95.45</v>
      </c>
      <c r="DC7" s="38">
        <v>93.07</v>
      </c>
      <c r="DD7" s="38">
        <v>92.3</v>
      </c>
      <c r="DE7" s="38">
        <v>92.55</v>
      </c>
      <c r="DF7" s="38">
        <v>93.73</v>
      </c>
      <c r="DG7" s="38">
        <v>94.17</v>
      </c>
      <c r="DH7" s="38">
        <v>95.57</v>
      </c>
      <c r="DI7" s="38">
        <v>5.9</v>
      </c>
      <c r="DJ7" s="38">
        <v>8.76</v>
      </c>
      <c r="DK7" s="38">
        <v>11.49</v>
      </c>
      <c r="DL7" s="38">
        <v>14.02</v>
      </c>
      <c r="DM7" s="38">
        <v>16.57</v>
      </c>
      <c r="DN7" s="38">
        <v>26.07</v>
      </c>
      <c r="DO7" s="38">
        <v>25.61</v>
      </c>
      <c r="DP7" s="38">
        <v>26.13</v>
      </c>
      <c r="DQ7" s="38">
        <v>21.22</v>
      </c>
      <c r="DR7" s="38">
        <v>23.25</v>
      </c>
      <c r="DS7" s="38">
        <v>36.520000000000003</v>
      </c>
      <c r="DT7" s="38">
        <v>0</v>
      </c>
      <c r="DU7" s="38">
        <v>0</v>
      </c>
      <c r="DV7" s="38">
        <v>0</v>
      </c>
      <c r="DW7" s="38">
        <v>0</v>
      </c>
      <c r="DX7" s="38">
        <v>0</v>
      </c>
      <c r="DY7" s="38">
        <v>0.15</v>
      </c>
      <c r="DZ7" s="38">
        <v>1.07</v>
      </c>
      <c r="EA7" s="38">
        <v>1.03</v>
      </c>
      <c r="EB7" s="38">
        <v>0.83</v>
      </c>
      <c r="EC7" s="38">
        <v>1.06</v>
      </c>
      <c r="ED7" s="38">
        <v>5.72</v>
      </c>
      <c r="EE7" s="38">
        <v>0.06</v>
      </c>
      <c r="EF7" s="38">
        <v>0</v>
      </c>
      <c r="EG7" s="38">
        <v>0</v>
      </c>
      <c r="EH7" s="38">
        <v>0</v>
      </c>
      <c r="EI7" s="38">
        <v>0</v>
      </c>
      <c r="EJ7" s="38">
        <v>0.1</v>
      </c>
      <c r="EK7" s="38">
        <v>0.13</v>
      </c>
      <c r="EL7" s="38">
        <v>0.1</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く 黒澤  滋</cp:lastModifiedBy>
  <dcterms:created xsi:type="dcterms:W3CDTF">2021-12-03T07:07:06Z</dcterms:created>
  <dcterms:modified xsi:type="dcterms:W3CDTF">2022-01-18T07:54:36Z</dcterms:modified>
  <cp:category/>
</cp:coreProperties>
</file>