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12_八幡平市\"/>
    </mc:Choice>
  </mc:AlternateContent>
  <workbookProtection workbookAlgorithmName="SHA-512" workbookHashValue="uU2hE3WWMTswpYVnqgPuQ/vru8PuyWlUJvzyZv+DH69G4I4YR8/HG/NI5yNEOSyHOJVdLdD24aUGyVV9jpVm/w==" workbookSaltValue="sk4T3J5K2KRlSrr1BZ+dOA==" workbookSpinCount="100000" lockStructure="1"/>
  <bookViews>
    <workbookView xWindow="0" yWindow="0" windowWidth="23040" windowHeight="83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<sst xmlns="http://schemas.openxmlformats.org/spreadsheetml/2006/main" count="228" uniqueCount="115">
  <si>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</si>
  <si>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</si>
  <si>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</si>
  <si>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</si>
  <si>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</si>
  <si>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</si>
  <si>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</si>
  <si>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</si>
  <si>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</si>
  <si>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</si>
  <si>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</si>
  <si>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</si>
  <si>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</si>
  <si>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</si>
  <si>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</si>
  <si>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</si>
  <si>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</si>
  <si>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</si>
  <si>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</si>
  <si>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</si>
  <si>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</si>
  <si>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</si>
  <si>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</si>
  <si>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</si>
  <si>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</si>
  <si>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</si>
  <si>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</si>
  <si>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</si>
  <si>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</si>
  <si>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</si>
  <si>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</si>
  <si>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</si>
  <si>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</si>
  <si>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</si>
  <si>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</si>
  <si>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</si>
  <si>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</si>
  <si>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</si>
  <si>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</si>
  <si>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</si>
  <si>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</si>
  <si>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</si>
  <si>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</si>
  <si>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</si>
  <si>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</si>
  <si>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</si>
  <si>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</si>
  <si>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</si>
  <si>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</si>
  <si>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</si>
  <si>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</si>
  <si>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</si>
  <si>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</si>
  <si>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</si>
  <si>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</si>
  <si>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</si>
  <si>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</si>
  <si>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</si>
  <si>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</si>
  <si>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</si>
  <si>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</si>
  <si>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</si>
  <si>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</si>
  <si>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</si>
  <si>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</si>
  <si>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</si>
  <si>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</si>
  <si>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</si>
  <si>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</si>
  <si>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</si>
  <si>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</si>
  <si>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</si>
  <si>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</si>
  <si>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</si>
  <si>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</si>
  <si>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</si>
  <si>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</si>
  <si>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</si>
  <si>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</si>
  <si>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</si>
  <si>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</si>
  <si>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</si>
  <si>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</si>
  <si>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</si>
  <si>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</si>
  <si>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</si>
  <si>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</si>
  <si>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</si>
  <si>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</si>
  <si>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</si>
  <si>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</si>
  <si>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</si>
  <si>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</si>
  <si>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</si>
  <si>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</si>
  <si>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</si>
  <si>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</si>
  <si>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</si>
  <si>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</si>
  <si>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</si>
  <si>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</si>
  <si>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</si>
  <si>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</si>
  <si>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</si>
  <si>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</si>
  <si>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</si>
  <si>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</si>
  <si>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</si>
  <si>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</si>
  <si>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</si>
  <si>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</si>
  <si>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</si>
  <si>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令和２年度は、市内事業者に対する新型コロナウイルス対応水道料金減免措置により、給水収益が減少したものの、配水管漏水が少なく、収益減以上に修繕費が抑えられた。そのため、①経常収支比率が増加に転じた。しかし、依然として⑤料金回収率が100％以下であることも併せて鑑みると、料金収入のみでは費用を賄えず、一般会計繰入金に依存した状態が続いている。
　修繕費の減少に伴い、⑥給水原価が僅かながら減少した。しかし、配水管漏水について早期の発見と修繕対応に努めているものの、⑧有収率は低下傾向にある。また、⑦施設利用率は依然として低水準のままである。令和３年度に策定するアセットマネジメント（施設更新計画）を着実に実行し、小規模配水池の統合など施設の効率化に努める。
　平成29年度からは企業債の借入れを抑制し、残高の圧縮を進めている。その成果は④企業債残高対給水収益比率の減少に示されている。しかし、依然として類似団体平均値よりも大幅に高い水準にあることから、今後も借入れ抑制を継続する。
　令和２年度からの下水道事業の地方公営企業法適用を機に、管理手法の見直し等による費用の縮減を検討し、実行している。令和４年度には、水道事業も財政シミュレーションを行いながら、適正水準による料金収入の確保を検討するほか、経営戦略（改訂版）を策定し、早期の実行に努める。
</t>
    <rPh sb="1" eb="3">
      <t>レイワ</t>
    </rPh>
    <rPh sb="92" eb="94">
      <t>ゾウカ</t>
    </rPh>
    <rPh sb="95" eb="96">
      <t>テン</t>
    </rPh>
    <rPh sb="103" eb="105">
      <t>イゼン</t>
    </rPh>
    <rPh sb="119" eb="121">
      <t>イカ</t>
    </rPh>
    <rPh sb="173" eb="175">
      <t>シュウゼン</t>
    </rPh>
    <rPh sb="175" eb="176">
      <t>ヒ</t>
    </rPh>
    <rPh sb="177" eb="179">
      <t>ゲンショウ</t>
    </rPh>
    <rPh sb="180" eb="181">
      <t>トモナ</t>
    </rPh>
    <rPh sb="194" eb="196">
      <t>ゲンショウ</t>
    </rPh>
    <rPh sb="237" eb="239">
      <t>テイカ</t>
    </rPh>
    <rPh sb="239" eb="241">
      <t>ケイコウ</t>
    </rPh>
    <rPh sb="270" eb="272">
      <t>レイワ</t>
    </rPh>
    <rPh sb="273" eb="274">
      <t>ネン</t>
    </rPh>
    <rPh sb="274" eb="275">
      <t>ド</t>
    </rPh>
    <rPh sb="276" eb="278">
      <t>サクテイ</t>
    </rPh>
    <rPh sb="299" eb="301">
      <t>チャクジツ</t>
    </rPh>
    <rPh sb="302" eb="304">
      <t>ジッコウ</t>
    </rPh>
    <rPh sb="306" eb="309">
      <t>ショウキボ</t>
    </rPh>
    <rPh sb="309" eb="312">
      <t>ハイスイチ</t>
    </rPh>
    <rPh sb="313" eb="315">
      <t>トウゴウ</t>
    </rPh>
    <rPh sb="324" eb="325">
      <t>ツト</t>
    </rPh>
    <rPh sb="330" eb="332">
      <t>ヘイセイ</t>
    </rPh>
    <rPh sb="334" eb="335">
      <t>ネン</t>
    </rPh>
    <rPh sb="335" eb="336">
      <t>ド</t>
    </rPh>
    <rPh sb="343" eb="345">
      <t>カリイ</t>
    </rPh>
    <rPh sb="347" eb="349">
      <t>ヨクセイ</t>
    </rPh>
    <rPh sb="354" eb="356">
      <t>アッシュク</t>
    </rPh>
    <rPh sb="357" eb="358">
      <t>スス</t>
    </rPh>
    <rPh sb="365" eb="367">
      <t>セイカ</t>
    </rPh>
    <rPh sb="369" eb="371">
      <t>キギョウ</t>
    </rPh>
    <rPh sb="371" eb="372">
      <t>サイ</t>
    </rPh>
    <rPh sb="372" eb="374">
      <t>ザンダカ</t>
    </rPh>
    <rPh sb="374" eb="375">
      <t>タイ</t>
    </rPh>
    <rPh sb="375" eb="377">
      <t>キュウスイ</t>
    </rPh>
    <rPh sb="377" eb="379">
      <t>シュウエキ</t>
    </rPh>
    <rPh sb="379" eb="381">
      <t>ヒリツ</t>
    </rPh>
    <rPh sb="382" eb="384">
      <t>ゲンショウ</t>
    </rPh>
    <rPh sb="385" eb="386">
      <t>シメ</t>
    </rPh>
    <rPh sb="429" eb="431">
      <t>カリイ</t>
    </rPh>
    <rPh sb="432" eb="434">
      <t>ヨクセイ</t>
    </rPh>
    <rPh sb="435" eb="437">
      <t>ケイゾク</t>
    </rPh>
    <rPh sb="466" eb="467">
      <t>キ</t>
    </rPh>
    <rPh sb="477" eb="478">
      <t>トウ</t>
    </rPh>
    <rPh sb="484" eb="486">
      <t>シュクゲン</t>
    </rPh>
    <rPh sb="491" eb="493">
      <t>ジッコウ</t>
    </rPh>
    <rPh sb="506" eb="508">
      <t>スイドウ</t>
    </rPh>
    <rPh sb="508" eb="510">
      <t>ジギョウ</t>
    </rPh>
    <rPh sb="543" eb="545">
      <t>ケントウ</t>
    </rPh>
    <rPh sb="564" eb="566">
      <t>ソウキ</t>
    </rPh>
    <rPh sb="570" eb="571">
      <t>ツト</t>
    </rPh>
    <phoneticPr fontId="4"/>
  </si>
  <si>
    <t>　経営状況を考慮して、施設更新及び老朽管更新は少しずつ進めているものの、資産全体では更新が進んでおらず、①有形固定資産減価償却率で示すとおり、年々減価償却が進んでいる。合併前の旧町村ごとに老朽管更新の進捗状況に違いがあり、地区によっては漏水が頻発している。なお、令和３年度は老朽化施設の更新のほか、老朽管更新も実施している。
　②管路経年化率より、法定耐用年数を超えた老朽管は少ない状況にあるが、①と併せて鑑みると、今後において更新時期を迎える管路が増加すると見込まれる。
　令和３年度には施設更新計画が策定となる。また、１の③流動比率は前年度比較で減少しているが、水道事業の資金量は増加傾向にある。資金は施設更新に活用することを検討しているが、資金量の動向については注視していく必要がある。</t>
    <rPh sb="1" eb="3">
      <t>ケイエイ</t>
    </rPh>
    <rPh sb="3" eb="5">
      <t>ジョウキョウ</t>
    </rPh>
    <rPh sb="6" eb="8">
      <t>コウリョ</t>
    </rPh>
    <rPh sb="11" eb="13">
      <t>シセツ</t>
    </rPh>
    <rPh sb="13" eb="15">
      <t>コウシン</t>
    </rPh>
    <rPh sb="15" eb="16">
      <t>オヨ</t>
    </rPh>
    <rPh sb="17" eb="19">
      <t>ロウキュウ</t>
    </rPh>
    <rPh sb="19" eb="20">
      <t>カン</t>
    </rPh>
    <rPh sb="20" eb="22">
      <t>コウシン</t>
    </rPh>
    <rPh sb="23" eb="24">
      <t>スコ</t>
    </rPh>
    <rPh sb="27" eb="28">
      <t>スス</t>
    </rPh>
    <rPh sb="36" eb="38">
      <t>シサン</t>
    </rPh>
    <rPh sb="38" eb="40">
      <t>ゼンタイ</t>
    </rPh>
    <rPh sb="42" eb="44">
      <t>コウシン</t>
    </rPh>
    <rPh sb="45" eb="46">
      <t>スス</t>
    </rPh>
    <rPh sb="65" eb="66">
      <t>シメ</t>
    </rPh>
    <rPh sb="71" eb="73">
      <t>ネンネン</t>
    </rPh>
    <rPh sb="131" eb="133">
      <t>レイワ</t>
    </rPh>
    <rPh sb="134" eb="135">
      <t>ネン</t>
    </rPh>
    <rPh sb="135" eb="136">
      <t>ド</t>
    </rPh>
    <rPh sb="155" eb="157">
      <t>ジッシ</t>
    </rPh>
    <rPh sb="165" eb="167">
      <t>カンロ</t>
    </rPh>
    <rPh sb="167" eb="169">
      <t>ケイネン</t>
    </rPh>
    <rPh sb="169" eb="170">
      <t>カ</t>
    </rPh>
    <rPh sb="170" eb="171">
      <t>リツ</t>
    </rPh>
    <rPh sb="174" eb="176">
      <t>ホウテイ</t>
    </rPh>
    <rPh sb="176" eb="178">
      <t>タイヨウ</t>
    </rPh>
    <rPh sb="178" eb="180">
      <t>ネンスウ</t>
    </rPh>
    <rPh sb="181" eb="182">
      <t>コ</t>
    </rPh>
    <rPh sb="184" eb="186">
      <t>ロウキュウ</t>
    </rPh>
    <rPh sb="186" eb="187">
      <t>カン</t>
    </rPh>
    <rPh sb="191" eb="193">
      <t>ジョウキョウ</t>
    </rPh>
    <rPh sb="208" eb="210">
      <t>コンゴ</t>
    </rPh>
    <rPh sb="230" eb="232">
      <t>ミコ</t>
    </rPh>
    <rPh sb="238" eb="240">
      <t>レイワ</t>
    </rPh>
    <rPh sb="241" eb="242">
      <t>ネン</t>
    </rPh>
    <rPh sb="242" eb="243">
      <t>ド</t>
    </rPh>
    <rPh sb="272" eb="274">
      <t>ヒカク</t>
    </rPh>
    <rPh sb="294" eb="296">
      <t>ケイコウ</t>
    </rPh>
    <rPh sb="300" eb="302">
      <t>シキン</t>
    </rPh>
    <rPh sb="323" eb="325">
      <t>シキン</t>
    </rPh>
    <rPh sb="325" eb="326">
      <t>リョウ</t>
    </rPh>
    <phoneticPr fontId="4"/>
  </si>
  <si>
    <t xml:space="preserve">　令和元年に続き、企業債残高の減少、資金量の増加の点で改善が図られつつあるものの、厳しい経営状況であることには変わらない。１及び２で示した内容より、固定資産や企業債残高の多さ、料金収入の低さが事業経営に影響を及ぼしている。
　平成29年度に市内全地区を上水道事業にとしたことで、料金収入に次いで大きな財源である一般会計繰入金に変化が生じる。上水道統合後10年間（令和８年度までの間で）一般会計繰入金の一つである「高料金対策に要する経費」は、繰入基準額が段階的に低くなる。このことから、安定経営を維持するうえで、料金改定の検討は急務である。
　今後においても、ＰＤＣＡサイクルによる経営改善を継続しながら、１及び２で示した内容について着実に進めていく。
</t>
    <rPh sb="1" eb="3">
      <t>レイワ</t>
    </rPh>
    <rPh sb="3" eb="5">
      <t>ガンネン</t>
    </rPh>
    <rPh sb="6" eb="7">
      <t>ツヅ</t>
    </rPh>
    <rPh sb="44" eb="46">
      <t>ケイエイ</t>
    </rPh>
    <rPh sb="55" eb="56">
      <t>カ</t>
    </rPh>
    <rPh sb="62" eb="63">
      <t>オヨ</t>
    </rPh>
    <rPh sb="66" eb="67">
      <t>シメ</t>
    </rPh>
    <rPh sb="69" eb="71">
      <t>ナイヨウ</t>
    </rPh>
    <rPh sb="74" eb="76">
      <t>コテイ</t>
    </rPh>
    <rPh sb="76" eb="78">
      <t>シサン</t>
    </rPh>
    <rPh sb="79" eb="81">
      <t>キギョウ</t>
    </rPh>
    <rPh sb="81" eb="82">
      <t>サイ</t>
    </rPh>
    <rPh sb="82" eb="84">
      <t>ザンダカ</t>
    </rPh>
    <rPh sb="85" eb="86">
      <t>オオ</t>
    </rPh>
    <rPh sb="113" eb="115">
      <t>ヘイセイ</t>
    </rPh>
    <rPh sb="117" eb="118">
      <t>ネン</t>
    </rPh>
    <rPh sb="118" eb="119">
      <t>ド</t>
    </rPh>
    <rPh sb="120" eb="122">
      <t>シナイ</t>
    </rPh>
    <rPh sb="122" eb="123">
      <t>ゼン</t>
    </rPh>
    <rPh sb="123" eb="125">
      <t>チク</t>
    </rPh>
    <rPh sb="126" eb="129">
      <t>ジョウスイドウ</t>
    </rPh>
    <rPh sb="129" eb="131">
      <t>ジギョウ</t>
    </rPh>
    <rPh sb="147" eb="148">
      <t>オオ</t>
    </rPh>
    <rPh sb="170" eb="173">
      <t>ジョウスイドウ</t>
    </rPh>
    <rPh sb="173" eb="175">
      <t>トウゴウ</t>
    </rPh>
    <rPh sb="175" eb="176">
      <t>ゴ</t>
    </rPh>
    <rPh sb="178" eb="180">
      <t>ネンカン</t>
    </rPh>
    <rPh sb="181" eb="183">
      <t>レイワ</t>
    </rPh>
    <rPh sb="184" eb="185">
      <t>ネン</t>
    </rPh>
    <rPh sb="185" eb="186">
      <t>ド</t>
    </rPh>
    <rPh sb="189" eb="190">
      <t>アイダ</t>
    </rPh>
    <rPh sb="192" eb="194">
      <t>イッパン</t>
    </rPh>
    <rPh sb="194" eb="196">
      <t>カイケイ</t>
    </rPh>
    <rPh sb="196" eb="198">
      <t>クリイレ</t>
    </rPh>
    <rPh sb="198" eb="199">
      <t>キン</t>
    </rPh>
    <rPh sb="200" eb="201">
      <t>ヒト</t>
    </rPh>
    <rPh sb="290" eb="292">
      <t>ケイエイ</t>
    </rPh>
    <rPh sb="292" eb="29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</si>
</sst>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0.1</c:v>
                </c:pt>
                <c:pt idx="2">
                  <c:v>0.4</c:v>
                </c:pt>
                <c:pt idx="3" formatCode="#,##0.00;&quot;△&quot;#,##0.00">
                  <c:v>0</c:v>
                </c:pt>
                <c:pt idx="4" formatCode="#,##0.00;&quot;△&quot;#,##0.00">
                  <c:v>0</c:v>
                </c:pt>
              </c:numCache>
            </c:numRef>
          </c:val>
          <c:extLst>
            <c:ext xmlns:c16="http://schemas.microsoft.com/office/drawing/2014/chart" uri="{C3380CC4-5D6E-409C-BE32-E72D297353CC}">
              <c16:uniqueId val="{00000000-A8E9-4A92-8F6F-2DA96B825D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8E9-4A92-8F6F-2DA96B825D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43.21</c:v>
                </c:pt>
                <c:pt idx="1">
                  <c:v>44.54</c:v>
                </c:pt>
                <c:pt idx="2">
                  <c:v>42.67</c:v>
                </c:pt>
                <c:pt idx="3">
                  <c:v>44.03</c:v>
                </c:pt>
                <c:pt idx="4">
                  <c:v>43.83</c:v>
                </c:pt>
              </c:numCache>
            </c:numRef>
          </c:val>
          <c:extLst>
            <c:ext xmlns:c16="http://schemas.microsoft.com/office/drawing/2014/chart" uri="{C3380CC4-5D6E-409C-BE32-E72D297353CC}">
              <c16:uniqueId val="{00000000-0D7B-4F52-A7E1-32F0D28378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D7B-4F52-A7E1-32F0D28378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80.69</c:v>
                </c:pt>
                <c:pt idx="1">
                  <c:v>78.25</c:v>
                </c:pt>
                <c:pt idx="2">
                  <c:v>82.19</c:v>
                </c:pt>
                <c:pt idx="3">
                  <c:v>79.05</c:v>
                </c:pt>
                <c:pt idx="4">
                  <c:v>78.540000000000006</c:v>
                </c:pt>
              </c:numCache>
            </c:numRef>
          </c:val>
          <c:extLst>
            <c:ext xmlns:c16="http://schemas.microsoft.com/office/drawing/2014/chart" uri="{C3380CC4-5D6E-409C-BE32-E72D297353CC}">
              <c16:uniqueId val="{00000000-ACBC-4E40-AA4B-02277697B1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CBC-4E40-AA4B-02277697B1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108.11</c:v>
                </c:pt>
                <c:pt idx="1">
                  <c:v>107.02</c:v>
                </c:pt>
                <c:pt idx="2">
                  <c:v>102.75</c:v>
                </c:pt>
                <c:pt idx="3">
                  <c:v>104.31</c:v>
                </c:pt>
                <c:pt idx="4">
                  <c:v>109.23</c:v>
                </c:pt>
              </c:numCache>
            </c:numRef>
          </c:val>
          <c:extLst>
            <c:ext xmlns:c16="http://schemas.microsoft.com/office/drawing/2014/chart" uri="{C3380CC4-5D6E-409C-BE32-E72D297353CC}">
              <c16:uniqueId val="{00000000-5E1A-4EB9-84DD-14197BD591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5E1A-4EB9-84DD-14197BD591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c:v>
                </c:pt>
                <c:pt idx="1">
                  <c:v>54.07</c:v>
                </c:pt>
                <c:pt idx="2">
                  <c:v>54.88</c:v>
                </c:pt>
                <c:pt idx="3">
                  <c:v>55.7</c:v>
                </c:pt>
                <c:pt idx="4">
                  <c:v>56.56</c:v>
                </c:pt>
              </c:numCache>
            </c:numRef>
          </c:val>
          <c:extLst>
            <c:ext xmlns:c16="http://schemas.microsoft.com/office/drawing/2014/chart" uri="{C3380CC4-5D6E-409C-BE32-E72D297353CC}">
              <c16:uniqueId val="{00000000-AB56-4879-B8C4-1AEBF5BF8C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B56-4879-B8C4-1AEBF5BF8C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6.36</c:v>
                </c:pt>
                <c:pt idx="1">
                  <c:v>6.33</c:v>
                </c:pt>
                <c:pt idx="2">
                  <c:v>8.44</c:v>
                </c:pt>
                <c:pt idx="3">
                  <c:v>8.3699999999999992</c:v>
                </c:pt>
                <c:pt idx="4">
                  <c:v>9.59</c:v>
                </c:pt>
              </c:numCache>
            </c:numRef>
          </c:val>
          <c:extLst>
            <c:ext xmlns:c16="http://schemas.microsoft.com/office/drawing/2014/chart" uri="{C3380CC4-5D6E-409C-BE32-E72D297353CC}">
              <c16:uniqueId val="{00000000-1B52-4601-9F15-64BC2129AEF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1B52-4601-9F15-64BC2129AEF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99-4EC7-8A07-75B1005AB7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499-4EC7-8A07-75B1005AB7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449.48</c:v>
                </c:pt>
                <c:pt idx="1">
                  <c:v>448.53</c:v>
                </c:pt>
                <c:pt idx="2">
                  <c:v>501.68</c:v>
                </c:pt>
                <c:pt idx="3">
                  <c:v>544.66999999999996</c:v>
                </c:pt>
                <c:pt idx="4">
                  <c:v>387.64</c:v>
                </c:pt>
              </c:numCache>
            </c:numRef>
          </c:val>
          <c:extLst>
            <c:ext xmlns:c16="http://schemas.microsoft.com/office/drawing/2014/chart" uri="{C3380CC4-5D6E-409C-BE32-E72D297353CC}">
              <c16:uniqueId val="{00000000-4243-40A4-8106-8D1D54B23E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4243-40A4-8106-8D1D54B23E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787.37</c:v>
                </c:pt>
                <c:pt idx="1">
                  <c:v>752.1</c:v>
                </c:pt>
                <c:pt idx="2">
                  <c:v>709.66</c:v>
                </c:pt>
                <c:pt idx="3">
                  <c:v>674.96</c:v>
                </c:pt>
                <c:pt idx="4">
                  <c:v>670.86</c:v>
                </c:pt>
              </c:numCache>
            </c:numRef>
          </c:val>
          <c:extLst>
            <c:ext xmlns:c16="http://schemas.microsoft.com/office/drawing/2014/chart" uri="{C3380CC4-5D6E-409C-BE32-E72D297353CC}">
              <c16:uniqueId val="{00000000-2AE7-434B-BCBB-EAE181AA7D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2AE7-434B-BCBB-EAE181AA7D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91.01</c:v>
                </c:pt>
                <c:pt idx="1">
                  <c:v>88.49</c:v>
                </c:pt>
                <c:pt idx="2">
                  <c:v>87.64</c:v>
                </c:pt>
                <c:pt idx="3">
                  <c:v>87.33</c:v>
                </c:pt>
                <c:pt idx="4">
                  <c:v>83.82</c:v>
                </c:pt>
              </c:numCache>
            </c:numRef>
          </c:val>
          <c:extLst>
            <c:ext xmlns:c16="http://schemas.microsoft.com/office/drawing/2014/chart" uri="{C3380CC4-5D6E-409C-BE32-E72D297353CC}">
              <c16:uniqueId val="{00000000-3DC3-42E8-8D12-D6213EEF2D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3DC3-42E8-8D12-D6213EEF2D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200.35</c:v>
                </c:pt>
                <c:pt idx="1">
                  <c:v>205.89</c:v>
                </c:pt>
                <c:pt idx="2">
                  <c:v>208.22</c:v>
                </c:pt>
                <c:pt idx="3">
                  <c:v>209.76</c:v>
                </c:pt>
                <c:pt idx="4">
                  <c:v>208.87</c:v>
                </c:pt>
              </c:numCache>
            </c:numRef>
          </c:val>
          <c:extLst>
            <c:ext xmlns:c16="http://schemas.microsoft.com/office/drawing/2014/chart" uri="{C3380CC4-5D6E-409C-BE32-E72D297353CC}">
              <c16:uniqueId val="{00000000-539F-41BE-9937-271A04AF87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539F-41BE-9937-271A04AF87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岩手県　八幡平市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24788</v>
      </c>
      <c r="AM8" s="61"/>
      <c r="AN8" s="61"/>
      <c r="AO8" s="61"/>
      <c r="AP8" s="61"/>
      <c r="AQ8" s="61"/>
      <c r="AR8" s="61"/>
      <c r="AS8" s="61"/>
      <c r="AT8" s="52">
        <f>データ!$S$6</f>
        <v>862.3</v>
      </c>
      <c r="AU8" s="53"/>
      <c r="AV8" s="53"/>
      <c r="AW8" s="53"/>
      <c r="AX8" s="53"/>
      <c r="AY8" s="53"/>
      <c r="AZ8" s="53"/>
      <c r="BA8" s="53"/>
      <c r="BB8" s="54">
        <f>データ!$T$6</f>
        <v>28.75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63.08</v>
      </c>
      <c r="J10" s="53"/>
      <c r="K10" s="53"/>
      <c r="L10" s="53"/>
      <c r="M10" s="53"/>
      <c r="N10" s="53"/>
      <c r="O10" s="64"/>
      <c r="P10" s="54">
        <f>データ!$P$6</f>
        <v>82.53</v>
      </c>
      <c r="Q10" s="54"/>
      <c r="R10" s="54"/>
      <c r="S10" s="54"/>
      <c r="T10" s="54"/>
      <c r="U10" s="54"/>
      <c r="V10" s="54"/>
      <c r="W10" s="61">
        <f>データ!$Q$6</f>
        <v>3377</v>
      </c>
      <c r="X10" s="61"/>
      <c r="Y10" s="61"/>
      <c r="Z10" s="61"/>
      <c r="AA10" s="61"/>
      <c r="AB10" s="61"/>
      <c r="AC10" s="61"/>
      <c r="AD10" s="2"/>
      <c r="AE10" s="2"/>
      <c r="AF10" s="2"/>
      <c r="AG10" s="2"/>
      <c r="AH10" s="4"/>
      <c r="AI10" s="4"/>
      <c r="AJ10" s="4"/>
      <c r="AK10" s="4"/>
      <c r="AL10" s="61">
        <f>データ!$U$6</f>
        <v>20350</v>
      </c>
      <c r="AM10" s="61"/>
      <c r="AN10" s="61"/>
      <c r="AO10" s="61"/>
      <c r="AP10" s="61"/>
      <c r="AQ10" s="61"/>
      <c r="AR10" s="61"/>
      <c r="AS10" s="61"/>
      <c r="AT10" s="52">
        <f>データ!$V$6</f>
        <v>205.42</v>
      </c>
      <c r="AU10" s="53"/>
      <c r="AV10" s="53"/>
      <c r="AW10" s="53"/>
      <c r="AX10" s="53"/>
      <c r="AY10" s="53"/>
      <c r="AZ10" s="53"/>
      <c r="BA10" s="53"/>
      <c r="BB10" s="54">
        <f>データ!$W$6</f>
        <v>99.07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q6Pg1Jh28kpXfrPuOZatOfSU+YPv0ErmGLoijvVLVlUY7YRoEIXWTSJWwJa6CO3Jo1rXQ0p8X9yLuWW6J2WWA==" saltValue="njora4H9jxP0BKLiPnDT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32140</v>
      </c>
      <c r="D6" s="34">
        <f t="shared" si="3"/>
        <v>46</v>
      </c>
      <c r="E6" s="34">
        <f t="shared" si="3"/>
        <v>1</v>
      </c>
      <c r="F6" s="34">
        <f t="shared" si="3"/>
        <v>0</v>
      </c>
      <c r="G6" s="34">
        <f t="shared" si="3"/>
        <v>1</v>
      </c>
      <c r="H6" s="34" t="str">
        <f t="shared" si="3"/>
        <v>岩手県　八幡平市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63.08</v>
      </c>
      <c r="P6" s="35">
        <f t="shared" si="3"/>
        <v>82.53</v>
      </c>
      <c r="Q6" s="35">
        <f t="shared" si="3"/>
        <v>3377</v>
      </c>
      <c r="R6" s="35">
        <f t="shared" si="3"/>
        <v>24788</v>
      </c>
      <c r="S6" s="35">
        <f t="shared" si="3"/>
        <v>862.3</v>
      </c>
      <c r="T6" s="35">
        <f t="shared" si="3"/>
        <v>28.75</v>
      </c>
      <c r="U6" s="35">
        <f t="shared" si="3"/>
        <v>20350</v>
      </c>
      <c r="V6" s="35">
        <f t="shared" si="3"/>
        <v>205.42</v>
      </c>
      <c r="W6" s="35">
        <f t="shared" si="3"/>
        <v>99.07</v>
      </c>
      <c r="X6" s="36">
        <f>IF(X7="",NA(),X7)</f>
        <v>108.11</v>
      </c>
      <c r="Y6" s="36">
        <f t="shared" ref="Y6:AG6" si="4">IF(Y7="",NA(),Y7)</f>
        <v>107.02</v>
      </c>
      <c r="Z6" s="36">
        <f t="shared" si="4"/>
        <v>102.75</v>
      </c>
      <c r="AA6" s="36">
        <f t="shared" si="4"/>
        <v>104.31</v>
      </c>
      <c r="AB6" s="36">
        <f t="shared" si="4"/>
        <v>109.23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449.48</v>
      </c>
      <c r="AU6" s="36">
        <f t="shared" ref="AU6:BC6" si="6">IF(AU7="",NA(),AU7)</f>
        <v>448.53</v>
      </c>
      <c r="AV6" s="36">
        <f t="shared" si="6"/>
        <v>501.68</v>
      </c>
      <c r="AW6" s="36">
        <f t="shared" si="6"/>
        <v>544.66999999999996</v>
      </c>
      <c r="AX6" s="36">
        <f t="shared" si="6"/>
        <v>387.64</v>
      </c>
      <c r="AY6" s="36">
        <f t="shared" si="6"/>
        <v>384.34</v>
      </c>
      <c r="AZ6" s="36">
        <f t="shared" si="6"/>
        <v>359.47</v>
      </c>
      <c r="BA6" s="36">
        <f t="shared" si="6"/>
        <v>369.69</v>
      </c>
      <c r="BB6" s="36">
        <f t="shared" si="6"/>
        <v>379.08</v>
      </c>
      <c r="BC6" s="36">
        <f t="shared" si="6"/>
        <v>367.55</v>
      </c>
      <c r="BD6" s="35" t="str">
        <f>IF(BD7="","",IF(BD7="-","【-】","【"&amp;SUBSTITUTE(TEXT(BD7,"#,##0.00"),"-","△")&amp;"】"))</f>
        <v>【260.31】</v>
      </c>
      <c r="BE6" s="36">
        <f>IF(BE7="",NA(),BE7)</f>
        <v>787.37</v>
      </c>
      <c r="BF6" s="36">
        <f t="shared" ref="BF6:BN6" si="7">IF(BF7="",NA(),BF7)</f>
        <v>752.1</v>
      </c>
      <c r="BG6" s="36">
        <f t="shared" si="7"/>
        <v>709.66</v>
      </c>
      <c r="BH6" s="36">
        <f t="shared" si="7"/>
        <v>674.96</v>
      </c>
      <c r="BI6" s="36">
        <f t="shared" si="7"/>
        <v>670.86</v>
      </c>
      <c r="BJ6" s="36">
        <f t="shared" si="7"/>
        <v>380.58</v>
      </c>
      <c r="BK6" s="36">
        <f t="shared" si="7"/>
        <v>401.79</v>
      </c>
      <c r="BL6" s="36">
        <f t="shared" si="7"/>
        <v>402.99</v>
      </c>
      <c r="BM6" s="36">
        <f t="shared" si="7"/>
        <v>398.98</v>
      </c>
      <c r="BN6" s="36">
        <f t="shared" si="7"/>
        <v>418.68</v>
      </c>
      <c r="BO6" s="35" t="str">
        <f>IF(BO7="","",IF(BO7="-","【-】","【"&amp;SUBSTITUTE(TEXT(BO7,"#,##0.00"),"-","△")&amp;"】"))</f>
        <v>【275.67】</v>
      </c>
      <c r="BP6" s="36">
        <f>IF(BP7="",NA(),BP7)</f>
        <v>91.01</v>
      </c>
      <c r="BQ6" s="36">
        <f t="shared" ref="BQ6:BY6" si="8">IF(BQ7="",NA(),BQ7)</f>
        <v>88.49</v>
      </c>
      <c r="BR6" s="36">
        <f t="shared" si="8"/>
        <v>87.64</v>
      </c>
      <c r="BS6" s="36">
        <f t="shared" si="8"/>
        <v>87.33</v>
      </c>
      <c r="BT6" s="36">
        <f t="shared" si="8"/>
        <v>83.82</v>
      </c>
      <c r="BU6" s="36">
        <f t="shared" si="8"/>
        <v>102.38</v>
      </c>
      <c r="BV6" s="36">
        <f t="shared" si="8"/>
        <v>100.12</v>
      </c>
      <c r="BW6" s="36">
        <f t="shared" si="8"/>
        <v>98.66</v>
      </c>
      <c r="BX6" s="36">
        <f t="shared" si="8"/>
        <v>98.64</v>
      </c>
      <c r="BY6" s="36">
        <f t="shared" si="8"/>
        <v>94.78</v>
      </c>
      <c r="BZ6" s="35" t="str">
        <f>IF(BZ7="","",IF(BZ7="-","【-】","【"&amp;SUBSTITUTE(TEXT(BZ7,"#,##0.00"),"-","△")&amp;"】"))</f>
        <v>【100.05】</v>
      </c>
      <c r="CA6" s="36">
        <f>IF(CA7="",NA(),CA7)</f>
        <v>200.35</v>
      </c>
      <c r="CB6" s="36">
        <f t="shared" ref="CB6:CJ6" si="9">IF(CB7="",NA(),CB7)</f>
        <v>205.89</v>
      </c>
      <c r="CC6" s="36">
        <f t="shared" si="9"/>
        <v>208.22</v>
      </c>
      <c r="CD6" s="36">
        <f t="shared" si="9"/>
        <v>209.76</v>
      </c>
      <c r="CE6" s="36">
        <f t="shared" si="9"/>
        <v>208.87</v>
      </c>
      <c r="CF6" s="36">
        <f t="shared" si="9"/>
        <v>168.67</v>
      </c>
      <c r="CG6" s="36">
        <f t="shared" si="9"/>
        <v>174.97</v>
      </c>
      <c r="CH6" s="36">
        <f t="shared" si="9"/>
        <v>178.59</v>
      </c>
      <c r="CI6" s="36">
        <f t="shared" si="9"/>
        <v>178.92</v>
      </c>
      <c r="CJ6" s="36">
        <f t="shared" si="9"/>
        <v>181.3</v>
      </c>
      <c r="CK6" s="35" t="str">
        <f>IF(CK7="","",IF(CK7="-","【-】","【"&amp;SUBSTITUTE(TEXT(CK7,"#,##0.00"),"-","△")&amp;"】"))</f>
        <v>【166.40】</v>
      </c>
      <c r="CL6" s="36">
        <f>IF(CL7="",NA(),CL7)</f>
        <v>43.21</v>
      </c>
      <c r="CM6" s="36">
        <f t="shared" ref="CM6:CU6" si="10">IF(CM7="",NA(),CM7)</f>
        <v>44.54</v>
      </c>
      <c r="CN6" s="36">
        <f t="shared" si="10"/>
        <v>42.67</v>
      </c>
      <c r="CO6" s="36">
        <f t="shared" si="10"/>
        <v>44.03</v>
      </c>
      <c r="CP6" s="36">
        <f t="shared" si="10"/>
        <v>43.83</v>
      </c>
      <c r="CQ6" s="36">
        <f t="shared" si="10"/>
        <v>54.92</v>
      </c>
      <c r="CR6" s="36">
        <f t="shared" si="10"/>
        <v>55.63</v>
      </c>
      <c r="CS6" s="36">
        <f t="shared" si="10"/>
        <v>55.03</v>
      </c>
      <c r="CT6" s="36">
        <f t="shared" si="10"/>
        <v>55.14</v>
      </c>
      <c r="CU6" s="36">
        <f t="shared" si="10"/>
        <v>55.89</v>
      </c>
      <c r="CV6" s="35" t="str">
        <f>IF(CV7="","",IF(CV7="-","【-】","【"&amp;SUBSTITUTE(TEXT(CV7,"#,##0.00"),"-","△")&amp;"】"))</f>
        <v>【60.69】</v>
      </c>
      <c r="CW6" s="36">
        <f>IF(CW7="",NA(),CW7)</f>
        <v>80.69</v>
      </c>
      <c r="CX6" s="36">
        <f t="shared" ref="CX6:DF6" si="11">IF(CX7="",NA(),CX7)</f>
        <v>78.25</v>
      </c>
      <c r="CY6" s="36">
        <f t="shared" si="11"/>
        <v>82.19</v>
      </c>
      <c r="CZ6" s="36">
        <f t="shared" si="11"/>
        <v>79.05</v>
      </c>
      <c r="DA6" s="36">
        <f t="shared" si="11"/>
        <v>78.540000000000006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52.9</v>
      </c>
      <c r="DI6" s="36">
        <f t="shared" ref="DI6:DQ6" si="12">IF(DI7="",NA(),DI7)</f>
        <v>54.07</v>
      </c>
      <c r="DJ6" s="36">
        <f t="shared" si="12"/>
        <v>54.88</v>
      </c>
      <c r="DK6" s="36">
        <f t="shared" si="12"/>
        <v>55.7</v>
      </c>
      <c r="DL6" s="36">
        <f t="shared" si="12"/>
        <v>56.56</v>
      </c>
      <c r="DM6" s="36">
        <f t="shared" si="12"/>
        <v>48.49</v>
      </c>
      <c r="DN6" s="36">
        <f t="shared" si="12"/>
        <v>48.05</v>
      </c>
      <c r="DO6" s="36">
        <f t="shared" si="12"/>
        <v>48.87</v>
      </c>
      <c r="DP6" s="36">
        <f t="shared" si="12"/>
        <v>49.92</v>
      </c>
      <c r="DQ6" s="36">
        <f t="shared" si="12"/>
        <v>50.63</v>
      </c>
      <c r="DR6" s="35" t="str">
        <f>IF(DR7="","",IF(DR7="-","【-】","【"&amp;SUBSTITUTE(TEXT(DR7,"#,##0.00"),"-","△")&amp;"】"))</f>
        <v>【50.19】</v>
      </c>
      <c r="DS6" s="36">
        <f>IF(DS7="",NA(),DS7)</f>
        <v>6.36</v>
      </c>
      <c r="DT6" s="36">
        <f t="shared" ref="DT6:EB6" si="13">IF(DT7="",NA(),DT7)</f>
        <v>6.33</v>
      </c>
      <c r="DU6" s="36">
        <f t="shared" si="13"/>
        <v>8.44</v>
      </c>
      <c r="DV6" s="36">
        <f t="shared" si="13"/>
        <v>8.3699999999999992</v>
      </c>
      <c r="DW6" s="36">
        <f t="shared" si="13"/>
        <v>9.59</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0.1</v>
      </c>
      <c r="EF6" s="36">
        <f t="shared" si="14"/>
        <v>0.4</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32140</v>
      </c>
      <c r="D7" s="38">
        <v>46</v>
      </c>
      <c r="E7" s="38">
        <v>1</v>
      </c>
      <c r="F7" s="38">
        <v>0</v>
      </c>
      <c r="G7" s="38">
        <v>1</v>
      </c>
      <c r="H7" s="38" t="s">
        <v>93</v>
      </c>
      <c r="I7" s="38" t="s">
        <v>94</v>
      </c>
      <c r="J7" s="38" t="s">
        <v>95</v>
      </c>
      <c r="K7" s="38" t="s">
        <v>96</v>
      </c>
      <c r="L7" s="38" t="s">
        <v>97</v>
      </c>
      <c r="M7" s="38" t="s">
        <v>98</v>
      </c>
      <c r="N7" s="39" t="s">
        <v>99</v>
      </c>
      <c r="O7" s="39">
        <v>63.08</v>
      </c>
      <c r="P7" s="39">
        <v>82.53</v>
      </c>
      <c r="Q7" s="39">
        <v>3377</v>
      </c>
      <c r="R7" s="39">
        <v>24788</v>
      </c>
      <c r="S7" s="39">
        <v>862.3</v>
      </c>
      <c r="T7" s="39">
        <v>28.75</v>
      </c>
      <c r="U7" s="39">
        <v>20350</v>
      </c>
      <c r="V7" s="39">
        <v>205.42</v>
      </c>
      <c r="W7" s="39">
        <v>99.07</v>
      </c>
      <c r="X7" s="39">
        <v>108.11</v>
      </c>
      <c r="Y7" s="39">
        <v>107.02</v>
      </c>
      <c r="Z7" s="39">
        <v>102.75</v>
      </c>
      <c r="AA7" s="39">
        <v>104.31</v>
      </c>
      <c r="AB7" s="39">
        <v>109.23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449.48</v>
      </c>
      <c r="AU7" s="39">
        <v>448.53</v>
      </c>
      <c r="AV7" s="39">
        <v>501.68</v>
      </c>
      <c r="AW7" s="39">
        <v>544.66999999999996</v>
      </c>
      <c r="AX7" s="39">
        <v>387.64</v>
      </c>
      <c r="AY7" s="39">
        <v>384.34</v>
      </c>
      <c r="AZ7" s="39">
        <v>359.47</v>
      </c>
      <c r="BA7" s="39">
        <v>369.69</v>
      </c>
      <c r="BB7" s="39">
        <v>379.08</v>
      </c>
      <c r="BC7" s="39">
        <v>367.55</v>
      </c>
      <c r="BD7" s="39">
        <v>260.31</v>
      </c>
      <c r="BE7" s="39">
        <v>787.37</v>
      </c>
      <c r="BF7" s="39">
        <v>752.1</v>
      </c>
      <c r="BG7" s="39">
        <v>709.66</v>
      </c>
      <c r="BH7" s="39">
        <v>674.96</v>
      </c>
      <c r="BI7" s="39">
        <v>670.86</v>
      </c>
      <c r="BJ7" s="39">
        <v>380.58</v>
      </c>
      <c r="BK7" s="39">
        <v>401.79</v>
      </c>
      <c r="BL7" s="39">
        <v>402.99</v>
      </c>
      <c r="BM7" s="39">
        <v>398.98</v>
      </c>
      <c r="BN7" s="39">
        <v>418.68</v>
      </c>
      <c r="BO7" s="39">
        <v>275.67</v>
      </c>
      <c r="BP7" s="39">
        <v>91.01</v>
      </c>
      <c r="BQ7" s="39">
        <v>88.49</v>
      </c>
      <c r="BR7" s="39">
        <v>87.64</v>
      </c>
      <c r="BS7" s="39">
        <v>87.33</v>
      </c>
      <c r="BT7" s="39">
        <v>83.82</v>
      </c>
      <c r="BU7" s="39">
        <v>102.38</v>
      </c>
      <c r="BV7" s="39">
        <v>100.12</v>
      </c>
      <c r="BW7" s="39">
        <v>98.66</v>
      </c>
      <c r="BX7" s="39">
        <v>98.64</v>
      </c>
      <c r="BY7" s="39">
        <v>94.78</v>
      </c>
      <c r="BZ7" s="39">
        <v>100.05</v>
      </c>
      <c r="CA7" s="39">
        <v>200.35</v>
      </c>
      <c r="CB7" s="39">
        <v>205.89</v>
      </c>
      <c r="CC7" s="39">
        <v>208.22</v>
      </c>
      <c r="CD7" s="39">
        <v>209.76</v>
      </c>
      <c r="CE7" s="39">
        <v>208.87</v>
      </c>
      <c r="CF7" s="39">
        <v>168.67</v>
      </c>
      <c r="CG7" s="39">
        <v>174.97</v>
      </c>
      <c r="CH7" s="39">
        <v>178.59</v>
      </c>
      <c r="CI7" s="39">
        <v>178.92</v>
      </c>
      <c r="CJ7" s="39">
        <v>181.3</v>
      </c>
      <c r="CK7" s="39">
        <v>166.4</v>
      </c>
      <c r="CL7" s="39">
        <v>43.21</v>
      </c>
      <c r="CM7" s="39">
        <v>44.54</v>
      </c>
      <c r="CN7" s="39">
        <v>42.67</v>
      </c>
      <c r="CO7" s="39">
        <v>44.03</v>
      </c>
      <c r="CP7" s="39">
        <v>43.83</v>
      </c>
      <c r="CQ7" s="39">
        <v>54.92</v>
      </c>
      <c r="CR7" s="39">
        <v>55.63</v>
      </c>
      <c r="CS7" s="39">
        <v>55.03</v>
      </c>
      <c r="CT7" s="39">
        <v>55.14</v>
      </c>
      <c r="CU7" s="39">
        <v>55.89</v>
      </c>
      <c r="CV7" s="39">
        <v>60.69</v>
      </c>
      <c r="CW7" s="39">
        <v>80.69</v>
      </c>
      <c r="CX7" s="39">
        <v>78.25</v>
      </c>
      <c r="CY7" s="39">
        <v>82.19</v>
      </c>
      <c r="CZ7" s="39">
        <v>79.05</v>
      </c>
      <c r="DA7" s="39">
        <v>78.540000000000006</v>
      </c>
      <c r="DB7" s="39">
        <v>82.66</v>
      </c>
      <c r="DC7" s="39">
        <v>82.04</v>
      </c>
      <c r="DD7" s="39">
        <v>81.900000000000006</v>
      </c>
      <c r="DE7" s="39">
        <v>81.39</v>
      </c>
      <c r="DF7" s="39">
        <v>81.27</v>
      </c>
      <c r="DG7" s="39">
        <v>89.82</v>
      </c>
      <c r="DH7" s="39">
        <v>52.9</v>
      </c>
      <c r="DI7" s="39">
        <v>54.07</v>
      </c>
      <c r="DJ7" s="39">
        <v>54.88</v>
      </c>
      <c r="DK7" s="39">
        <v>55.7</v>
      </c>
      <c r="DL7" s="39">
        <v>56.56</v>
      </c>
      <c r="DM7" s="39">
        <v>48.49</v>
      </c>
      <c r="DN7" s="39">
        <v>48.05</v>
      </c>
      <c r="DO7" s="39">
        <v>48.87</v>
      </c>
      <c r="DP7" s="39">
        <v>49.92</v>
      </c>
      <c r="DQ7" s="39">
        <v>50.63</v>
      </c>
      <c r="DR7" s="39">
        <v>50.19</v>
      </c>
      <c r="DS7" s="39">
        <v>6.36</v>
      </c>
      <c r="DT7" s="39">
        <v>6.33</v>
      </c>
      <c r="DU7" s="39">
        <v>8.44</v>
      </c>
      <c r="DV7" s="39">
        <v>8.3699999999999992</v>
      </c>
      <c r="DW7" s="39">
        <v>9.59</v>
      </c>
      <c r="DX7" s="39">
        <v>12.79</v>
      </c>
      <c r="DY7" s="39">
        <v>13.39</v>
      </c>
      <c r="DZ7" s="39">
        <v>14.85</v>
      </c>
      <c r="EA7" s="39">
        <v>16.88</v>
      </c>
      <c r="EB7" s="39">
        <v>18.28</v>
      </c>
      <c r="EC7" s="39">
        <v>20.63</v>
      </c>
      <c r="ED7" s="39">
        <v>0</v>
      </c>
      <c r="EE7" s="39">
        <v>0.1</v>
      </c>
      <c r="EF7" s="39">
        <v>0.4</v>
      </c>
      <c r="EG7" s="39">
        <v>0</v>
      </c>
      <c r="EH7" s="39">
        <v>0</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2022-02-27T23:13:47Z</cp:lastPrinted>
  <dcterms:created xsi:type="dcterms:W3CDTF">2021-12-03T06:43:01Z</dcterms:created>
  <dcterms:modified xsi:type="dcterms:W3CDTF">2022-02-28T01:03:07Z</dcterms:modified>
  <cp:category/>
</cp:coreProperties>
</file>