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3\03経営分析比較表\04_市町村回答\11_二戸市\【経営比較分析表】＿二戸市\"/>
    </mc:Choice>
  </mc:AlternateContent>
  <workbookProtection workbookAlgorithmName="SHA-512" workbookHashValue="wm0kHDn8pCtU0lrCU2Du9pLaWlSgF3kUb+m+f6syYh3unvnB1nDYMtpQe7Lcoo2+ROk/AVRI+XFuXHjS+2r1WQ==" workbookSaltValue="oFjHOAU1KDDV7StvFM5pNw==" workbookSpinCount="100000" lockStructure="1"/>
  <bookViews>
    <workbookView xWindow="0" yWindow="0" windowWidth="23040" windowHeight="8376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AD10" i="4"/>
  <c r="W10" i="4"/>
  <c r="B10" i="4"/>
  <c r="AL8" i="4"/>
  <c r="P8" i="4"/>
  <c r="I8" i="4"/>
  <c r="B8" i="4"/>
</calcChain>
</file>

<file path=xl/sharedStrings.xml><?xml version="1.0" encoding="utf-8"?>
<sst xmlns="http://schemas.openxmlformats.org/spreadsheetml/2006/main" count="247" uniqueCount="121">
  <si>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</si>
  <si>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</si>
  <si>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</si>
  <si>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</si>
  <si>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</si>
  <si>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</si>
  <si>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</si>
  <si>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</si>
  <si>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</si>
  <si>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</si>
  <si>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</si>
  <si>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</si>
  <si>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</si>
  <si>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</si>
  <si>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</si>
  <si>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</si>
  <si>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</si>
  <si>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</si>
  <si>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</si>
  <si>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</si>
  <si>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</si>
  <si>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</si>
  <si>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</si>
  <si>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</si>
  <si>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</si>
  <si>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</si>
  <si>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</si>
  <si>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</si>
  <si>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</si>
  <si>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</si>
  <si>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</si>
  <si>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</si>
  <si>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</si>
  <si>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</si>
  <si>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</si>
  <si>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</si>
  <si>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</si>
  <si>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</si>
  <si>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</si>
  <si>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</si>
  <si>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</si>
  <si>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</si>
  <si>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</si>
  <si>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</si>
  <si>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</si>
  <si>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</si>
  <si>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</si>
  <si>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</si>
  <si>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</si>
  <si>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</si>
  <si>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</si>
  <si>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</si>
  <si>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</si>
  <si>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</si>
  <si>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</si>
  <si>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</si>
  <si>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</si>
  <si>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</si>
  <si>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</si>
  <si>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</si>
  <si>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</si>
  <si>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</si>
  <si>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</si>
  <si>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</si>
  <si>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</si>
  <si>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</si>
  <si>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</si>
  <si>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</si>
  <si>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</si>
  <si>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</si>
  <si>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</si>
  <si>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</si>
  <si>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</si>
  <si>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</si>
  <si>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</si>
  <si>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</si>
  <si>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</si>
  <si>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</si>
  <si>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</si>
  <si>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</si>
  <si>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</si>
  <si>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</si>
  <si>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</si>
  <si>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</si>
  <si>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</si>
  <si>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</si>
  <si>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</si>
  <si>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</si>
  <si>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</si>
  <si>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</si>
  <si>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</si>
  <si>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</si>
  <si>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</si>
  <si>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</si>
  <si>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</si>
  <si>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</si>
  <si>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</si>
  <si>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</si>
  <si>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</si>
  <si>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二戸市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</si>
  <si>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</si>
  <si>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</si>
  <si>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</si>
  <si>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</si>
  <si>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</si>
  <si>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</si>
  <si>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</si>
  <si>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</si>
  <si>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</si>
  <si>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</si>
  <si>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</si>
  <si>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</si>
  <si>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</si>
  <si>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</si>
  <si>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</si>
  <si>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</si>
  <si>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</si>
  <si>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</si>
  <si>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浄化槽設置後、15年程度経過するとブロワー本体の更新が必要となることから、維持管理費の平準化を図るため計画的な更新作業を実施する。</t>
    <phoneticPr fontId="4"/>
  </si>
  <si>
    <t>　特定地域生活排水処理事業は、平成13年度から旧浄法寺町において事業を開始したが、新規の公共設置を令和元年度をもって終了した。なお、公共設置した既存浄化槽の維持管理については、当面これまでどおり市が維持管理業務を行う、また、浄化槽設置済で未接続の者に対し水洗化の啓蒙活動を行う。</t>
  </si>
  <si>
    <r>
      <t>①収益的収支比率
　使用料収入と営業外収益（繰入金）増により比率が増加した。
⑤経費回収比率及び⑥汚水処理原価
　使用料収入が増加し経費回収率は増加した。また、</t>
    </r>
    <r>
      <rPr>
        <sz val="11"/>
        <rFont val="ＭＳ ゴシック"/>
        <family val="3"/>
        <charset val="128"/>
      </rPr>
      <t>汚水処理費増となったが、有収水量増となったことで汚水処理原価が減少した。
⑦施設利用率</t>
    </r>
    <r>
      <rPr>
        <sz val="11"/>
        <color theme="1"/>
        <rFont val="ＭＳ ゴシック"/>
        <family val="3"/>
        <charset val="128"/>
      </rPr>
      <t xml:space="preserve">
　1基あたりの汚水処理量増により施設利用率は増加した。
⑧水洗化率
　水洗便所設置済み人口の減少により水洗化率は減少した。
</t>
    </r>
    <rPh sb="80" eb="82">
      <t>オスイ</t>
    </rPh>
    <rPh sb="82" eb="84">
      <t>ショリ</t>
    </rPh>
    <rPh sb="84" eb="85">
      <t>ヒ</t>
    </rPh>
    <rPh sb="85" eb="86">
      <t>ゾウ</t>
    </rPh>
    <rPh sb="111" eb="11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</si>
</sst>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A-4980-A322-52CBB059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A-4980-A322-52CBB059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48.07</c:v>
                </c:pt>
                <c:pt idx="1">
                  <c:v>45.74</c:v>
                </c:pt>
                <c:pt idx="2">
                  <c:v>44.02</c:v>
                </c:pt>
                <c:pt idx="3">
                  <c:v>40.98</c:v>
                </c:pt>
                <c:pt idx="4">
                  <c:v>43.52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9-4644-AEFF-712AEE02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61.94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9-4644-AEFF-712AEE02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98.75</c:v>
                </c:pt>
                <c:pt idx="1">
                  <c:v>98.81</c:v>
                </c:pt>
                <c:pt idx="2">
                  <c:v>95.69</c:v>
                </c:pt>
                <c:pt idx="3">
                  <c:v>97.23</c:v>
                </c:pt>
                <c:pt idx="4">
                  <c:v>95.74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2-4C66-AEBE-97F6D391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2-4C66-AEBE-97F6D391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69.89</c:v>
                </c:pt>
                <c:pt idx="1">
                  <c:v>63.93</c:v>
                </c:pt>
                <c:pt idx="2">
                  <c:v>64.319999999999993</c:v>
                </c:pt>
                <c:pt idx="3">
                  <c:v>70.599999999999994</c:v>
                </c:pt>
                <c:pt idx="4">
                  <c:v>83.28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E-4622-8B4B-ADC160BF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E-4622-8B4B-ADC160BF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9-4895-88AE-9A980997A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9-4895-88AE-9A980997A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7-4B03-8F6C-3108109F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7-4B03-8F6C-3108109F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2-4331-AF1F-A6B4722F8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2-4331-AF1F-A6B4722F8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023-B19D-9DD36E9A1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C-4023-B19D-9DD36E9A1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299.68</c:v>
                </c:pt>
                <c:pt idx="1">
                  <c:v>54.03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9-496B-96E9-8F3809AC1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248.44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9-496B-96E9-8F3809AC1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68.41</c:v>
                </c:pt>
                <c:pt idx="1">
                  <c:v>84.79</c:v>
                </c:pt>
                <c:pt idx="2">
                  <c:v>87.6</c:v>
                </c:pt>
                <c:pt idx="3">
                  <c:v>66.84</c:v>
                </c:pt>
                <c:pt idx="4">
                  <c:v>68.760000000000005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7-4641-AC6A-6A51E9B10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7-4641-AC6A-6A51E9B10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255.42</c:v>
                </c:pt>
                <c:pt idx="1">
                  <c:v>208.41</c:v>
                </c:pt>
                <c:pt idx="2">
                  <c:v>201.6</c:v>
                </c:pt>
                <c:pt idx="3">
                  <c:v>265.54000000000002</c:v>
                </c:pt>
                <c:pt idx="4">
                  <c:v>263.04000000000002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B97-B604-F9F7EF67B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241.29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E-4B97-B604-F9F7EF67B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E13" zoomScale="120" zoomScaleNormal="120" workbookViewId="0">
      <selection activeCell="BL16" sqref="BL16:BZ44"/>
    </sheetView>
  </sheetViews>
  <sheetFormatPr defaultColWidth="2.5546875" defaultRowHeight="13.2" x14ac:dyDescent="0.2"/>
  <cols>
    <col min="1" max="1" width="2.5546875" customWidth="1"/>
    <col min="2" max="62" width="3.664062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岩手県　二戸市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26138</v>
      </c>
      <c r="AM8" s="51"/>
      <c r="AN8" s="51"/>
      <c r="AO8" s="51"/>
      <c r="AP8" s="51"/>
      <c r="AQ8" s="51"/>
      <c r="AR8" s="51"/>
      <c r="AS8" s="51"/>
      <c r="AT8" s="46">
        <f>データ!T6</f>
        <v>420.42</v>
      </c>
      <c r="AU8" s="46"/>
      <c r="AV8" s="46"/>
      <c r="AW8" s="46"/>
      <c r="AX8" s="46"/>
      <c r="AY8" s="46"/>
      <c r="AZ8" s="46"/>
      <c r="BA8" s="46"/>
      <c r="BB8" s="46">
        <f>データ!U6</f>
        <v>62.17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7.25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1878</v>
      </c>
      <c r="AM10" s="51"/>
      <c r="AN10" s="51"/>
      <c r="AO10" s="51"/>
      <c r="AP10" s="51"/>
      <c r="AQ10" s="51"/>
      <c r="AR10" s="51"/>
      <c r="AS10" s="51"/>
      <c r="AT10" s="46">
        <f>データ!W6</f>
        <v>178.29</v>
      </c>
      <c r="AU10" s="46"/>
      <c r="AV10" s="46"/>
      <c r="AW10" s="46"/>
      <c r="AX10" s="46"/>
      <c r="AY10" s="46"/>
      <c r="AZ10" s="46"/>
      <c r="BA10" s="46"/>
      <c r="BB10" s="46">
        <f>データ!X6</f>
        <v>10.53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mDk+rShWdBs63wWW46chZMlFHFeuvOigBQq6D0L8GCldo1wr9bjerj5M0/JtdKflHBkCVWV72vQEASjg24ynMQ==" saltValue="XCOULVzxXhp2m6BdLsHwm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2020</v>
      </c>
      <c r="C6" s="33">
        <f t="shared" ref="C6:X6" si="3">C7</f>
        <v>32131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二戸市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7.25</v>
      </c>
      <c r="Q6" s="34">
        <f t="shared" si="3"/>
        <v>100</v>
      </c>
      <c r="R6" s="34">
        <f t="shared" si="3"/>
        <v>3300</v>
      </c>
      <c r="S6" s="34">
        <f t="shared" si="3"/>
        <v>26138</v>
      </c>
      <c r="T6" s="34">
        <f t="shared" si="3"/>
        <v>420.42</v>
      </c>
      <c r="U6" s="34">
        <f t="shared" si="3"/>
        <v>62.17</v>
      </c>
      <c r="V6" s="34">
        <f t="shared" si="3"/>
        <v>1878</v>
      </c>
      <c r="W6" s="34">
        <f t="shared" si="3"/>
        <v>178.29</v>
      </c>
      <c r="X6" s="34">
        <f t="shared" si="3"/>
        <v>10.53</v>
      </c>
      <c r="Y6" s="35">
        <f>IF(Y7="",NA(),Y7)</f>
        <v>69.89</v>
      </c>
      <c r="Z6" s="35">
        <f t="shared" ref="Z6:AH6" si="4">IF(Z7="",NA(),Z7)</f>
        <v>63.93</v>
      </c>
      <c r="AA6" s="35">
        <f t="shared" si="4"/>
        <v>64.319999999999993</v>
      </c>
      <c r="AB6" s="35">
        <f t="shared" si="4"/>
        <v>70.599999999999994</v>
      </c>
      <c r="AC6" s="35">
        <f t="shared" si="4"/>
        <v>83.28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299.68</v>
      </c>
      <c r="BG6" s="35">
        <f t="shared" ref="BG6:BO6" si="7">IF(BG7="",NA(),BG7)</f>
        <v>54.03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248.44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68.41</v>
      </c>
      <c r="BR6" s="35">
        <f t="shared" ref="BR6:BZ6" si="8">IF(BR7="",NA(),BR7)</f>
        <v>84.79</v>
      </c>
      <c r="BS6" s="35">
        <f t="shared" si="8"/>
        <v>87.6</v>
      </c>
      <c r="BT6" s="35">
        <f t="shared" si="8"/>
        <v>66.84</v>
      </c>
      <c r="BU6" s="35">
        <f t="shared" si="8"/>
        <v>68.760000000000005</v>
      </c>
      <c r="BV6" s="35">
        <f t="shared" si="8"/>
        <v>66.73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255.42</v>
      </c>
      <c r="CC6" s="35">
        <f t="shared" ref="CC6:CK6" si="9">IF(CC7="",NA(),CC7)</f>
        <v>208.41</v>
      </c>
      <c r="CD6" s="35">
        <f t="shared" si="9"/>
        <v>201.6</v>
      </c>
      <c r="CE6" s="35">
        <f t="shared" si="9"/>
        <v>265.54000000000002</v>
      </c>
      <c r="CF6" s="35">
        <f t="shared" si="9"/>
        <v>263.04000000000002</v>
      </c>
      <c r="CG6" s="35">
        <f t="shared" si="9"/>
        <v>241.29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48.07</v>
      </c>
      <c r="CN6" s="35">
        <f t="shared" ref="CN6:CV6" si="10">IF(CN7="",NA(),CN7)</f>
        <v>45.74</v>
      </c>
      <c r="CO6" s="35">
        <f t="shared" si="10"/>
        <v>44.02</v>
      </c>
      <c r="CP6" s="35">
        <f t="shared" si="10"/>
        <v>40.98</v>
      </c>
      <c r="CQ6" s="35">
        <f t="shared" si="10"/>
        <v>43.52</v>
      </c>
      <c r="CR6" s="35">
        <f t="shared" si="10"/>
        <v>61.94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98.75</v>
      </c>
      <c r="CY6" s="35">
        <f t="shared" ref="CY6:DG6" si="11">IF(CY7="",NA(),CY7)</f>
        <v>98.81</v>
      </c>
      <c r="CZ6" s="35">
        <f t="shared" si="11"/>
        <v>95.69</v>
      </c>
      <c r="DA6" s="35">
        <f t="shared" si="11"/>
        <v>97.23</v>
      </c>
      <c r="DB6" s="35">
        <f t="shared" si="11"/>
        <v>95.74</v>
      </c>
      <c r="DC6" s="35">
        <f t="shared" si="11"/>
        <v>94.14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2020</v>
      </c>
      <c r="C7" s="37">
        <v>32131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7.25</v>
      </c>
      <c r="Q7" s="38">
        <v>100</v>
      </c>
      <c r="R7" s="38">
        <v>3300</v>
      </c>
      <c r="S7" s="38">
        <v>26138</v>
      </c>
      <c r="T7" s="38">
        <v>420.42</v>
      </c>
      <c r="U7" s="38">
        <v>62.17</v>
      </c>
      <c r="V7" s="38">
        <v>1878</v>
      </c>
      <c r="W7" s="38">
        <v>178.29</v>
      </c>
      <c r="X7" s="38">
        <v>10.53</v>
      </c>
      <c r="Y7" s="38">
        <v>69.89</v>
      </c>
      <c r="Z7" s="38">
        <v>63.93</v>
      </c>
      <c r="AA7" s="38">
        <v>64.319999999999993</v>
      </c>
      <c r="AB7" s="38">
        <v>70.599999999999994</v>
      </c>
      <c r="AC7" s="38">
        <v>83.28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299.68</v>
      </c>
      <c r="BG7" s="38">
        <v>54.03</v>
      </c>
      <c r="BH7" s="38">
        <v>0</v>
      </c>
      <c r="BI7" s="38">
        <v>0</v>
      </c>
      <c r="BJ7" s="38">
        <v>0</v>
      </c>
      <c r="BK7" s="38">
        <v>248.44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68.41</v>
      </c>
      <c r="BR7" s="38">
        <v>84.79</v>
      </c>
      <c r="BS7" s="38">
        <v>87.6</v>
      </c>
      <c r="BT7" s="38">
        <v>66.84</v>
      </c>
      <c r="BU7" s="38">
        <v>68.760000000000005</v>
      </c>
      <c r="BV7" s="38">
        <v>66.73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255.42</v>
      </c>
      <c r="CC7" s="38">
        <v>208.41</v>
      </c>
      <c r="CD7" s="38">
        <v>201.6</v>
      </c>
      <c r="CE7" s="38">
        <v>265.54000000000002</v>
      </c>
      <c r="CF7" s="38">
        <v>263.04000000000002</v>
      </c>
      <c r="CG7" s="38">
        <v>241.29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48.07</v>
      </c>
      <c r="CN7" s="38">
        <v>45.74</v>
      </c>
      <c r="CO7" s="38">
        <v>44.02</v>
      </c>
      <c r="CP7" s="38">
        <v>40.98</v>
      </c>
      <c r="CQ7" s="38">
        <v>43.52</v>
      </c>
      <c r="CR7" s="38">
        <v>61.94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98.75</v>
      </c>
      <c r="CY7" s="38">
        <v>98.81</v>
      </c>
      <c r="CZ7" s="38">
        <v>95.69</v>
      </c>
      <c r="DA7" s="38">
        <v>97.23</v>
      </c>
      <c r="DB7" s="38">
        <v>95.74</v>
      </c>
      <c r="DC7" s="38">
        <v>94.14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2">
      <c r="B13" t="s">
        <v>114</v>
      </c>
      <c r="C13" t="s">
        <v>115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300252</cp:lastModifiedBy>
  <cp:lastPrinted>2022-01-10T06:00:02Z</cp:lastPrinted>
  <dcterms:created xsi:type="dcterms:W3CDTF">2021-12-03T08:08:46Z</dcterms:created>
  <dcterms:modified xsi:type="dcterms:W3CDTF">2022-02-28T00:58:30Z</dcterms:modified>
  <cp:category/>
</cp:coreProperties>
</file>