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X:\下水道課外付けHDD\財政\経営比較分析表\R03（R02決算分）\提出\"/>
    </mc:Choice>
  </mc:AlternateContent>
  <xr:revisionPtr revIDLastSave="0" documentId="13_ncr:1_{2802E288-C9C5-4D4F-8379-881CC353758B}" xr6:coauthVersionLast="40" xr6:coauthVersionMax="40" xr10:uidLastSave="{00000000-0000-0000-0000-000000000000}"/>
  <workbookProtection workbookAlgorithmName="SHA-512" workbookHashValue="ZccaQ8B3rWitLA4Ag1yCbbhaiRxOwNiTgnPyayzU0YpuUnEC3Zx5HvKAXRFCASqkLwq6hl7OLXx1nmZvQWniaQ==" workbookSaltValue="5Qy9VVQZnsaNxGf7T6MCDQ==" workbookSpinCount="100000" lockStructure="1"/>
  <bookViews>
    <workbookView xWindow="-28920" yWindow="-120" windowWidth="29040" windowHeight="164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W10" i="4"/>
  <c r="P10" i="4"/>
  <c r="I10" i="4"/>
  <c r="AT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<sst xmlns="http://schemas.openxmlformats.org/spreadsheetml/2006/main" count="236" uniqueCount="120">
  <si>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</si>
  <si>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</si>
  <si>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</si>
  <si>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</si>
  <si>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</si>
  <si>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</si>
  <si>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</si>
  <si>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</si>
  <si>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</si>
  <si>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</si>
  <si>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</si>
  <si>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</si>
  <si>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</si>
  <si>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</si>
  <si>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</si>
  <si>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</si>
  <si>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</si>
  <si>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</si>
  <si>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</si>
  <si>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</si>
  <si>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</si>
  <si>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</si>
  <si>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</si>
  <si>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</si>
  <si>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</si>
  <si>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</si>
  <si>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</si>
  <si>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</si>
  <si>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</si>
  <si>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</si>
  <si>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</si>
  <si>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</si>
  <si>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</si>
  <si>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</si>
  <si>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</si>
  <si>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</si>
  <si>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</si>
  <si>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</si>
  <si>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</si>
  <si>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</si>
  <si>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</si>
  <si>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</si>
  <si>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</si>
  <si>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</si>
  <si>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</si>
  <si>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</si>
  <si>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</si>
  <si>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</si>
  <si>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</si>
  <si>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</si>
  <si>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</si>
  <si>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</si>
  <si>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</si>
  <si>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</si>
  <si>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</si>
  <si>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</si>
  <si>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</si>
  <si>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</si>
  <si>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</si>
  <si>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</si>
  <si>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</si>
  <si>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</si>
  <si>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</si>
  <si>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</si>
  <si>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</si>
  <si>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</si>
  <si>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</si>
  <si>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</si>
  <si>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</si>
  <si>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</si>
  <si>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</si>
  <si>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</si>
  <si>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</si>
  <si>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</si>
  <si>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</si>
  <si>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</si>
  <si>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</si>
  <si>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</si>
  <si>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</si>
  <si>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</si>
  <si>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</si>
  <si>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</si>
  <si>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</si>
  <si>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</si>
  <si>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</si>
  <si>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</si>
  <si>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</si>
  <si>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</si>
  <si>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</si>
  <si>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</si>
  <si>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</si>
  <si>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</si>
  <si>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</si>
  <si>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</si>
  <si>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</si>
  <si>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</si>
  <si>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</si>
  <si>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</si>
  <si>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二戸市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</si>
  <si>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</si>
  <si>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</si>
  <si>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</si>
  <si>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</si>
  <si>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</si>
  <si>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</si>
  <si>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</si>
  <si>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</si>
  <si>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</si>
  <si>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</si>
  <si>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</si>
  <si>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</si>
  <si>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</si>
  <si>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</si>
  <si>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</si>
  <si>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</si>
  <si>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</si>
  <si>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</si>
  <si>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
　使用料収入は増となり、比率が増加した。
④企業債残高対事業規模比率
　地方債残高減少により比率が減少した。整備済であり新規起債借入が無いため、減少が見込まれる。
⑤経費回収比率及び⑥汚水処理原価
　使用料収入の増加と汚水処理費の減少により経費回収率は増加した。また、有収水量増と汚水処理費減となったことで汚水処理原価が減少した。
⑦施設使用率
　汚水処理量増により施設使用率は微増となった。
⑧水洗化率
　水洗化人口の微減により水洗化率は横ばいとなった。類似団体と比較して低い状況にあり、水洗化率向上のため接続補助等の水洗化に関する普及事業を継続する。</t>
    <phoneticPr fontId="4"/>
  </si>
  <si>
    <t>　建設年度が新しいため施設の老朽化対策は行っていないが、良好な状態を維持するために適切に管理を行っていく。</t>
    <phoneticPr fontId="4"/>
  </si>
  <si>
    <t>　特定環境保全公共下水道事業は、全体計画61haの整備を完了した。平成22年度の供用開始から水洗化率は上昇しているが、類似団体平均値と比較して低い状況にあることが課題であり、引き続き水洗化に関する啓蒙活動、接続補助金の活用により水洗化人口増と使用料収入増に努め、経営基盤の強化を図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</si>
</sst>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C5-46F2-A371-45350583A2C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0.09</c:v>
                </c:pt>
                <c:pt idx="3">
                  <c:v>0.06</c:v>
                </c:pt>
                <c:pt idx="4">
                  <c:v>0.02</c:v>
                </c:pt>
              </c:numCache>
            </c:numRef>
          </c:val>
          <c:smooth val="0"/>
          <c:extLst>
            <c:ext xmlns:c16="http://schemas.microsoft.com/office/drawing/2014/chart" uri="{C3380CC4-5D6E-409C-BE32-E72D297353CC}">
              <c16:uniqueId val="{00000001-0CC5-46F2-A371-45350583A2C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31.33</c:v>
                </c:pt>
                <c:pt idx="1">
                  <c:v>34</c:v>
                </c:pt>
                <c:pt idx="2">
                  <c:v>34.67</c:v>
                </c:pt>
                <c:pt idx="3">
                  <c:v>36</c:v>
                </c:pt>
                <c:pt idx="4">
                  <c:v>36.67</c:v>
                </c:pt>
              </c:numCache>
            </c:numRef>
          </c:val>
          <c:extLst>
            <c:ext xmlns:c16="http://schemas.microsoft.com/office/drawing/2014/chart" uri="{C3380CC4-5D6E-409C-BE32-E72D297353CC}">
              <c16:uniqueId val="{00000000-AD9F-43E6-9571-64A36F91058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37.46</c:v>
                </c:pt>
                <c:pt idx="3">
                  <c:v>37.65</c:v>
                </c:pt>
                <c:pt idx="4">
                  <c:v>36.71</c:v>
                </c:pt>
              </c:numCache>
            </c:numRef>
          </c:val>
          <c:smooth val="0"/>
          <c:extLst>
            <c:ext xmlns:c16="http://schemas.microsoft.com/office/drawing/2014/chart" uri="{C3380CC4-5D6E-409C-BE32-E72D297353CC}">
              <c16:uniqueId val="{00000001-AD9F-43E6-9571-64A36F91058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34.299999999999997</c:v>
                </c:pt>
                <c:pt idx="1">
                  <c:v>36.78</c:v>
                </c:pt>
                <c:pt idx="2">
                  <c:v>38.1</c:v>
                </c:pt>
                <c:pt idx="3">
                  <c:v>39.78</c:v>
                </c:pt>
                <c:pt idx="4">
                  <c:v>39.78</c:v>
                </c:pt>
              </c:numCache>
            </c:numRef>
          </c:val>
          <c:extLst>
            <c:ext xmlns:c16="http://schemas.microsoft.com/office/drawing/2014/chart" uri="{C3380CC4-5D6E-409C-BE32-E72D297353CC}">
              <c16:uniqueId val="{00000000-7E67-4842-9748-27D31ECC91F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67.459999999999994</c:v>
                </c:pt>
                <c:pt idx="3">
                  <c:v>67.37</c:v>
                </c:pt>
                <c:pt idx="4">
                  <c:v>70.05</c:v>
                </c:pt>
              </c:numCache>
            </c:numRef>
          </c:val>
          <c:smooth val="0"/>
          <c:extLst>
            <c:ext xmlns:c16="http://schemas.microsoft.com/office/drawing/2014/chart" uri="{C3380CC4-5D6E-409C-BE32-E72D297353CC}">
              <c16:uniqueId val="{00000001-7E67-4842-9748-27D31ECC91F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49.45</c:v>
                </c:pt>
                <c:pt idx="1">
                  <c:v>95.43</c:v>
                </c:pt>
                <c:pt idx="2">
                  <c:v>95.41</c:v>
                </c:pt>
                <c:pt idx="3">
                  <c:v>89.09</c:v>
                </c:pt>
                <c:pt idx="4">
                  <c:v>90.78</c:v>
                </c:pt>
              </c:numCache>
            </c:numRef>
          </c:val>
          <c:extLst>
            <c:ext xmlns:c16="http://schemas.microsoft.com/office/drawing/2014/chart" uri="{C3380CC4-5D6E-409C-BE32-E72D297353CC}">
              <c16:uniqueId val="{00000000-46E2-415D-8D0B-91D1FCDA4BA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E2-415D-8D0B-91D1FCDA4BA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13-4EF9-B503-908A52EAFE3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13-4EF9-B503-908A52EAFE3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F9-4E79-8067-016FB286F53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F9-4E79-8067-016FB286F53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25-424F-A650-48A86634EA5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25-424F-A650-48A86634EA5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4A-45BC-832E-82843AEF12A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4A-45BC-832E-82843AEF12A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3753.71</c:v>
                </c:pt>
                <c:pt idx="1">
                  <c:v>794.33</c:v>
                </c:pt>
                <c:pt idx="2">
                  <c:v>621.57000000000005</c:v>
                </c:pt>
                <c:pt idx="3">
                  <c:v>560.35</c:v>
                </c:pt>
                <c:pt idx="4">
                  <c:v>467.85</c:v>
                </c:pt>
              </c:numCache>
            </c:numRef>
          </c:val>
          <c:extLst>
            <c:ext xmlns:c16="http://schemas.microsoft.com/office/drawing/2014/chart" uri="{C3380CC4-5D6E-409C-BE32-E72D297353CC}">
              <c16:uniqueId val="{00000000-EC33-4678-9710-7ECCFFAAE3B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1269.1500000000001</c:v>
                </c:pt>
                <c:pt idx="3">
                  <c:v>1087.96</c:v>
                </c:pt>
                <c:pt idx="4">
                  <c:v>1209.45</c:v>
                </c:pt>
              </c:numCache>
            </c:numRef>
          </c:val>
          <c:smooth val="0"/>
          <c:extLst>
            <c:ext xmlns:c16="http://schemas.microsoft.com/office/drawing/2014/chart" uri="{C3380CC4-5D6E-409C-BE32-E72D297353CC}">
              <c16:uniqueId val="{00000001-EC33-4678-9710-7ECCFFAAE3B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75.760000000000005</c:v>
                </c:pt>
                <c:pt idx="1">
                  <c:v>79.290000000000006</c:v>
                </c:pt>
                <c:pt idx="2">
                  <c:v>79.48</c:v>
                </c:pt>
                <c:pt idx="3">
                  <c:v>60.69</c:v>
                </c:pt>
                <c:pt idx="4">
                  <c:v>65.900000000000006</c:v>
                </c:pt>
              </c:numCache>
            </c:numRef>
          </c:val>
          <c:extLst>
            <c:ext xmlns:c16="http://schemas.microsoft.com/office/drawing/2014/chart" uri="{C3380CC4-5D6E-409C-BE32-E72D297353CC}">
              <c16:uniqueId val="{00000000-DE3C-49F9-B7AF-9F1DE9654C6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63.97</c:v>
                </c:pt>
                <c:pt idx="3">
                  <c:v>59.67</c:v>
                </c:pt>
                <c:pt idx="4">
                  <c:v>55.93</c:v>
                </c:pt>
              </c:numCache>
            </c:numRef>
          </c:val>
          <c:smooth val="0"/>
          <c:extLst>
            <c:ext xmlns:c16="http://schemas.microsoft.com/office/drawing/2014/chart" uri="{C3380CC4-5D6E-409C-BE32-E72D297353CC}">
              <c16:uniqueId val="{00000001-DE3C-49F9-B7AF-9F1DE9654C6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239.82</c:v>
                </c:pt>
                <c:pt idx="1">
                  <c:v>229.27</c:v>
                </c:pt>
                <c:pt idx="2">
                  <c:v>228.16</c:v>
                </c:pt>
                <c:pt idx="3">
                  <c:v>300.45999999999998</c:v>
                </c:pt>
                <c:pt idx="4">
                  <c:v>280.99</c:v>
                </c:pt>
              </c:numCache>
            </c:numRef>
          </c:val>
          <c:extLst>
            <c:ext xmlns:c16="http://schemas.microsoft.com/office/drawing/2014/chart" uri="{C3380CC4-5D6E-409C-BE32-E72D297353CC}">
              <c16:uniqueId val="{00000000-32C1-4434-80D7-51A54EDF61E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256.82</c:v>
                </c:pt>
                <c:pt idx="3">
                  <c:v>270.60000000000002</c:v>
                </c:pt>
                <c:pt idx="4">
                  <c:v>289.60000000000002</c:v>
                </c:pt>
              </c:numCache>
            </c:numRef>
          </c:val>
          <c:smooth val="0"/>
          <c:extLst>
            <c:ext xmlns:c16="http://schemas.microsoft.com/office/drawing/2014/chart" uri="{C3380CC4-5D6E-409C-BE32-E72D297353CC}">
              <c16:uniqueId val="{00000001-32C1-4434-80D7-51A54EDF61E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Q13" zoomScale="120" zoomScaleNormal="120" workbookViewId="0">
      <selection activeCell="BQ84" sqref="BQ8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二戸市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tr">
        <f>データ!$M$6</f>
        <v>非設置</v>
      </c>
      <c r="AE8" s="73"/>
      <c r="AF8" s="73"/>
      <c r="AG8" s="73"/>
      <c r="AH8" s="73"/>
      <c r="AI8" s="73"/>
      <c r="AJ8" s="73"/>
      <c r="AK8" s="3"/>
      <c r="AL8" s="69">
        <f>データ!S6</f>
        <v>26138</v>
      </c>
      <c r="AM8" s="69"/>
      <c r="AN8" s="69"/>
      <c r="AO8" s="69"/>
      <c r="AP8" s="69"/>
      <c r="AQ8" s="69"/>
      <c r="AR8" s="69"/>
      <c r="AS8" s="69"/>
      <c r="AT8" s="68">
        <f>データ!T6</f>
        <v>420.42</v>
      </c>
      <c r="AU8" s="68"/>
      <c r="AV8" s="68"/>
      <c r="AW8" s="68"/>
      <c r="AX8" s="68"/>
      <c r="AY8" s="68"/>
      <c r="AZ8" s="68"/>
      <c r="BA8" s="68"/>
      <c r="BB8" s="68">
        <f>データ!U6</f>
        <v>62.17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3.47</v>
      </c>
      <c r="Q10" s="68"/>
      <c r="R10" s="68"/>
      <c r="S10" s="68"/>
      <c r="T10" s="68"/>
      <c r="U10" s="68"/>
      <c r="V10" s="68"/>
      <c r="W10" s="68">
        <f>データ!Q6</f>
        <v>102.18</v>
      </c>
      <c r="X10" s="68"/>
      <c r="Y10" s="68"/>
      <c r="Z10" s="68"/>
      <c r="AA10" s="68"/>
      <c r="AB10" s="68"/>
      <c r="AC10" s="68"/>
      <c r="AD10" s="69">
        <f>データ!R6</f>
        <v>3300</v>
      </c>
      <c r="AE10" s="69"/>
      <c r="AF10" s="69"/>
      <c r="AG10" s="69"/>
      <c r="AH10" s="69"/>
      <c r="AI10" s="69"/>
      <c r="AJ10" s="69"/>
      <c r="AK10" s="2"/>
      <c r="AL10" s="69">
        <f>データ!V6</f>
        <v>900</v>
      </c>
      <c r="AM10" s="69"/>
      <c r="AN10" s="69"/>
      <c r="AO10" s="69"/>
      <c r="AP10" s="69"/>
      <c r="AQ10" s="69"/>
      <c r="AR10" s="69"/>
      <c r="AS10" s="69"/>
      <c r="AT10" s="68">
        <f>データ!W6</f>
        <v>0.61</v>
      </c>
      <c r="AU10" s="68"/>
      <c r="AV10" s="68"/>
      <c r="AW10" s="68"/>
      <c r="AX10" s="68"/>
      <c r="AY10" s="68"/>
      <c r="AZ10" s="68"/>
      <c r="BA10" s="68"/>
      <c r="BB10" s="68">
        <f>データ!X6</f>
        <v>1475.41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1G9RNb+ZF4oUzpPlXFr7VqWMO+54wUM4twi3mS9l8laU0QPZEWqiY/ZAOrNL9QGVeT5or1vGMsQnPyjLpkAz8Q==" saltValue="ias9uOTG3kDz7lwaBMp6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32131</v>
      </c>
      <c r="D6" s="33">
        <f t="shared" si="3"/>
        <v>47</v>
      </c>
      <c r="E6" s="33">
        <f t="shared" si="3"/>
        <v>17</v>
      </c>
      <c r="F6" s="33">
        <f t="shared" si="3"/>
        <v>4</v>
      </c>
      <c r="G6" s="33">
        <f t="shared" si="3"/>
        <v>0</v>
      </c>
      <c r="H6" s="33" t="str">
        <f t="shared" si="3"/>
        <v>岩手県　二戸市</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3.47</v>
      </c>
      <c r="Q6" s="34">
        <f t="shared" si="3"/>
        <v>102.18</v>
      </c>
      <c r="R6" s="34">
        <f t="shared" si="3"/>
        <v>3300</v>
      </c>
      <c r="S6" s="34">
        <f t="shared" si="3"/>
        <v>26138</v>
      </c>
      <c r="T6" s="34">
        <f t="shared" si="3"/>
        <v>420.42</v>
      </c>
      <c r="U6" s="34">
        <f t="shared" si="3"/>
        <v>62.17</v>
      </c>
      <c r="V6" s="34">
        <f t="shared" si="3"/>
        <v>900</v>
      </c>
      <c r="W6" s="34">
        <f t="shared" si="3"/>
        <v>0.61</v>
      </c>
      <c r="X6" s="34">
        <f t="shared" si="3"/>
        <v>1475.41</v>
      </c>
      <c r="Y6" s="35">
        <f>IF(Y7="",NA(),Y7)</f>
        <v>49.45</v>
      </c>
      <c r="Z6" s="35">
        <f t="shared" ref="Z6:AH6" si="4">IF(Z7="",NA(),Z7)</f>
        <v>95.43</v>
      </c>
      <c r="AA6" s="35">
        <f t="shared" si="4"/>
        <v>95.41</v>
      </c>
      <c r="AB6" s="35">
        <f t="shared" si="4"/>
        <v>89.09</v>
      </c>
      <c r="AC6" s="35">
        <f t="shared" si="4"/>
        <v>90.78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3753.71</v>
      </c>
      <c r="BG6" s="35">
        <f t="shared" ref="BG6:BO6" si="7">IF(BG7="",NA(),BG7)</f>
        <v>794.33</v>
      </c>
      <c r="BH6" s="35">
        <f t="shared" si="7"/>
        <v>621.57000000000005</v>
      </c>
      <c r="BI6" s="35">
        <f t="shared" si="7"/>
        <v>560.35</v>
      </c>
      <c r="BJ6" s="35">
        <f t="shared" si="7"/>
        <v>467.85</v>
      </c>
      <c r="BK6" s="35">
        <f t="shared" si="7"/>
        <v>1592.72</v>
      </c>
      <c r="BL6" s="35">
        <f t="shared" si="7"/>
        <v>1223.96</v>
      </c>
      <c r="BM6" s="35">
        <f t="shared" si="7"/>
        <v>1269.1500000000001</v>
      </c>
      <c r="BN6" s="35">
        <f t="shared" si="7"/>
        <v>1087.96</v>
      </c>
      <c r="BO6" s="35">
        <f t="shared" si="7"/>
        <v>1209.45</v>
      </c>
      <c r="BP6" s="34" t="str">
        <f>IF(BP7="","",IF(BP7="-","【-】","【"&amp;SUBSTITUTE(TEXT(BP7,"#,##0.00"),"-","△")&amp;"】"))</f>
        <v>【1,260.21】</v>
      </c>
      <c r="BQ6" s="35">
        <f>IF(BQ7="",NA(),BQ7)</f>
        <v>75.760000000000005</v>
      </c>
      <c r="BR6" s="35">
        <f t="shared" ref="BR6:BZ6" si="8">IF(BR7="",NA(),BR7)</f>
        <v>79.290000000000006</v>
      </c>
      <c r="BS6" s="35">
        <f t="shared" si="8"/>
        <v>79.48</v>
      </c>
      <c r="BT6" s="35">
        <f t="shared" si="8"/>
        <v>60.69</v>
      </c>
      <c r="BU6" s="35">
        <f t="shared" si="8"/>
        <v>65.900000000000006</v>
      </c>
      <c r="BV6" s="35">
        <f t="shared" si="8"/>
        <v>53.7</v>
      </c>
      <c r="BW6" s="35">
        <f t="shared" si="8"/>
        <v>61.54</v>
      </c>
      <c r="BX6" s="35">
        <f t="shared" si="8"/>
        <v>63.97</v>
      </c>
      <c r="BY6" s="35">
        <f t="shared" si="8"/>
        <v>59.67</v>
      </c>
      <c r="BZ6" s="35">
        <f t="shared" si="8"/>
        <v>55.93</v>
      </c>
      <c r="CA6" s="34" t="str">
        <f>IF(CA7="","",IF(CA7="-","【-】","【"&amp;SUBSTITUTE(TEXT(CA7,"#,##0.00"),"-","△")&amp;"】"))</f>
        <v>【75.29】</v>
      </c>
      <c r="CB6" s="35">
        <f>IF(CB7="",NA(),CB7)</f>
        <v>239.82</v>
      </c>
      <c r="CC6" s="35">
        <f t="shared" ref="CC6:CK6" si="9">IF(CC7="",NA(),CC7)</f>
        <v>229.27</v>
      </c>
      <c r="CD6" s="35">
        <f t="shared" si="9"/>
        <v>228.16</v>
      </c>
      <c r="CE6" s="35">
        <f t="shared" si="9"/>
        <v>300.45999999999998</v>
      </c>
      <c r="CF6" s="35">
        <f t="shared" si="9"/>
        <v>280.99</v>
      </c>
      <c r="CG6" s="35">
        <f t="shared" si="9"/>
        <v>300.35000000000002</v>
      </c>
      <c r="CH6" s="35">
        <f t="shared" si="9"/>
        <v>267.86</v>
      </c>
      <c r="CI6" s="35">
        <f t="shared" si="9"/>
        <v>256.82</v>
      </c>
      <c r="CJ6" s="35">
        <f t="shared" si="9"/>
        <v>270.60000000000002</v>
      </c>
      <c r="CK6" s="35">
        <f t="shared" si="9"/>
        <v>289.60000000000002</v>
      </c>
      <c r="CL6" s="34" t="str">
        <f>IF(CL7="","",IF(CL7="-","【-】","【"&amp;SUBSTITUTE(TEXT(CL7,"#,##0.00"),"-","△")&amp;"】"))</f>
        <v>【215.41】</v>
      </c>
      <c r="CM6" s="35">
        <f>IF(CM7="",NA(),CM7)</f>
        <v>31.33</v>
      </c>
      <c r="CN6" s="35">
        <f t="shared" ref="CN6:CV6" si="10">IF(CN7="",NA(),CN7)</f>
        <v>34</v>
      </c>
      <c r="CO6" s="35">
        <f t="shared" si="10"/>
        <v>34.67</v>
      </c>
      <c r="CP6" s="35">
        <f t="shared" si="10"/>
        <v>36</v>
      </c>
      <c r="CQ6" s="35">
        <f t="shared" si="10"/>
        <v>36.67</v>
      </c>
      <c r="CR6" s="35">
        <f t="shared" si="10"/>
        <v>37.72</v>
      </c>
      <c r="CS6" s="35">
        <f t="shared" si="10"/>
        <v>37.08</v>
      </c>
      <c r="CT6" s="35">
        <f t="shared" si="10"/>
        <v>37.46</v>
      </c>
      <c r="CU6" s="35">
        <f t="shared" si="10"/>
        <v>37.65</v>
      </c>
      <c r="CV6" s="35">
        <f t="shared" si="10"/>
        <v>36.71</v>
      </c>
      <c r="CW6" s="34" t="str">
        <f>IF(CW7="","",IF(CW7="-","【-】","【"&amp;SUBSTITUTE(TEXT(CW7,"#,##0.00"),"-","△")&amp;"】"))</f>
        <v>【42.90】</v>
      </c>
      <c r="CX6" s="35">
        <f>IF(CX7="",NA(),CX7)</f>
        <v>34.299999999999997</v>
      </c>
      <c r="CY6" s="35">
        <f t="shared" ref="CY6:DG6" si="11">IF(CY7="",NA(),CY7)</f>
        <v>36.78</v>
      </c>
      <c r="CZ6" s="35">
        <f t="shared" si="11"/>
        <v>38.1</v>
      </c>
      <c r="DA6" s="35">
        <f t="shared" si="11"/>
        <v>39.78</v>
      </c>
      <c r="DB6" s="35">
        <f t="shared" si="11"/>
        <v>39.78</v>
      </c>
      <c r="DC6" s="35">
        <f t="shared" si="11"/>
        <v>68.459999999999994</v>
      </c>
      <c r="DD6" s="35">
        <f t="shared" si="11"/>
        <v>67.22</v>
      </c>
      <c r="DE6" s="35">
        <f t="shared" si="11"/>
        <v>67.459999999999994</v>
      </c>
      <c r="DF6" s="35">
        <f t="shared" si="11"/>
        <v>67.37</v>
      </c>
      <c r="DG6" s="35">
        <f t="shared" si="11"/>
        <v>70.05</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0.13</v>
      </c>
      <c r="EL6" s="35">
        <f t="shared" si="14"/>
        <v>0.09</v>
      </c>
      <c r="EM6" s="35">
        <f t="shared" si="14"/>
        <v>0.06</v>
      </c>
      <c r="EN6" s="35">
        <f t="shared" si="14"/>
        <v>0.02</v>
      </c>
      <c r="EO6" s="34" t="str">
        <f>IF(EO7="","",IF(EO7="-","【-】","【"&amp;SUBSTITUTE(TEXT(EO7,"#,##0.00"),"-","△")&amp;"】"))</f>
        <v>【0.30】</v>
      </c>
    </row>
    <row r="7" spans="1:145" s="36" customFormat="1" x14ac:dyDescent="0.15">
      <c r="A7" s="28"/>
      <c r="B7" s="37">
        <v>2020</v>
      </c>
      <c r="C7" s="37">
        <v>32131</v>
      </c>
      <c r="D7" s="37">
        <v>47</v>
      </c>
      <c r="E7" s="37">
        <v>17</v>
      </c>
      <c r="F7" s="37">
        <v>4</v>
      </c>
      <c r="G7" s="37">
        <v>0</v>
      </c>
      <c r="H7" s="37" t="s">
        <v>98</v>
      </c>
      <c r="I7" s="37" t="s">
        <v>99</v>
      </c>
      <c r="J7" s="37" t="s">
        <v>100</v>
      </c>
      <c r="K7" s="37" t="s">
        <v>101</v>
      </c>
      <c r="L7" s="37" t="s">
        <v>102</v>
      </c>
      <c r="M7" s="37" t="s">
        <v>103</v>
      </c>
      <c r="N7" s="38" t="s">
        <v>104</v>
      </c>
      <c r="O7" s="38" t="s">
        <v>105</v>
      </c>
      <c r="P7" s="38">
        <v>3.47</v>
      </c>
      <c r="Q7" s="38">
        <v>102.18</v>
      </c>
      <c r="R7" s="38">
        <v>3300</v>
      </c>
      <c r="S7" s="38">
        <v>26138</v>
      </c>
      <c r="T7" s="38">
        <v>420.42</v>
      </c>
      <c r="U7" s="38">
        <v>62.17</v>
      </c>
      <c r="V7" s="38">
        <v>900</v>
      </c>
      <c r="W7" s="38">
        <v>0.61</v>
      </c>
      <c r="X7" s="38">
        <v>1475.41</v>
      </c>
      <c r="Y7" s="38">
        <v>49.45</v>
      </c>
      <c r="Z7" s="38">
        <v>95.43</v>
      </c>
      <c r="AA7" s="38">
        <v>95.41</v>
      </c>
      <c r="AB7" s="38">
        <v>89.09</v>
      </c>
      <c r="AC7" s="38">
        <v>90.78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3753.71</v>
      </c>
      <c r="BG7" s="38">
        <v>794.33</v>
      </c>
      <c r="BH7" s="38">
        <v>621.57000000000005</v>
      </c>
      <c r="BI7" s="38">
        <v>560.35</v>
      </c>
      <c r="BJ7" s="38">
        <v>467.85</v>
      </c>
      <c r="BK7" s="38">
        <v>1592.72</v>
      </c>
      <c r="BL7" s="38">
        <v>1223.96</v>
      </c>
      <c r="BM7" s="38">
        <v>1269.1500000000001</v>
      </c>
      <c r="BN7" s="38">
        <v>1087.96</v>
      </c>
      <c r="BO7" s="38">
        <v>1209.45</v>
      </c>
      <c r="BP7" s="38">
        <v>1260.21</v>
      </c>
      <c r="BQ7" s="38">
        <v>75.760000000000005</v>
      </c>
      <c r="BR7" s="38">
        <v>79.290000000000006</v>
      </c>
      <c r="BS7" s="38">
        <v>79.48</v>
      </c>
      <c r="BT7" s="38">
        <v>60.69</v>
      </c>
      <c r="BU7" s="38">
        <v>65.900000000000006</v>
      </c>
      <c r="BV7" s="38">
        <v>53.7</v>
      </c>
      <c r="BW7" s="38">
        <v>61.54</v>
      </c>
      <c r="BX7" s="38">
        <v>63.97</v>
      </c>
      <c r="BY7" s="38">
        <v>59.67</v>
      </c>
      <c r="BZ7" s="38">
        <v>55.93</v>
      </c>
      <c r="CA7" s="38">
        <v>75.290000000000006</v>
      </c>
      <c r="CB7" s="38">
        <v>239.82</v>
      </c>
      <c r="CC7" s="38">
        <v>229.27</v>
      </c>
      <c r="CD7" s="38">
        <v>228.16</v>
      </c>
      <c r="CE7" s="38">
        <v>300.45999999999998</v>
      </c>
      <c r="CF7" s="38">
        <v>280.99</v>
      </c>
      <c r="CG7" s="38">
        <v>300.35000000000002</v>
      </c>
      <c r="CH7" s="38">
        <v>267.86</v>
      </c>
      <c r="CI7" s="38">
        <v>256.82</v>
      </c>
      <c r="CJ7" s="38">
        <v>270.60000000000002</v>
      </c>
      <c r="CK7" s="38">
        <v>289.60000000000002</v>
      </c>
      <c r="CL7" s="38">
        <v>215.41</v>
      </c>
      <c r="CM7" s="38">
        <v>31.33</v>
      </c>
      <c r="CN7" s="38">
        <v>34</v>
      </c>
      <c r="CO7" s="38">
        <v>34.67</v>
      </c>
      <c r="CP7" s="38">
        <v>36</v>
      </c>
      <c r="CQ7" s="38">
        <v>36.67</v>
      </c>
      <c r="CR7" s="38">
        <v>37.72</v>
      </c>
      <c r="CS7" s="38">
        <v>37.08</v>
      </c>
      <c r="CT7" s="38">
        <v>37.46</v>
      </c>
      <c r="CU7" s="38">
        <v>37.65</v>
      </c>
      <c r="CV7" s="38">
        <v>36.71</v>
      </c>
      <c r="CW7" s="38">
        <v>42.9</v>
      </c>
      <c r="CX7" s="38">
        <v>34.299999999999997</v>
      </c>
      <c r="CY7" s="38">
        <v>36.78</v>
      </c>
      <c r="CZ7" s="38">
        <v>38.1</v>
      </c>
      <c r="DA7" s="38">
        <v>39.78</v>
      </c>
      <c r="DB7" s="38">
        <v>39.78</v>
      </c>
      <c r="DC7" s="38">
        <v>68.459999999999994</v>
      </c>
      <c r="DD7" s="38">
        <v>67.22</v>
      </c>
      <c r="DE7" s="38">
        <v>67.459999999999994</v>
      </c>
      <c r="DF7" s="38">
        <v>67.37</v>
      </c>
      <c r="DG7" s="38">
        <v>70.05</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0.13</v>
      </c>
      <c r="EL7" s="38">
        <v>0.09</v>
      </c>
      <c r="EM7" s="38">
        <v>0.06</v>
      </c>
      <c r="EN7" s="38">
        <v>0.02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国分　一章</cp:lastModifiedBy>
  <dcterms:created xsi:type="dcterms:W3CDTF">2021-12-03T07:49:19Z</dcterms:created>
  <dcterms:modified xsi:type="dcterms:W3CDTF">2022-01-10T05:55:53Z</dcterms:modified>
  <cp:category/>
</cp:coreProperties>
</file>