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X:\下水道課外付けHDD\財政\経営比較分析表\R03（R02決算分）\提出\"/>
    </mc:Choice>
  </mc:AlternateContent>
  <xr:revisionPtr revIDLastSave="0" documentId="13_ncr:1_{DA54AB8E-9159-4EC4-8D80-4EB64BB905C9}" xr6:coauthVersionLast="40" xr6:coauthVersionMax="40" xr10:uidLastSave="{00000000-0000-0000-0000-000000000000}"/>
  <workbookProtection workbookAlgorithmName="SHA-512" workbookHashValue="se54lmlY5xzQ4tdZUWJ7CuhCoKBV4qYwQKVz5HrgDb+9sQooaaLFf+a3B5UIJI+oM1tgu7UVbdGUyvapOmK0VA==" workbookSaltValue="FJUZ7r/CoHnYRCRWFynt5g==" workbookSpinCount="100000" lockStructure="1"/>
  <bookViews>
    <workbookView xWindow="-28920" yWindow="-120" windowWidth="290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<sst xmlns="http://schemas.openxmlformats.org/spreadsheetml/2006/main" count="236" uniqueCount="119">
  <si>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</si>
  <si>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</si>
  <si>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</si>
  <si>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</si>
  <si>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</si>
  <si>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</si>
  <si>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</si>
  <si>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</si>
  <si>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</si>
  <si>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</si>
  <si>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</si>
  <si>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</si>
  <si>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</si>
  <si>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</si>
  <si>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</si>
  <si>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</si>
  <si>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</si>
  <si>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</si>
  <si>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</si>
  <si>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</si>
  <si>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</si>
  <si>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</si>
  <si>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</si>
  <si>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</si>
  <si>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</si>
  <si>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</si>
  <si>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</si>
  <si>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</si>
  <si>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</si>
  <si>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</si>
  <si>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</si>
  <si>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</si>
  <si>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</si>
  <si>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</si>
  <si>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</si>
  <si>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</si>
  <si>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</si>
  <si>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</si>
  <si>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</si>
  <si>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</si>
  <si>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</si>
  <si>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</si>
  <si>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</si>
  <si>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</si>
  <si>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</si>
  <si>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</si>
  <si>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</si>
  <si>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</si>
  <si>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</si>
  <si>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</si>
  <si>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</si>
  <si>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</si>
  <si>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</si>
  <si>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</si>
  <si>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</si>
  <si>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</si>
  <si>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</si>
  <si>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</si>
  <si>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</si>
  <si>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</si>
  <si>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</si>
  <si>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</si>
  <si>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</si>
  <si>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</si>
  <si>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</si>
  <si>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</si>
  <si>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</si>
  <si>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</si>
  <si>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</si>
  <si>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</si>
  <si>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</si>
  <si>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</si>
  <si>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</si>
  <si>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</si>
  <si>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</si>
  <si>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</si>
  <si>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</si>
  <si>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</si>
  <si>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</si>
  <si>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</si>
  <si>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</si>
  <si>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</si>
  <si>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</si>
  <si>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</si>
  <si>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</si>
  <si>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</si>
  <si>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</si>
  <si>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</si>
  <si>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</si>
  <si>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</si>
  <si>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</si>
  <si>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</si>
  <si>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</si>
  <si>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</si>
  <si>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</si>
  <si>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</si>
  <si>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</si>
  <si>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</si>
  <si>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</si>
  <si>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</si>
  <si>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</si>
  <si>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</si>
  <si>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</si>
  <si>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</si>
  <si>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</si>
  <si>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</si>
  <si>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</si>
  <si>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</si>
  <si>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</si>
  <si>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</si>
  <si>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</si>
  <si>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</si>
  <si>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</si>
  <si>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</si>
  <si>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</si>
  <si>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</si>
  <si>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①収益的収支比率
新規整備に伴う使用料収入増により営業収入は増加し、比率が増加した。
④企業債残高対事業規模比率
営業収入の伸びが前年度から増加し比率が減少している。今後、地方債残高は減少する見込みだが、使用料収入の伸び率によっては同程度の比率が見込まれる。
⑤経費回収比率及び⑥汚水処理原価
使用料収入が増となり経費回収率は増加した。また、有収水量は増となったが汚水処理費も増となったことで汚水処理原価は微減となった。
⑦施設使用率
新規整備に伴う汚水処理量増により増加した。新規整備が続くため増加傾向が見込まれる。
⑧水洗化率
新規整備により水洗化人口は増となっているが、類似団体と比較して低い状況にある。水洗化率向上のため接続補助等の水洗化に関する普及事業を継続する。
</t>
    <phoneticPr fontId="4"/>
  </si>
  <si>
    <t xml:space="preserve">　処理場、ポンプ場は長寿命化計画による計画的な更新で費用の平準化と財政負担軽減に努める。
今年度からストックマネジメント計画の策定に着手し、それを基に計画的に更新していく予定。管渠は整備後20年未満で健全なため改築更新は未実施だが、良好な状態を維持するため適切な管理を行う。
</t>
    <phoneticPr fontId="4"/>
  </si>
  <si>
    <t>　公共下水道事業は、令和２年度末において、事業計画614haのうち515haが整備完了している。今後、効率的な整備を進めていくために、人口減少等の社会情勢に見合った整備計画に縮小する必要がある。水洗化率が類似団体平均値と比較して低い状況にあることが課題であり、引き続き水洗化に関する啓蒙活動、接続補助金の活用により水洗化人口増と使用料収入増に努め、経営基盤の強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</si>
</sst>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32-44AA-A3AE-46988DE2DB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7932-44AA-A3AE-46988DE2DB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51.43</c:v>
                </c:pt>
                <c:pt idx="1">
                  <c:v>52.69</c:v>
                </c:pt>
                <c:pt idx="2">
                  <c:v>53.64</c:v>
                </c:pt>
                <c:pt idx="3">
                  <c:v>54.24</c:v>
                </c:pt>
                <c:pt idx="4">
                  <c:v>56.26</c:v>
                </c:pt>
              </c:numCache>
            </c:numRef>
          </c:val>
          <c:extLst>
            <c:ext xmlns:c16="http://schemas.microsoft.com/office/drawing/2014/chart" uri="{C3380CC4-5D6E-409C-BE32-E72D297353CC}">
              <c16:uniqueId val="{00000000-8787-4CBF-A1C8-B3EBD239D3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8787-4CBF-A1C8-B3EBD239D3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68.680000000000007</c:v>
                </c:pt>
                <c:pt idx="1">
                  <c:v>69.069999999999993</c:v>
                </c:pt>
                <c:pt idx="2">
                  <c:v>69.11</c:v>
                </c:pt>
                <c:pt idx="3">
                  <c:v>69.33</c:v>
                </c:pt>
                <c:pt idx="4">
                  <c:v>70.209999999999994</c:v>
                </c:pt>
              </c:numCache>
            </c:numRef>
          </c:val>
          <c:extLst>
            <c:ext xmlns:c16="http://schemas.microsoft.com/office/drawing/2014/chart" uri="{C3380CC4-5D6E-409C-BE32-E72D297353CC}">
              <c16:uniqueId val="{00000000-4939-4F09-984A-490883405E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4939-4F09-984A-490883405E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75.3</c:v>
                </c:pt>
                <c:pt idx="1">
                  <c:v>84.96</c:v>
                </c:pt>
                <c:pt idx="2">
                  <c:v>88.45</c:v>
                </c:pt>
                <c:pt idx="3">
                  <c:v>85.88</c:v>
                </c:pt>
                <c:pt idx="4">
                  <c:v>88.13</c:v>
                </c:pt>
              </c:numCache>
            </c:numRef>
          </c:val>
          <c:extLst>
            <c:ext xmlns:c16="http://schemas.microsoft.com/office/drawing/2014/chart" uri="{C3380CC4-5D6E-409C-BE32-E72D297353CC}">
              <c16:uniqueId val="{00000000-1E24-4E02-B127-9AD729C0DD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4-4E02-B127-9AD729C0DD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18-43F4-B7BA-19E95F0D3C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8-43F4-B7BA-19E95F0D3C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DE-436C-9F2E-241DD24390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DE-436C-9F2E-241DD24390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50-4DE1-8708-A597D68851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50-4DE1-8708-A597D68851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08-420F-B46F-9B4D8BA02E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08-420F-B46F-9B4D8BA02E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2194.29</c:v>
                </c:pt>
                <c:pt idx="1">
                  <c:v>823.88</c:v>
                </c:pt>
                <c:pt idx="2">
                  <c:v>768.06</c:v>
                </c:pt>
                <c:pt idx="3">
                  <c:v>772.31</c:v>
                </c:pt>
                <c:pt idx="4">
                  <c:v>748.17</c:v>
                </c:pt>
              </c:numCache>
            </c:numRef>
          </c:val>
          <c:extLst>
            <c:ext xmlns:c16="http://schemas.microsoft.com/office/drawing/2014/chart" uri="{C3380CC4-5D6E-409C-BE32-E72D297353CC}">
              <c16:uniqueId val="{00000000-70CA-4D25-B2C0-811A8C10B6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70CA-4D25-B2C0-811A8C10B6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71.849999999999994</c:v>
                </c:pt>
                <c:pt idx="1">
                  <c:v>100</c:v>
                </c:pt>
                <c:pt idx="2">
                  <c:v>100</c:v>
                </c:pt>
                <c:pt idx="3">
                  <c:v>97.95</c:v>
                </c:pt>
                <c:pt idx="4">
                  <c:v>100</c:v>
                </c:pt>
              </c:numCache>
            </c:numRef>
          </c:val>
          <c:extLst>
            <c:ext xmlns:c16="http://schemas.microsoft.com/office/drawing/2014/chart" uri="{C3380CC4-5D6E-409C-BE32-E72D297353CC}">
              <c16:uniqueId val="{00000000-C754-4395-AAC8-E9EF0B88A8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C754-4395-AAC8-E9EF0B88A8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271.89999999999998</c:v>
                </c:pt>
                <c:pt idx="1">
                  <c:v>195.43</c:v>
                </c:pt>
                <c:pt idx="2">
                  <c:v>196.23</c:v>
                </c:pt>
                <c:pt idx="3">
                  <c:v>201.52</c:v>
                </c:pt>
                <c:pt idx="4">
                  <c:v>199.68</c:v>
                </c:pt>
              </c:numCache>
            </c:numRef>
          </c:val>
          <c:extLst>
            <c:ext xmlns:c16="http://schemas.microsoft.com/office/drawing/2014/chart" uri="{C3380CC4-5D6E-409C-BE32-E72D297353CC}">
              <c16:uniqueId val="{00000000-93F4-4DE2-9D51-ADE41CA172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93F4-4DE2-9D51-ADE41CA172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L18" zoomScale="110" zoomScaleNormal="110" workbookViewId="0">
      <selection activeCell="BL83" sqref="BL8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二戸市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26138</v>
      </c>
      <c r="AM8" s="69"/>
      <c r="AN8" s="69"/>
      <c r="AO8" s="69"/>
      <c r="AP8" s="69"/>
      <c r="AQ8" s="69"/>
      <c r="AR8" s="69"/>
      <c r="AS8" s="69"/>
      <c r="AT8" s="68">
        <f>データ!T6</f>
        <v>420.42</v>
      </c>
      <c r="AU8" s="68"/>
      <c r="AV8" s="68"/>
      <c r="AW8" s="68"/>
      <c r="AX8" s="68"/>
      <c r="AY8" s="68"/>
      <c r="AZ8" s="68"/>
      <c r="BA8" s="68"/>
      <c r="BB8" s="68">
        <f>データ!U6</f>
        <v>62.17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45.44</v>
      </c>
      <c r="Q10" s="68"/>
      <c r="R10" s="68"/>
      <c r="S10" s="68"/>
      <c r="T10" s="68"/>
      <c r="U10" s="68"/>
      <c r="V10" s="68"/>
      <c r="W10" s="68">
        <f>データ!Q6</f>
        <v>100.64</v>
      </c>
      <c r="X10" s="68"/>
      <c r="Y10" s="68"/>
      <c r="Z10" s="68"/>
      <c r="AA10" s="68"/>
      <c r="AB10" s="68"/>
      <c r="AC10" s="68"/>
      <c r="AD10" s="69">
        <f>データ!R6</f>
        <v>3300</v>
      </c>
      <c r="AE10" s="69"/>
      <c r="AF10" s="69"/>
      <c r="AG10" s="69"/>
      <c r="AH10" s="69"/>
      <c r="AI10" s="69"/>
      <c r="AJ10" s="69"/>
      <c r="AK10" s="2"/>
      <c r="AL10" s="69">
        <f>データ!V6</f>
        <v>11774</v>
      </c>
      <c r="AM10" s="69"/>
      <c r="AN10" s="69"/>
      <c r="AO10" s="69"/>
      <c r="AP10" s="69"/>
      <c r="AQ10" s="69"/>
      <c r="AR10" s="69"/>
      <c r="AS10" s="69"/>
      <c r="AT10" s="68">
        <f>データ!W6</f>
        <v>5.15</v>
      </c>
      <c r="AU10" s="68"/>
      <c r="AV10" s="68"/>
      <c r="AW10" s="68"/>
      <c r="AX10" s="68"/>
      <c r="AY10" s="68"/>
      <c r="AZ10" s="68"/>
      <c r="BA10" s="68"/>
      <c r="BB10" s="68">
        <f>データ!X6</f>
        <v>2286.21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WYPR0BILcDaY5qk7GpGoIws7Q9ZxFNBw4scZT5pD9JbZzkW9MPCAAym7xB3uSW47PQG8BoxVg8zYESi97yV4kA==" saltValue="h3qHHf3sgC44mGJUTYmO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32131</v>
      </c>
      <c r="D6" s="33">
        <f t="shared" si="3"/>
        <v>47</v>
      </c>
      <c r="E6" s="33">
        <f t="shared" si="3"/>
        <v>17</v>
      </c>
      <c r="F6" s="33">
        <f t="shared" si="3"/>
        <v>1</v>
      </c>
      <c r="G6" s="33">
        <f t="shared" si="3"/>
        <v>0</v>
      </c>
      <c r="H6" s="33" t="str">
        <f t="shared" si="3"/>
        <v>岩手県　二戸市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45.44</v>
      </c>
      <c r="Q6" s="34">
        <f t="shared" si="3"/>
        <v>100.64</v>
      </c>
      <c r="R6" s="34">
        <f t="shared" si="3"/>
        <v>3300</v>
      </c>
      <c r="S6" s="34">
        <f t="shared" si="3"/>
        <v>26138</v>
      </c>
      <c r="T6" s="34">
        <f t="shared" si="3"/>
        <v>420.42</v>
      </c>
      <c r="U6" s="34">
        <f t="shared" si="3"/>
        <v>62.17</v>
      </c>
      <c r="V6" s="34">
        <f t="shared" si="3"/>
        <v>11774</v>
      </c>
      <c r="W6" s="34">
        <f t="shared" si="3"/>
        <v>5.15</v>
      </c>
      <c r="X6" s="34">
        <f t="shared" si="3"/>
        <v>2286.21</v>
      </c>
      <c r="Y6" s="35">
        <f>IF(Y7="",NA(),Y7)</f>
        <v>75.3</v>
      </c>
      <c r="Z6" s="35">
        <f t="shared" ref="Z6:AH6" si="4">IF(Z7="",NA(),Z7)</f>
        <v>84.96</v>
      </c>
      <c r="AA6" s="35">
        <f t="shared" si="4"/>
        <v>88.45</v>
      </c>
      <c r="AB6" s="35">
        <f t="shared" si="4"/>
        <v>85.88</v>
      </c>
      <c r="AC6" s="35">
        <f t="shared" si="4"/>
        <v>88.13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2194.29</v>
      </c>
      <c r="BG6" s="35">
        <f t="shared" ref="BG6:BO6" si="7">IF(BG7="",NA(),BG7)</f>
        <v>823.88</v>
      </c>
      <c r="BH6" s="35">
        <f t="shared" si="7"/>
        <v>768.06</v>
      </c>
      <c r="BI6" s="35">
        <f t="shared" si="7"/>
        <v>772.31</v>
      </c>
      <c r="BJ6" s="35">
        <f t="shared" si="7"/>
        <v>748.17</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71.849999999999994</v>
      </c>
      <c r="BR6" s="35">
        <f t="shared" ref="BR6:BZ6" si="8">IF(BR7="",NA(),BR7)</f>
        <v>100</v>
      </c>
      <c r="BS6" s="35">
        <f t="shared" si="8"/>
        <v>100</v>
      </c>
      <c r="BT6" s="35">
        <f t="shared" si="8"/>
        <v>97.95</v>
      </c>
      <c r="BU6" s="35">
        <f t="shared" si="8"/>
        <v>100</v>
      </c>
      <c r="BV6" s="35">
        <f t="shared" si="8"/>
        <v>74.040000000000006</v>
      </c>
      <c r="BW6" s="35">
        <f t="shared" si="8"/>
        <v>80.58</v>
      </c>
      <c r="BX6" s="35">
        <f t="shared" si="8"/>
        <v>78.92</v>
      </c>
      <c r="BY6" s="35">
        <f t="shared" si="8"/>
        <v>74.17</v>
      </c>
      <c r="BZ6" s="35">
        <f t="shared" si="8"/>
        <v>79.77</v>
      </c>
      <c r="CA6" s="34" t="str">
        <f>IF(CA7="","",IF(CA7="-","【-】","【"&amp;SUBSTITUTE(TEXT(CA7,"#,##0.00"),"-","△")&amp;"】"))</f>
        <v>【98.96】</v>
      </c>
      <c r="CB6" s="35">
        <f>IF(CB7="",NA(),CB7)</f>
        <v>271.89999999999998</v>
      </c>
      <c r="CC6" s="35">
        <f t="shared" ref="CC6:CK6" si="9">IF(CC7="",NA(),CC7)</f>
        <v>195.43</v>
      </c>
      <c r="CD6" s="35">
        <f t="shared" si="9"/>
        <v>196.23</v>
      </c>
      <c r="CE6" s="35">
        <f t="shared" si="9"/>
        <v>201.52</v>
      </c>
      <c r="CF6" s="35">
        <f t="shared" si="9"/>
        <v>199.68</v>
      </c>
      <c r="CG6" s="35">
        <f t="shared" si="9"/>
        <v>235.61</v>
      </c>
      <c r="CH6" s="35">
        <f t="shared" si="9"/>
        <v>216.21</v>
      </c>
      <c r="CI6" s="35">
        <f t="shared" si="9"/>
        <v>220.31</v>
      </c>
      <c r="CJ6" s="35">
        <f t="shared" si="9"/>
        <v>230.95</v>
      </c>
      <c r="CK6" s="35">
        <f t="shared" si="9"/>
        <v>214.56</v>
      </c>
      <c r="CL6" s="34" t="str">
        <f>IF(CL7="","",IF(CL7="-","【-】","【"&amp;SUBSTITUTE(TEXT(CL7,"#,##0.00"),"-","△")&amp;"】"))</f>
        <v>【134.52】</v>
      </c>
      <c r="CM6" s="35">
        <f>IF(CM7="",NA(),CM7)</f>
        <v>51.43</v>
      </c>
      <c r="CN6" s="35">
        <f t="shared" ref="CN6:CV6" si="10">IF(CN7="",NA(),CN7)</f>
        <v>52.69</v>
      </c>
      <c r="CO6" s="35">
        <f t="shared" si="10"/>
        <v>53.64</v>
      </c>
      <c r="CP6" s="35">
        <f t="shared" si="10"/>
        <v>54.24</v>
      </c>
      <c r="CQ6" s="35">
        <f t="shared" si="10"/>
        <v>56.26</v>
      </c>
      <c r="CR6" s="35">
        <f t="shared" si="10"/>
        <v>49.25</v>
      </c>
      <c r="CS6" s="35">
        <f t="shared" si="10"/>
        <v>50.24</v>
      </c>
      <c r="CT6" s="35">
        <f t="shared" si="10"/>
        <v>49.68</v>
      </c>
      <c r="CU6" s="35">
        <f t="shared" si="10"/>
        <v>49.27</v>
      </c>
      <c r="CV6" s="35">
        <f t="shared" si="10"/>
        <v>49.47</v>
      </c>
      <c r="CW6" s="34" t="str">
        <f>IF(CW7="","",IF(CW7="-","【-】","【"&amp;SUBSTITUTE(TEXT(CW7,"#,##0.00"),"-","△")&amp;"】"))</f>
        <v>【59.57】</v>
      </c>
      <c r="CX6" s="35">
        <f>IF(CX7="",NA(),CX7)</f>
        <v>68.680000000000007</v>
      </c>
      <c r="CY6" s="35">
        <f t="shared" ref="CY6:DG6" si="11">IF(CY7="",NA(),CY7)</f>
        <v>69.069999999999993</v>
      </c>
      <c r="CZ6" s="35">
        <f t="shared" si="11"/>
        <v>69.11</v>
      </c>
      <c r="DA6" s="35">
        <f t="shared" si="11"/>
        <v>69.33</v>
      </c>
      <c r="DB6" s="35">
        <f t="shared" si="11"/>
        <v>70.209999999999994</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32131</v>
      </c>
      <c r="D7" s="37">
        <v>47</v>
      </c>
      <c r="E7" s="37">
        <v>17</v>
      </c>
      <c r="F7" s="37">
        <v>1</v>
      </c>
      <c r="G7" s="37">
        <v>0</v>
      </c>
      <c r="H7" s="37" t="s">
        <v>98</v>
      </c>
      <c r="I7" s="37" t="s">
        <v>99</v>
      </c>
      <c r="J7" s="37" t="s">
        <v>100</v>
      </c>
      <c r="K7" s="37" t="s">
        <v>101</v>
      </c>
      <c r="L7" s="37" t="s">
        <v>102</v>
      </c>
      <c r="M7" s="37" t="s">
        <v>103</v>
      </c>
      <c r="N7" s="38" t="s">
        <v>104</v>
      </c>
      <c r="O7" s="38" t="s">
        <v>105</v>
      </c>
      <c r="P7" s="38">
        <v>45.44</v>
      </c>
      <c r="Q7" s="38">
        <v>100.64</v>
      </c>
      <c r="R7" s="38">
        <v>3300</v>
      </c>
      <c r="S7" s="38">
        <v>26138</v>
      </c>
      <c r="T7" s="38">
        <v>420.42</v>
      </c>
      <c r="U7" s="38">
        <v>62.17</v>
      </c>
      <c r="V7" s="38">
        <v>11774</v>
      </c>
      <c r="W7" s="38">
        <v>5.15</v>
      </c>
      <c r="X7" s="38">
        <v>2286.21</v>
      </c>
      <c r="Y7" s="38">
        <v>75.3</v>
      </c>
      <c r="Z7" s="38">
        <v>84.96</v>
      </c>
      <c r="AA7" s="38">
        <v>88.45</v>
      </c>
      <c r="AB7" s="38">
        <v>85.88</v>
      </c>
      <c r="AC7" s="38">
        <v>88.13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2194.29</v>
      </c>
      <c r="BG7" s="38">
        <v>823.88</v>
      </c>
      <c r="BH7" s="38">
        <v>768.06</v>
      </c>
      <c r="BI7" s="38">
        <v>772.31</v>
      </c>
      <c r="BJ7" s="38">
        <v>748.17</v>
      </c>
      <c r="BK7" s="38">
        <v>1047.6500000000001</v>
      </c>
      <c r="BL7" s="38">
        <v>1124.26</v>
      </c>
      <c r="BM7" s="38">
        <v>1048.23</v>
      </c>
      <c r="BN7" s="38">
        <v>1130.42</v>
      </c>
      <c r="BO7" s="38">
        <v>1245.0999999999999</v>
      </c>
      <c r="BP7" s="38">
        <v>705.21</v>
      </c>
      <c r="BQ7" s="38">
        <v>71.849999999999994</v>
      </c>
      <c r="BR7" s="38">
        <v>100</v>
      </c>
      <c r="BS7" s="38">
        <v>100</v>
      </c>
      <c r="BT7" s="38">
        <v>97.95</v>
      </c>
      <c r="BU7" s="38">
        <v>100</v>
      </c>
      <c r="BV7" s="38">
        <v>74.040000000000006</v>
      </c>
      <c r="BW7" s="38">
        <v>80.58</v>
      </c>
      <c r="BX7" s="38">
        <v>78.92</v>
      </c>
      <c r="BY7" s="38">
        <v>74.17</v>
      </c>
      <c r="BZ7" s="38">
        <v>79.77</v>
      </c>
      <c r="CA7" s="38">
        <v>98.96</v>
      </c>
      <c r="CB7" s="38">
        <v>271.89999999999998</v>
      </c>
      <c r="CC7" s="38">
        <v>195.43</v>
      </c>
      <c r="CD7" s="38">
        <v>196.23</v>
      </c>
      <c r="CE7" s="38">
        <v>201.52</v>
      </c>
      <c r="CF7" s="38">
        <v>199.68</v>
      </c>
      <c r="CG7" s="38">
        <v>235.61</v>
      </c>
      <c r="CH7" s="38">
        <v>216.21</v>
      </c>
      <c r="CI7" s="38">
        <v>220.31</v>
      </c>
      <c r="CJ7" s="38">
        <v>230.95</v>
      </c>
      <c r="CK7" s="38">
        <v>214.56</v>
      </c>
      <c r="CL7" s="38">
        <v>134.52000000000001</v>
      </c>
      <c r="CM7" s="38">
        <v>51.43</v>
      </c>
      <c r="CN7" s="38">
        <v>52.69</v>
      </c>
      <c r="CO7" s="38">
        <v>53.64</v>
      </c>
      <c r="CP7" s="38">
        <v>54.24</v>
      </c>
      <c r="CQ7" s="38">
        <v>56.26</v>
      </c>
      <c r="CR7" s="38">
        <v>49.25</v>
      </c>
      <c r="CS7" s="38">
        <v>50.24</v>
      </c>
      <c r="CT7" s="38">
        <v>49.68</v>
      </c>
      <c r="CU7" s="38">
        <v>49.27</v>
      </c>
      <c r="CV7" s="38">
        <v>49.47</v>
      </c>
      <c r="CW7" s="38">
        <v>59.57</v>
      </c>
      <c r="CX7" s="38">
        <v>68.680000000000007</v>
      </c>
      <c r="CY7" s="38">
        <v>69.069999999999993</v>
      </c>
      <c r="CZ7" s="38">
        <v>69.11</v>
      </c>
      <c r="DA7" s="38">
        <v>69.33</v>
      </c>
      <c r="DB7" s="38">
        <v>70.209999999999994</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国分　一章</cp:lastModifiedBy>
  <cp:lastPrinted>2022-01-10T05:59:56Z</cp:lastPrinted>
  <dcterms:created xsi:type="dcterms:W3CDTF">2021-12-03T07:43:14Z</dcterms:created>
  <dcterms:modified xsi:type="dcterms:W3CDTF">2022-01-10T06:00:17Z</dcterms:modified>
  <cp:category/>
</cp:coreProperties>
</file>