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TR-SHARE01.domninohe.local\M010_水道事業所\34　経営比較分析\R03\11_二戸市\11_二戸市\"/>
    </mc:Choice>
  </mc:AlternateContent>
  <xr:revisionPtr revIDLastSave="0" documentId="13_ncr:1_{8D70C062-D945-4775-8B8E-CAF7B795431E}" xr6:coauthVersionLast="40" xr6:coauthVersionMax="40" xr10:uidLastSave="{00000000-0000-0000-0000-000000000000}"/>
  <workbookProtection workbookAlgorithmName="SHA-512" workbookHashValue="Rf8fWu6dzwFrUEhkmZcHj2KbhBzD3KeUbtSr6B26CX3lnlybypvP+wgDy/h4PIpqrJN0SQbY8bWtNT88xbJ/mQ==" workbookSaltValue="IfKswwk7bi5IEIBs831vj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<sst xmlns="http://schemas.openxmlformats.org/spreadsheetml/2006/main" count="228" uniqueCount="115">
  <si>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</si>
  <si>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</si>
  <si>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</si>
  <si>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</si>
  <si>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</si>
  <si>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</si>
  <si>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</si>
  <si>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</si>
  <si>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</si>
  <si>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</si>
  <si>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</si>
  <si>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</si>
  <si>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</si>
  <si>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</si>
  <si>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</si>
  <si>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</si>
  <si>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</si>
  <si>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</si>
  <si>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</si>
  <si>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</si>
  <si>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</si>
  <si>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</si>
  <si>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</si>
  <si>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</si>
  <si>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</si>
  <si>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</si>
  <si>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</si>
  <si>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</si>
  <si>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</si>
  <si>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</si>
  <si>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</si>
  <si>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</si>
  <si>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</si>
  <si>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</si>
  <si>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</si>
  <si>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</si>
  <si>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</si>
  <si>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</si>
  <si>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</si>
  <si>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</si>
  <si>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</si>
  <si>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</si>
  <si>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</si>
  <si>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</si>
  <si>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</si>
  <si>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</si>
  <si>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</si>
  <si>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</si>
  <si>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</si>
  <si>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</si>
  <si>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</si>
  <si>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</si>
  <si>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</si>
  <si>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</si>
  <si>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</si>
  <si>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</si>
  <si>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</si>
  <si>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</si>
  <si>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</si>
  <si>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</si>
  <si>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</si>
  <si>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</si>
  <si>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</si>
  <si>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</si>
  <si>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</si>
  <si>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</si>
  <si>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</si>
  <si>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</si>
  <si>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</si>
  <si>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</si>
  <si>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</si>
  <si>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</si>
  <si>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</si>
  <si>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</si>
  <si>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</si>
  <si>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</si>
  <si>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</si>
  <si>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</si>
  <si>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</si>
  <si>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</si>
  <si>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</si>
  <si>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</si>
  <si>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</si>
  <si>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</si>
  <si>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</si>
  <si>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</si>
  <si>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</si>
  <si>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</si>
  <si>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</si>
  <si>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</si>
  <si>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</si>
  <si>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</si>
  <si>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</si>
  <si>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</si>
  <si>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</si>
  <si>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</si>
  <si>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</si>
  <si>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</si>
  <si>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</si>
  <si>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</si>
  <si>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</si>
  <si>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</si>
  <si>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</si>
  <si>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</si>
  <si>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</si>
  <si>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</si>
  <si>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</si>
  <si>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</si>
  <si>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</si>
  <si>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</si>
  <si>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</si>
  <si>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</si>
  <si>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有形固定資産減価償却率（①）と管路経年劣化率（②）は、類似団体平均と比較して低い状況で推移しているが、年々増加傾向にあることから、順次更新を進めるとともに適切な維持修繕等による長寿命化を図っていく。
管路更新率（③）については、年度によって更新率にばらつきはあるが、補助事業等で財源を確保し、耐震性の低い管路や老朽化した管路を耐震管に布設替えするなど、計画的に整備を進めていく。
</t>
    <phoneticPr fontId="4"/>
  </si>
  <si>
    <t xml:space="preserve"> 今後将来、人口減少等により給水収益の大幅な増加が見込めない一方、老朽化施設や老朽管の計画的な更新などといった支出の増加が避けられない状況となっており、水道経営を取り巻く環境はより厳しくなるものと考えられる。
今後、安全で安心な水道事業の持続可能な運営を確保するためにも、有収率の向上に努めながら、水需要や維持管理費用の削減、施設の長寿命化、料金水準など、今後の経営環境を取り巻く状況の検討と進めるとともに、アセットマネジメントや経営戦略を見直すなど、経営基盤の強化に取り組んでいく。
</t>
  </si>
  <si>
    <t xml:space="preserve">　経常収支比率(①)は各年度とも100％以上で推移し、単年度の収支黒字を継続した健全経営を維持しているが、令和2年度決算においては、前年度比4.04ポイントの減少となっている。累積欠損金(②)は発生していないが今後、給水人口の減少や節水意識の高まり等により、経常収益の主となる給水収益の減少傾向が続くと見込まれることから、健全経営維持のため、料金回収率の改善や料金収入確保策の検討など、より一層経営基盤の強化に取り組む必要がある。
　流動比率(③)は継続して100％以上を維持しており、支払能力に問題はないものの、類似団体平均との比較では依然として低い水準にある。今後も低い水準で推移する見込みとなっており、長期的な視点による資金の確保策の検討が必要である。
　企業債残高対給水収益比率(④)は、大型事業に係る多額の費用を企業債で賄っているため、類似団体平均を大きく上回っており、料金収入の約10倍の企業債残高を抱えている。将来世代への過度な負担を避けるため、投資規模の妥当性を検証するなど、企業債の発行を抑制し企業債残高の縮小を図っていく必要がある。
　料金回収率(⑤)は100％を下回っている状態が続いており、令和2年度決算においても、前年度比3.49ポイントの減少となっている。給水に係る費用が給水収益のほか繰出金等他の収入で賄われている現状であり、料金水準の見直しが必要となるが、改定は平成18年の合併以降一度も行っておらず、その背景には県内において1番の高料金ということがある。また、供給原価(⑥)についても、類似団体平均を大きく上回っており、維持管理費の削減等の経営改善が必要となるが、費用全体のうち企業債利息、減価償却費、第三者委託などの固定費の割合が8割以上を占めており、大幅な経費削減は困難な状況にある。利益は確保しているものの、回収率の改善に向け、引き続き経費削減の取り組みを推進する一方、持続可能な運営を確保するためには、公営企業として適正な料金水準の検討が必要である。
　施設利用率(⑦)は、類似団体平均を上回って推移しており、令和2年度決算においても、昨年度に引き続き上昇となった。今後も水需要を見据えた施設の統廃合やダウンサイジングを検討するなど水準維持に努める。
  有収率(⑧)は、令和2年度決算においては、前年度比1.33ポイントの上昇となったが、類似団体平均との比較では依然として低い水準にあり、施設の稼働状況が収益に反映されていない状況である。配水管等の漏水が有収率低下の原因の一つと考えられるため、今後も計画的な管路更新や漏水調査等の対策を講じ、有収率の向上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</si>
</sst>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0.79</c:v>
                </c:pt>
                <c:pt idx="1">
                  <c:v>0.18</c:v>
                </c:pt>
                <c:pt idx="2">
                  <c:v>0.44</c:v>
                </c:pt>
                <c:pt idx="3">
                  <c:v>0.65</c:v>
                </c:pt>
                <c:pt idx="4">
                  <c:v>0.35</c:v>
                </c:pt>
              </c:numCache>
            </c:numRef>
          </c:val>
          <c:extLst>
            <c:ext xmlns:c16="http://schemas.microsoft.com/office/drawing/2014/chart" uri="{C3380CC4-5D6E-409C-BE32-E72D297353CC}">
              <c16:uniqueId val="{00000000-9570-4ACF-ACC1-2A081856C5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9570-4ACF-ACC1-2A081856C5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62.84</c:v>
                </c:pt>
                <c:pt idx="1">
                  <c:v>62.01</c:v>
                </c:pt>
                <c:pt idx="2">
                  <c:v>63.72</c:v>
                </c:pt>
                <c:pt idx="3">
                  <c:v>63.97</c:v>
                </c:pt>
                <c:pt idx="4">
                  <c:v>64.069999999999993</c:v>
                </c:pt>
              </c:numCache>
            </c:numRef>
          </c:val>
          <c:extLst>
            <c:ext xmlns:c16="http://schemas.microsoft.com/office/drawing/2014/chart" uri="{C3380CC4-5D6E-409C-BE32-E72D297353CC}">
              <c16:uniqueId val="{00000000-9A0D-4998-BF8C-4D130B3690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9A0D-4998-BF8C-4D130B3690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77.22</c:v>
                </c:pt>
                <c:pt idx="1">
                  <c:v>78.09</c:v>
                </c:pt>
                <c:pt idx="2">
                  <c:v>76.39</c:v>
                </c:pt>
                <c:pt idx="3">
                  <c:v>74.540000000000006</c:v>
                </c:pt>
                <c:pt idx="4">
                  <c:v>75.87</c:v>
                </c:pt>
              </c:numCache>
            </c:numRef>
          </c:val>
          <c:extLst>
            <c:ext xmlns:c16="http://schemas.microsoft.com/office/drawing/2014/chart" uri="{C3380CC4-5D6E-409C-BE32-E72D297353CC}">
              <c16:uniqueId val="{00000000-6274-4E8F-8C2D-7A1DCA5760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6274-4E8F-8C2D-7A1DCA5760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116.7</c:v>
                </c:pt>
                <c:pt idx="1">
                  <c:v>117.25</c:v>
                </c:pt>
                <c:pt idx="2">
                  <c:v>116.21</c:v>
                </c:pt>
                <c:pt idx="3">
                  <c:v>112.61</c:v>
                </c:pt>
                <c:pt idx="4">
                  <c:v>108.57</c:v>
                </c:pt>
              </c:numCache>
            </c:numRef>
          </c:val>
          <c:extLst>
            <c:ext xmlns:c16="http://schemas.microsoft.com/office/drawing/2014/chart" uri="{C3380CC4-5D6E-409C-BE32-E72D297353CC}">
              <c16:uniqueId val="{00000000-C8C7-49EC-BAE2-25E5177CC7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C8C7-49EC-BAE2-25E5177CC7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45.27</c:v>
                </c:pt>
                <c:pt idx="1">
                  <c:v>47.24</c:v>
                </c:pt>
                <c:pt idx="2">
                  <c:v>47</c:v>
                </c:pt>
                <c:pt idx="3">
                  <c:v>48.34</c:v>
                </c:pt>
                <c:pt idx="4">
                  <c:v>49.77</c:v>
                </c:pt>
              </c:numCache>
            </c:numRef>
          </c:val>
          <c:extLst>
            <c:ext xmlns:c16="http://schemas.microsoft.com/office/drawing/2014/chart" uri="{C3380CC4-5D6E-409C-BE32-E72D297353CC}">
              <c16:uniqueId val="{00000000-90C5-4503-A533-F9D87323B2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90C5-4503-A533-F9D87323B2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11.42</c:v>
                </c:pt>
                <c:pt idx="1">
                  <c:v>11.56</c:v>
                </c:pt>
                <c:pt idx="2">
                  <c:v>11.5</c:v>
                </c:pt>
                <c:pt idx="3">
                  <c:v>12</c:v>
                </c:pt>
                <c:pt idx="4">
                  <c:v>14.33</c:v>
                </c:pt>
              </c:numCache>
            </c:numRef>
          </c:val>
          <c:extLst>
            <c:ext xmlns:c16="http://schemas.microsoft.com/office/drawing/2014/chart" uri="{C3380CC4-5D6E-409C-BE32-E72D297353CC}">
              <c16:uniqueId val="{00000000-714C-4D55-A4E6-F552F6CF19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714C-4D55-A4E6-F552F6CF19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D6-45CC-A615-32061A4DA5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7DD6-45CC-A615-32061A4DA5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163.72999999999999</c:v>
                </c:pt>
                <c:pt idx="1">
                  <c:v>170.02</c:v>
                </c:pt>
                <c:pt idx="2">
                  <c:v>203.08</c:v>
                </c:pt>
                <c:pt idx="3">
                  <c:v>192.74</c:v>
                </c:pt>
                <c:pt idx="4">
                  <c:v>200.66</c:v>
                </c:pt>
              </c:numCache>
            </c:numRef>
          </c:val>
          <c:extLst>
            <c:ext xmlns:c16="http://schemas.microsoft.com/office/drawing/2014/chart" uri="{C3380CC4-5D6E-409C-BE32-E72D297353CC}">
              <c16:uniqueId val="{00000000-916F-4CA5-B750-352D947360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16F-4CA5-B750-352D947360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1031.57</c:v>
                </c:pt>
                <c:pt idx="1">
                  <c:v>1006.28</c:v>
                </c:pt>
                <c:pt idx="2">
                  <c:v>1059.53</c:v>
                </c:pt>
                <c:pt idx="3">
                  <c:v>1056.47</c:v>
                </c:pt>
                <c:pt idx="4">
                  <c:v>1029.32</c:v>
                </c:pt>
              </c:numCache>
            </c:numRef>
          </c:val>
          <c:extLst>
            <c:ext xmlns:c16="http://schemas.microsoft.com/office/drawing/2014/chart" uri="{C3380CC4-5D6E-409C-BE32-E72D297353CC}">
              <c16:uniqueId val="{00000000-7810-48DF-BA00-31A4BC704D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7810-48DF-BA00-31A4BC704D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89.57</c:v>
                </c:pt>
                <c:pt idx="1">
                  <c:v>90.82</c:v>
                </c:pt>
                <c:pt idx="2">
                  <c:v>91.33</c:v>
                </c:pt>
                <c:pt idx="3">
                  <c:v>89.44</c:v>
                </c:pt>
                <c:pt idx="4">
                  <c:v>85.95</c:v>
                </c:pt>
              </c:numCache>
            </c:numRef>
          </c:val>
          <c:extLst>
            <c:ext xmlns:c16="http://schemas.microsoft.com/office/drawing/2014/chart" uri="{C3380CC4-5D6E-409C-BE32-E72D297353CC}">
              <c16:uniqueId val="{00000000-15E6-4A10-8CDC-05B0820BEB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15E6-4A10-8CDC-05B0820BEB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302.25</c:v>
                </c:pt>
                <c:pt idx="1">
                  <c:v>298.99</c:v>
                </c:pt>
                <c:pt idx="2">
                  <c:v>293.68</c:v>
                </c:pt>
                <c:pt idx="3">
                  <c:v>301.24</c:v>
                </c:pt>
                <c:pt idx="4">
                  <c:v>310.89</c:v>
                </c:pt>
              </c:numCache>
            </c:numRef>
          </c:val>
          <c:extLst>
            <c:ext xmlns:c16="http://schemas.microsoft.com/office/drawing/2014/chart" uri="{C3380CC4-5D6E-409C-BE32-E72D297353CC}">
              <c16:uniqueId val="{00000000-439F-4C65-911C-83C22D070A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439F-4C65-911C-83C22D070A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1" zoomScale="130" zoomScaleNormal="130" zoomScalePageLayoutView="115"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二戸市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26138</v>
      </c>
      <c r="AM8" s="61"/>
      <c r="AN8" s="61"/>
      <c r="AO8" s="61"/>
      <c r="AP8" s="61"/>
      <c r="AQ8" s="61"/>
      <c r="AR8" s="61"/>
      <c r="AS8" s="61"/>
      <c r="AT8" s="52">
        <f>データ!$S$6</f>
        <v>420.42</v>
      </c>
      <c r="AU8" s="53"/>
      <c r="AV8" s="53"/>
      <c r="AW8" s="53"/>
      <c r="AX8" s="53"/>
      <c r="AY8" s="53"/>
      <c r="AZ8" s="53"/>
      <c r="BA8" s="53"/>
      <c r="BB8" s="54">
        <f>データ!$T$6</f>
        <v>62.17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30.87</v>
      </c>
      <c r="J10" s="53"/>
      <c r="K10" s="53"/>
      <c r="L10" s="53"/>
      <c r="M10" s="53"/>
      <c r="N10" s="53"/>
      <c r="O10" s="64"/>
      <c r="P10" s="54">
        <f>データ!$P$6</f>
        <v>82.26</v>
      </c>
      <c r="Q10" s="54"/>
      <c r="R10" s="54"/>
      <c r="S10" s="54"/>
      <c r="T10" s="54"/>
      <c r="U10" s="54"/>
      <c r="V10" s="54"/>
      <c r="W10" s="61">
        <f>データ!$Q$6</f>
        <v>5032</v>
      </c>
      <c r="X10" s="61"/>
      <c r="Y10" s="61"/>
      <c r="Z10" s="61"/>
      <c r="AA10" s="61"/>
      <c r="AB10" s="61"/>
      <c r="AC10" s="61"/>
      <c r="AD10" s="2"/>
      <c r="AE10" s="2"/>
      <c r="AF10" s="2"/>
      <c r="AG10" s="2"/>
      <c r="AH10" s="4"/>
      <c r="AI10" s="4"/>
      <c r="AJ10" s="4"/>
      <c r="AK10" s="4"/>
      <c r="AL10" s="61">
        <f>データ!$U$6</f>
        <v>21314</v>
      </c>
      <c r="AM10" s="61"/>
      <c r="AN10" s="61"/>
      <c r="AO10" s="61"/>
      <c r="AP10" s="61"/>
      <c r="AQ10" s="61"/>
      <c r="AR10" s="61"/>
      <c r="AS10" s="61"/>
      <c r="AT10" s="52">
        <f>データ!$V$6</f>
        <v>87.21</v>
      </c>
      <c r="AU10" s="53"/>
      <c r="AV10" s="53"/>
      <c r="AW10" s="53"/>
      <c r="AX10" s="53"/>
      <c r="AY10" s="53"/>
      <c r="AZ10" s="53"/>
      <c r="BA10" s="53"/>
      <c r="BB10" s="54">
        <f>データ!$W$6</f>
        <v>244.4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114</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112</v>
      </c>
      <c r="BM47" s="93"/>
      <c r="BN47" s="93"/>
      <c r="BO47" s="93"/>
      <c r="BP47" s="93"/>
      <c r="BQ47" s="93"/>
      <c r="BR47" s="93"/>
      <c r="BS47" s="93"/>
      <c r="BT47" s="93"/>
      <c r="BU47" s="93"/>
      <c r="BV47" s="93"/>
      <c r="BW47" s="93"/>
      <c r="BX47" s="93"/>
      <c r="BY47" s="93"/>
      <c r="BZ47" s="9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3"/>
      <c r="BN48" s="93"/>
      <c r="BO48" s="93"/>
      <c r="BP48" s="93"/>
      <c r="BQ48" s="93"/>
      <c r="BR48" s="93"/>
      <c r="BS48" s="93"/>
      <c r="BT48" s="93"/>
      <c r="BU48" s="93"/>
      <c r="BV48" s="93"/>
      <c r="BW48" s="93"/>
      <c r="BX48" s="93"/>
      <c r="BY48" s="93"/>
      <c r="BZ48" s="9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3"/>
      <c r="BN49" s="93"/>
      <c r="BO49" s="93"/>
      <c r="BP49" s="93"/>
      <c r="BQ49" s="93"/>
      <c r="BR49" s="93"/>
      <c r="BS49" s="93"/>
      <c r="BT49" s="93"/>
      <c r="BU49" s="93"/>
      <c r="BV49" s="93"/>
      <c r="BW49" s="93"/>
      <c r="BX49" s="93"/>
      <c r="BY49" s="93"/>
      <c r="BZ49" s="9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3"/>
      <c r="BN50" s="93"/>
      <c r="BO50" s="93"/>
      <c r="BP50" s="93"/>
      <c r="BQ50" s="93"/>
      <c r="BR50" s="93"/>
      <c r="BS50" s="93"/>
      <c r="BT50" s="93"/>
      <c r="BU50" s="93"/>
      <c r="BV50" s="93"/>
      <c r="BW50" s="93"/>
      <c r="BX50" s="93"/>
      <c r="BY50" s="93"/>
      <c r="BZ50" s="9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3"/>
      <c r="BN51" s="93"/>
      <c r="BO51" s="93"/>
      <c r="BP51" s="93"/>
      <c r="BQ51" s="93"/>
      <c r="BR51" s="93"/>
      <c r="BS51" s="93"/>
      <c r="BT51" s="93"/>
      <c r="BU51" s="93"/>
      <c r="BV51" s="93"/>
      <c r="BW51" s="93"/>
      <c r="BX51" s="93"/>
      <c r="BY51" s="93"/>
      <c r="BZ51" s="9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3"/>
      <c r="BN52" s="93"/>
      <c r="BO52" s="93"/>
      <c r="BP52" s="93"/>
      <c r="BQ52" s="93"/>
      <c r="BR52" s="93"/>
      <c r="BS52" s="93"/>
      <c r="BT52" s="93"/>
      <c r="BU52" s="93"/>
      <c r="BV52" s="93"/>
      <c r="BW52" s="93"/>
      <c r="BX52" s="93"/>
      <c r="BY52" s="93"/>
      <c r="BZ52" s="9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3"/>
      <c r="BN53" s="93"/>
      <c r="BO53" s="93"/>
      <c r="BP53" s="93"/>
      <c r="BQ53" s="93"/>
      <c r="BR53" s="93"/>
      <c r="BS53" s="93"/>
      <c r="BT53" s="93"/>
      <c r="BU53" s="93"/>
      <c r="BV53" s="93"/>
      <c r="BW53" s="93"/>
      <c r="BX53" s="93"/>
      <c r="BY53" s="93"/>
      <c r="BZ53" s="9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3"/>
      <c r="BN54" s="93"/>
      <c r="BO54" s="93"/>
      <c r="BP54" s="93"/>
      <c r="BQ54" s="93"/>
      <c r="BR54" s="93"/>
      <c r="BS54" s="93"/>
      <c r="BT54" s="93"/>
      <c r="BU54" s="93"/>
      <c r="BV54" s="93"/>
      <c r="BW54" s="93"/>
      <c r="BX54" s="93"/>
      <c r="BY54" s="93"/>
      <c r="BZ54" s="9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3"/>
      <c r="BN55" s="93"/>
      <c r="BO55" s="93"/>
      <c r="BP55" s="93"/>
      <c r="BQ55" s="93"/>
      <c r="BR55" s="93"/>
      <c r="BS55" s="93"/>
      <c r="BT55" s="93"/>
      <c r="BU55" s="93"/>
      <c r="BV55" s="93"/>
      <c r="BW55" s="93"/>
      <c r="BX55" s="93"/>
      <c r="BY55" s="93"/>
      <c r="BZ55" s="9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3"/>
      <c r="BN56" s="93"/>
      <c r="BO56" s="93"/>
      <c r="BP56" s="93"/>
      <c r="BQ56" s="93"/>
      <c r="BR56" s="93"/>
      <c r="BS56" s="93"/>
      <c r="BT56" s="93"/>
      <c r="BU56" s="93"/>
      <c r="BV56" s="93"/>
      <c r="BW56" s="93"/>
      <c r="BX56" s="93"/>
      <c r="BY56" s="93"/>
      <c r="BZ56" s="9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3"/>
      <c r="BN57" s="93"/>
      <c r="BO57" s="93"/>
      <c r="BP57" s="93"/>
      <c r="BQ57" s="93"/>
      <c r="BR57" s="93"/>
      <c r="BS57" s="93"/>
      <c r="BT57" s="93"/>
      <c r="BU57" s="93"/>
      <c r="BV57" s="93"/>
      <c r="BW57" s="93"/>
      <c r="BX57" s="93"/>
      <c r="BY57" s="93"/>
      <c r="BZ57" s="9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3"/>
      <c r="BN58" s="93"/>
      <c r="BO58" s="93"/>
      <c r="BP58" s="93"/>
      <c r="BQ58" s="93"/>
      <c r="BR58" s="93"/>
      <c r="BS58" s="93"/>
      <c r="BT58" s="93"/>
      <c r="BU58" s="93"/>
      <c r="BV58" s="93"/>
      <c r="BW58" s="93"/>
      <c r="BX58" s="93"/>
      <c r="BY58" s="93"/>
      <c r="BZ58" s="9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3"/>
      <c r="BN59" s="93"/>
      <c r="BO59" s="93"/>
      <c r="BP59" s="93"/>
      <c r="BQ59" s="93"/>
      <c r="BR59" s="93"/>
      <c r="BS59" s="93"/>
      <c r="BT59" s="93"/>
      <c r="BU59" s="93"/>
      <c r="BV59" s="93"/>
      <c r="BW59" s="93"/>
      <c r="BX59" s="93"/>
      <c r="BY59" s="93"/>
      <c r="BZ59" s="94"/>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92"/>
      <c r="BM60" s="93"/>
      <c r="BN60" s="93"/>
      <c r="BO60" s="93"/>
      <c r="BP60" s="93"/>
      <c r="BQ60" s="93"/>
      <c r="BR60" s="93"/>
      <c r="BS60" s="93"/>
      <c r="BT60" s="93"/>
      <c r="BU60" s="93"/>
      <c r="BV60" s="93"/>
      <c r="BW60" s="93"/>
      <c r="BX60" s="93"/>
      <c r="BY60" s="93"/>
      <c r="BZ60" s="94"/>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92"/>
      <c r="BM61" s="93"/>
      <c r="BN61" s="93"/>
      <c r="BO61" s="93"/>
      <c r="BP61" s="93"/>
      <c r="BQ61" s="93"/>
      <c r="BR61" s="93"/>
      <c r="BS61" s="93"/>
      <c r="BT61" s="93"/>
      <c r="BU61" s="93"/>
      <c r="BV61" s="93"/>
      <c r="BW61" s="93"/>
      <c r="BX61" s="93"/>
      <c r="BY61" s="93"/>
      <c r="BZ61" s="9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3"/>
      <c r="BN62" s="93"/>
      <c r="BO62" s="93"/>
      <c r="BP62" s="93"/>
      <c r="BQ62" s="93"/>
      <c r="BR62" s="93"/>
      <c r="BS62" s="93"/>
      <c r="BT62" s="93"/>
      <c r="BU62" s="93"/>
      <c r="BV62" s="93"/>
      <c r="BW62" s="93"/>
      <c r="BX62" s="93"/>
      <c r="BY62" s="93"/>
      <c r="BZ62" s="9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113</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ySiHlN+NTLcX/2uIXDbm39z9FV/+dhiyDSrlGTwe/z0TiyIueYsnyGJBUA8QEPlWlXW6AYd7E5yZULp42JbLg==" saltValue="cmMYN1wcN9eEijHyrtHl2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32131</v>
      </c>
      <c r="D6" s="34">
        <f t="shared" si="3"/>
        <v>46</v>
      </c>
      <c r="E6" s="34">
        <f t="shared" si="3"/>
        <v>1</v>
      </c>
      <c r="F6" s="34">
        <f t="shared" si="3"/>
        <v>0</v>
      </c>
      <c r="G6" s="34">
        <f t="shared" si="3"/>
        <v>1</v>
      </c>
      <c r="H6" s="34" t="str">
        <f t="shared" si="3"/>
        <v>岩手県　二戸市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30.87</v>
      </c>
      <c r="P6" s="35">
        <f t="shared" si="3"/>
        <v>82.26</v>
      </c>
      <c r="Q6" s="35">
        <f t="shared" si="3"/>
        <v>5032</v>
      </c>
      <c r="R6" s="35">
        <f t="shared" si="3"/>
        <v>26138</v>
      </c>
      <c r="S6" s="35">
        <f t="shared" si="3"/>
        <v>420.42</v>
      </c>
      <c r="T6" s="35">
        <f t="shared" si="3"/>
        <v>62.17</v>
      </c>
      <c r="U6" s="35">
        <f t="shared" si="3"/>
        <v>21314</v>
      </c>
      <c r="V6" s="35">
        <f t="shared" si="3"/>
        <v>87.21</v>
      </c>
      <c r="W6" s="35">
        <f t="shared" si="3"/>
        <v>244.4</v>
      </c>
      <c r="X6" s="36">
        <f>IF(X7="",NA(),X7)</f>
        <v>116.7</v>
      </c>
      <c r="Y6" s="36">
        <f t="shared" ref="Y6:AG6" si="4">IF(Y7="",NA(),Y7)</f>
        <v>117.25</v>
      </c>
      <c r="Z6" s="36">
        <f t="shared" si="4"/>
        <v>116.21</v>
      </c>
      <c r="AA6" s="36">
        <f t="shared" si="4"/>
        <v>112.61</v>
      </c>
      <c r="AB6" s="36">
        <f t="shared" si="4"/>
        <v>108.57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163.72999999999999</v>
      </c>
      <c r="AU6" s="36">
        <f t="shared" ref="AU6:BC6" si="6">IF(AU7="",NA(),AU7)</f>
        <v>170.02</v>
      </c>
      <c r="AV6" s="36">
        <f t="shared" si="6"/>
        <v>203.08</v>
      </c>
      <c r="AW6" s="36">
        <f t="shared" si="6"/>
        <v>192.74</v>
      </c>
      <c r="AX6" s="36">
        <f t="shared" si="6"/>
        <v>200.66</v>
      </c>
      <c r="AY6" s="36">
        <f t="shared" si="6"/>
        <v>384.34</v>
      </c>
      <c r="AZ6" s="36">
        <f t="shared" si="6"/>
        <v>359.47</v>
      </c>
      <c r="BA6" s="36">
        <f t="shared" si="6"/>
        <v>369.69</v>
      </c>
      <c r="BB6" s="36">
        <f t="shared" si="6"/>
        <v>379.08</v>
      </c>
      <c r="BC6" s="36">
        <f t="shared" si="6"/>
        <v>367.55</v>
      </c>
      <c r="BD6" s="35" t="str">
        <f>IF(BD7="","",IF(BD7="-","【-】","【"&amp;SUBSTITUTE(TEXT(BD7,"#,##0.00"),"-","△")&amp;"】"))</f>
        <v>【260.31】</v>
      </c>
      <c r="BE6" s="36">
        <f>IF(BE7="",NA(),BE7)</f>
        <v>1031.57</v>
      </c>
      <c r="BF6" s="36">
        <f t="shared" ref="BF6:BN6" si="7">IF(BF7="",NA(),BF7)</f>
        <v>1006.28</v>
      </c>
      <c r="BG6" s="36">
        <f t="shared" si="7"/>
        <v>1059.53</v>
      </c>
      <c r="BH6" s="36">
        <f t="shared" si="7"/>
        <v>1056.47</v>
      </c>
      <c r="BI6" s="36">
        <f t="shared" si="7"/>
        <v>1029.32</v>
      </c>
      <c r="BJ6" s="36">
        <f t="shared" si="7"/>
        <v>380.58</v>
      </c>
      <c r="BK6" s="36">
        <f t="shared" si="7"/>
        <v>401.79</v>
      </c>
      <c r="BL6" s="36">
        <f t="shared" si="7"/>
        <v>402.99</v>
      </c>
      <c r="BM6" s="36">
        <f t="shared" si="7"/>
        <v>398.98</v>
      </c>
      <c r="BN6" s="36">
        <f t="shared" si="7"/>
        <v>418.68</v>
      </c>
      <c r="BO6" s="35" t="str">
        <f>IF(BO7="","",IF(BO7="-","【-】","【"&amp;SUBSTITUTE(TEXT(BO7,"#,##0.00"),"-","△")&amp;"】"))</f>
        <v>【275.67】</v>
      </c>
      <c r="BP6" s="36">
        <f>IF(BP7="",NA(),BP7)</f>
        <v>89.57</v>
      </c>
      <c r="BQ6" s="36">
        <f t="shared" ref="BQ6:BY6" si="8">IF(BQ7="",NA(),BQ7)</f>
        <v>90.82</v>
      </c>
      <c r="BR6" s="36">
        <f t="shared" si="8"/>
        <v>91.33</v>
      </c>
      <c r="BS6" s="36">
        <f t="shared" si="8"/>
        <v>89.44</v>
      </c>
      <c r="BT6" s="36">
        <f t="shared" si="8"/>
        <v>85.95</v>
      </c>
      <c r="BU6" s="36">
        <f t="shared" si="8"/>
        <v>102.38</v>
      </c>
      <c r="BV6" s="36">
        <f t="shared" si="8"/>
        <v>100.12</v>
      </c>
      <c r="BW6" s="36">
        <f t="shared" si="8"/>
        <v>98.66</v>
      </c>
      <c r="BX6" s="36">
        <f t="shared" si="8"/>
        <v>98.64</v>
      </c>
      <c r="BY6" s="36">
        <f t="shared" si="8"/>
        <v>94.78</v>
      </c>
      <c r="BZ6" s="35" t="str">
        <f>IF(BZ7="","",IF(BZ7="-","【-】","【"&amp;SUBSTITUTE(TEXT(BZ7,"#,##0.00"),"-","△")&amp;"】"))</f>
        <v>【100.05】</v>
      </c>
      <c r="CA6" s="36">
        <f>IF(CA7="",NA(),CA7)</f>
        <v>302.25</v>
      </c>
      <c r="CB6" s="36">
        <f t="shared" ref="CB6:CJ6" si="9">IF(CB7="",NA(),CB7)</f>
        <v>298.99</v>
      </c>
      <c r="CC6" s="36">
        <f t="shared" si="9"/>
        <v>293.68</v>
      </c>
      <c r="CD6" s="36">
        <f t="shared" si="9"/>
        <v>301.24</v>
      </c>
      <c r="CE6" s="36">
        <f t="shared" si="9"/>
        <v>310.89</v>
      </c>
      <c r="CF6" s="36">
        <f t="shared" si="9"/>
        <v>168.67</v>
      </c>
      <c r="CG6" s="36">
        <f t="shared" si="9"/>
        <v>174.97</v>
      </c>
      <c r="CH6" s="36">
        <f t="shared" si="9"/>
        <v>178.59</v>
      </c>
      <c r="CI6" s="36">
        <f t="shared" si="9"/>
        <v>178.92</v>
      </c>
      <c r="CJ6" s="36">
        <f t="shared" si="9"/>
        <v>181.3</v>
      </c>
      <c r="CK6" s="35" t="str">
        <f>IF(CK7="","",IF(CK7="-","【-】","【"&amp;SUBSTITUTE(TEXT(CK7,"#,##0.00"),"-","△")&amp;"】"))</f>
        <v>【166.40】</v>
      </c>
      <c r="CL6" s="36">
        <f>IF(CL7="",NA(),CL7)</f>
        <v>62.84</v>
      </c>
      <c r="CM6" s="36">
        <f t="shared" ref="CM6:CU6" si="10">IF(CM7="",NA(),CM7)</f>
        <v>62.01</v>
      </c>
      <c r="CN6" s="36">
        <f t="shared" si="10"/>
        <v>63.72</v>
      </c>
      <c r="CO6" s="36">
        <f t="shared" si="10"/>
        <v>63.97</v>
      </c>
      <c r="CP6" s="36">
        <f t="shared" si="10"/>
        <v>64.069999999999993</v>
      </c>
      <c r="CQ6" s="36">
        <f t="shared" si="10"/>
        <v>54.92</v>
      </c>
      <c r="CR6" s="36">
        <f t="shared" si="10"/>
        <v>55.63</v>
      </c>
      <c r="CS6" s="36">
        <f t="shared" si="10"/>
        <v>55.03</v>
      </c>
      <c r="CT6" s="36">
        <f t="shared" si="10"/>
        <v>55.14</v>
      </c>
      <c r="CU6" s="36">
        <f t="shared" si="10"/>
        <v>55.89</v>
      </c>
      <c r="CV6" s="35" t="str">
        <f>IF(CV7="","",IF(CV7="-","【-】","【"&amp;SUBSTITUTE(TEXT(CV7,"#,##0.00"),"-","△")&amp;"】"))</f>
        <v>【60.69】</v>
      </c>
      <c r="CW6" s="36">
        <f>IF(CW7="",NA(),CW7)</f>
        <v>77.22</v>
      </c>
      <c r="CX6" s="36">
        <f t="shared" ref="CX6:DF6" si="11">IF(CX7="",NA(),CX7)</f>
        <v>78.09</v>
      </c>
      <c r="CY6" s="36">
        <f t="shared" si="11"/>
        <v>76.39</v>
      </c>
      <c r="CZ6" s="36">
        <f t="shared" si="11"/>
        <v>74.540000000000006</v>
      </c>
      <c r="DA6" s="36">
        <f t="shared" si="11"/>
        <v>75.87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45.27</v>
      </c>
      <c r="DI6" s="36">
        <f t="shared" ref="DI6:DQ6" si="12">IF(DI7="",NA(),DI7)</f>
        <v>47.24</v>
      </c>
      <c r="DJ6" s="36">
        <f t="shared" si="12"/>
        <v>47</v>
      </c>
      <c r="DK6" s="36">
        <f t="shared" si="12"/>
        <v>48.34</v>
      </c>
      <c r="DL6" s="36">
        <f t="shared" si="12"/>
        <v>49.77</v>
      </c>
      <c r="DM6" s="36">
        <f t="shared" si="12"/>
        <v>48.49</v>
      </c>
      <c r="DN6" s="36">
        <f t="shared" si="12"/>
        <v>48.05</v>
      </c>
      <c r="DO6" s="36">
        <f t="shared" si="12"/>
        <v>48.87</v>
      </c>
      <c r="DP6" s="36">
        <f t="shared" si="12"/>
        <v>49.92</v>
      </c>
      <c r="DQ6" s="36">
        <f t="shared" si="12"/>
        <v>50.63</v>
      </c>
      <c r="DR6" s="35" t="str">
        <f>IF(DR7="","",IF(DR7="-","【-】","【"&amp;SUBSTITUTE(TEXT(DR7,"#,##0.00"),"-","△")&amp;"】"))</f>
        <v>【50.19】</v>
      </c>
      <c r="DS6" s="36">
        <f>IF(DS7="",NA(),DS7)</f>
        <v>11.42</v>
      </c>
      <c r="DT6" s="36">
        <f t="shared" ref="DT6:EB6" si="13">IF(DT7="",NA(),DT7)</f>
        <v>11.56</v>
      </c>
      <c r="DU6" s="36">
        <f t="shared" si="13"/>
        <v>11.5</v>
      </c>
      <c r="DV6" s="36">
        <f t="shared" si="13"/>
        <v>12</v>
      </c>
      <c r="DW6" s="36">
        <f t="shared" si="13"/>
        <v>14.33</v>
      </c>
      <c r="DX6" s="36">
        <f t="shared" si="13"/>
        <v>12.79</v>
      </c>
      <c r="DY6" s="36">
        <f t="shared" si="13"/>
        <v>13.39</v>
      </c>
      <c r="DZ6" s="36">
        <f t="shared" si="13"/>
        <v>14.85</v>
      </c>
      <c r="EA6" s="36">
        <f t="shared" si="13"/>
        <v>16.88</v>
      </c>
      <c r="EB6" s="36">
        <f t="shared" si="13"/>
        <v>18.28</v>
      </c>
      <c r="EC6" s="35" t="str">
        <f>IF(EC7="","",IF(EC7="-","【-】","【"&amp;SUBSTITUTE(TEXT(EC7,"#,##0.00"),"-","△")&amp;"】"))</f>
        <v>【20.63】</v>
      </c>
      <c r="ED6" s="36">
        <f>IF(ED7="",NA(),ED7)</f>
        <v>0.79</v>
      </c>
      <c r="EE6" s="36">
        <f t="shared" ref="EE6:EM6" si="14">IF(EE7="",NA(),EE7)</f>
        <v>0.18</v>
      </c>
      <c r="EF6" s="36">
        <f t="shared" si="14"/>
        <v>0.44</v>
      </c>
      <c r="EG6" s="36">
        <f t="shared" si="14"/>
        <v>0.65</v>
      </c>
      <c r="EH6" s="36">
        <f t="shared" si="14"/>
        <v>0.35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32131</v>
      </c>
      <c r="D7" s="38">
        <v>46</v>
      </c>
      <c r="E7" s="38">
        <v>1</v>
      </c>
      <c r="F7" s="38">
        <v>0</v>
      </c>
      <c r="G7" s="38">
        <v>1</v>
      </c>
      <c r="H7" s="38" t="s">
        <v>93</v>
      </c>
      <c r="I7" s="38" t="s">
        <v>94</v>
      </c>
      <c r="J7" s="38" t="s">
        <v>95</v>
      </c>
      <c r="K7" s="38" t="s">
        <v>96</v>
      </c>
      <c r="L7" s="38" t="s">
        <v>97</v>
      </c>
      <c r="M7" s="38" t="s">
        <v>98</v>
      </c>
      <c r="N7" s="39" t="s">
        <v>99</v>
      </c>
      <c r="O7" s="39">
        <v>30.87</v>
      </c>
      <c r="P7" s="39">
        <v>82.26</v>
      </c>
      <c r="Q7" s="39">
        <v>5032</v>
      </c>
      <c r="R7" s="39">
        <v>26138</v>
      </c>
      <c r="S7" s="39">
        <v>420.42</v>
      </c>
      <c r="T7" s="39">
        <v>62.17</v>
      </c>
      <c r="U7" s="39">
        <v>21314</v>
      </c>
      <c r="V7" s="39">
        <v>87.21</v>
      </c>
      <c r="W7" s="39">
        <v>244.4</v>
      </c>
      <c r="X7" s="39">
        <v>116.7</v>
      </c>
      <c r="Y7" s="39">
        <v>117.25</v>
      </c>
      <c r="Z7" s="39">
        <v>116.21</v>
      </c>
      <c r="AA7" s="39">
        <v>112.61</v>
      </c>
      <c r="AB7" s="39">
        <v>108.57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163.72999999999999</v>
      </c>
      <c r="AU7" s="39">
        <v>170.02</v>
      </c>
      <c r="AV7" s="39">
        <v>203.08</v>
      </c>
      <c r="AW7" s="39">
        <v>192.74</v>
      </c>
      <c r="AX7" s="39">
        <v>200.66</v>
      </c>
      <c r="AY7" s="39">
        <v>384.34</v>
      </c>
      <c r="AZ7" s="39">
        <v>359.47</v>
      </c>
      <c r="BA7" s="39">
        <v>369.69</v>
      </c>
      <c r="BB7" s="39">
        <v>379.08</v>
      </c>
      <c r="BC7" s="39">
        <v>367.55</v>
      </c>
      <c r="BD7" s="39">
        <v>260.31</v>
      </c>
      <c r="BE7" s="39">
        <v>1031.57</v>
      </c>
      <c r="BF7" s="39">
        <v>1006.28</v>
      </c>
      <c r="BG7" s="39">
        <v>1059.53</v>
      </c>
      <c r="BH7" s="39">
        <v>1056.47</v>
      </c>
      <c r="BI7" s="39">
        <v>1029.32</v>
      </c>
      <c r="BJ7" s="39">
        <v>380.58</v>
      </c>
      <c r="BK7" s="39">
        <v>401.79</v>
      </c>
      <c r="BL7" s="39">
        <v>402.99</v>
      </c>
      <c r="BM7" s="39">
        <v>398.98</v>
      </c>
      <c r="BN7" s="39">
        <v>418.68</v>
      </c>
      <c r="BO7" s="39">
        <v>275.67</v>
      </c>
      <c r="BP7" s="39">
        <v>89.57</v>
      </c>
      <c r="BQ7" s="39">
        <v>90.82</v>
      </c>
      <c r="BR7" s="39">
        <v>91.33</v>
      </c>
      <c r="BS7" s="39">
        <v>89.44</v>
      </c>
      <c r="BT7" s="39">
        <v>85.95</v>
      </c>
      <c r="BU7" s="39">
        <v>102.38</v>
      </c>
      <c r="BV7" s="39">
        <v>100.12</v>
      </c>
      <c r="BW7" s="39">
        <v>98.66</v>
      </c>
      <c r="BX7" s="39">
        <v>98.64</v>
      </c>
      <c r="BY7" s="39">
        <v>94.78</v>
      </c>
      <c r="BZ7" s="39">
        <v>100.05</v>
      </c>
      <c r="CA7" s="39">
        <v>302.25</v>
      </c>
      <c r="CB7" s="39">
        <v>298.99</v>
      </c>
      <c r="CC7" s="39">
        <v>293.68</v>
      </c>
      <c r="CD7" s="39">
        <v>301.24</v>
      </c>
      <c r="CE7" s="39">
        <v>310.89</v>
      </c>
      <c r="CF7" s="39">
        <v>168.67</v>
      </c>
      <c r="CG7" s="39">
        <v>174.97</v>
      </c>
      <c r="CH7" s="39">
        <v>178.59</v>
      </c>
      <c r="CI7" s="39">
        <v>178.92</v>
      </c>
      <c r="CJ7" s="39">
        <v>181.3</v>
      </c>
      <c r="CK7" s="39">
        <v>166.4</v>
      </c>
      <c r="CL7" s="39">
        <v>62.84</v>
      </c>
      <c r="CM7" s="39">
        <v>62.01</v>
      </c>
      <c r="CN7" s="39">
        <v>63.72</v>
      </c>
      <c r="CO7" s="39">
        <v>63.97</v>
      </c>
      <c r="CP7" s="39">
        <v>64.069999999999993</v>
      </c>
      <c r="CQ7" s="39">
        <v>54.92</v>
      </c>
      <c r="CR7" s="39">
        <v>55.63</v>
      </c>
      <c r="CS7" s="39">
        <v>55.03</v>
      </c>
      <c r="CT7" s="39">
        <v>55.14</v>
      </c>
      <c r="CU7" s="39">
        <v>55.89</v>
      </c>
      <c r="CV7" s="39">
        <v>60.69</v>
      </c>
      <c r="CW7" s="39">
        <v>77.22</v>
      </c>
      <c r="CX7" s="39">
        <v>78.09</v>
      </c>
      <c r="CY7" s="39">
        <v>76.39</v>
      </c>
      <c r="CZ7" s="39">
        <v>74.540000000000006</v>
      </c>
      <c r="DA7" s="39">
        <v>75.87</v>
      </c>
      <c r="DB7" s="39">
        <v>82.66</v>
      </c>
      <c r="DC7" s="39">
        <v>82.04</v>
      </c>
      <c r="DD7" s="39">
        <v>81.900000000000006</v>
      </c>
      <c r="DE7" s="39">
        <v>81.39</v>
      </c>
      <c r="DF7" s="39">
        <v>81.27</v>
      </c>
      <c r="DG7" s="39">
        <v>89.82</v>
      </c>
      <c r="DH7" s="39">
        <v>45.27</v>
      </c>
      <c r="DI7" s="39">
        <v>47.24</v>
      </c>
      <c r="DJ7" s="39">
        <v>47</v>
      </c>
      <c r="DK7" s="39">
        <v>48.34</v>
      </c>
      <c r="DL7" s="39">
        <v>49.77</v>
      </c>
      <c r="DM7" s="39">
        <v>48.49</v>
      </c>
      <c r="DN7" s="39">
        <v>48.05</v>
      </c>
      <c r="DO7" s="39">
        <v>48.87</v>
      </c>
      <c r="DP7" s="39">
        <v>49.92</v>
      </c>
      <c r="DQ7" s="39">
        <v>50.63</v>
      </c>
      <c r="DR7" s="39">
        <v>50.19</v>
      </c>
      <c r="DS7" s="39">
        <v>11.42</v>
      </c>
      <c r="DT7" s="39">
        <v>11.56</v>
      </c>
      <c r="DU7" s="39">
        <v>11.5</v>
      </c>
      <c r="DV7" s="39">
        <v>12</v>
      </c>
      <c r="DW7" s="39">
        <v>14.33</v>
      </c>
      <c r="DX7" s="39">
        <v>12.79</v>
      </c>
      <c r="DY7" s="39">
        <v>13.39</v>
      </c>
      <c r="DZ7" s="39">
        <v>14.85</v>
      </c>
      <c r="EA7" s="39">
        <v>16.88</v>
      </c>
      <c r="EB7" s="39">
        <v>18.28</v>
      </c>
      <c r="EC7" s="39">
        <v>20.63</v>
      </c>
      <c r="ED7" s="39">
        <v>0.79</v>
      </c>
      <c r="EE7" s="39">
        <v>0.18</v>
      </c>
      <c r="EF7" s="39">
        <v>0.44</v>
      </c>
      <c r="EG7" s="39">
        <v>0.65</v>
      </c>
      <c r="EH7" s="39">
        <v>0.35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2022-01-12T05:30:45Z</cp:lastPrinted>
  <dcterms:created xsi:type="dcterms:W3CDTF">2021-12-03T06:43:00Z</dcterms:created>
  <dcterms:modified xsi:type="dcterms:W3CDTF">2022-01-12T05:38:34Z</dcterms:modified>
  <cp:category/>
</cp:coreProperties>
</file>