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Adfs01sv\f000\F403_下水道課02\◎管理係共有\齊藤フォルダ\R3経営戦略\経営比較分析表\R2\"/>
    </mc:Choice>
  </mc:AlternateContent>
  <xr:revisionPtr revIDLastSave="0" documentId="13_ncr:1_{018545D5-E950-4E84-B54A-916E18C459CB}" xr6:coauthVersionLast="45" xr6:coauthVersionMax="45" xr10:uidLastSave="{00000000-0000-0000-0000-000000000000}"/>
  <workbookProtection workbookAlgorithmName="SHA-512" workbookHashValue="glnL53dCSvWYFMW9YlXYUaAvOcDUIaxX2AcV97784ymZcHp8lcmEoaVJH0H1CcpsSCGWITEkkrGuQhrTyyUN9A==" workbookSaltValue="h5DS7EyKpuYkpTMW/4n/F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<sst xmlns="http://schemas.openxmlformats.org/spreadsheetml/2006/main" count="231" uniqueCount="117">
  <si>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</si>
  <si>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</si>
  <si>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</si>
  <si>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</si>
  <si>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</si>
  <si>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</si>
  <si>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</si>
  <si>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</si>
  <si>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</si>
  <si>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</si>
  <si>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</si>
  <si>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</si>
  <si>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</si>
  <si>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</si>
  <si>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</si>
  <si>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</si>
  <si>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</si>
  <si>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</si>
  <si>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</si>
  <si>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</si>
  <si>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</si>
  <si>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</si>
  <si>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</si>
  <si>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</si>
  <si>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</si>
  <si>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</si>
  <si>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</si>
  <si>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</si>
  <si>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</si>
  <si>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</si>
  <si>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</si>
  <si>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</si>
  <si>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</si>
  <si>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</si>
  <si>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</si>
  <si>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</si>
  <si>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</si>
  <si>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</si>
  <si>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</si>
  <si>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</si>
  <si>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</si>
  <si>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</si>
  <si>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</si>
  <si>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</si>
  <si>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</si>
  <si>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</si>
  <si>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</si>
  <si>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</si>
  <si>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</si>
  <si>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</si>
  <si>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</si>
  <si>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</si>
  <si>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</si>
  <si>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</si>
  <si>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</si>
  <si>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</si>
  <si>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</si>
  <si>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</si>
  <si>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</si>
  <si>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</si>
  <si>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</si>
  <si>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</si>
  <si>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</si>
  <si>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</si>
  <si>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</si>
  <si>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</si>
  <si>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</si>
  <si>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</si>
  <si>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</si>
  <si>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</si>
  <si>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</si>
  <si>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</si>
  <si>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</si>
  <si>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</si>
  <si>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</si>
  <si>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</si>
  <si>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</si>
  <si>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</si>
  <si>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</si>
  <si>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</si>
  <si>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</si>
  <si>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</si>
  <si>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</si>
  <si>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</si>
  <si>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</si>
  <si>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</si>
  <si>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</si>
  <si>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</si>
  <si>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</si>
  <si>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</si>
  <si>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</si>
  <si>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</si>
  <si>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</si>
  <si>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</si>
  <si>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</si>
  <si>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</si>
  <si>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釜石市</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</si>
  <si>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</si>
  <si>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</si>
  <si>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</si>
  <si>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</si>
  <si>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</si>
  <si>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</si>
  <si>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</si>
  <si>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</si>
  <si>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</si>
  <si>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</si>
  <si>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</si>
  <si>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</si>
  <si>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</si>
  <si>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</si>
  <si>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</si>
  <si>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</si>
  <si>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</si>
  <si>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本事業は、平成28年度に供用を開始しました。
　漁業集落における事業であるため事業対象地域の人口密度が低く、維持管理や設備投資などの費用を使用料収入で回収することが困難な状況であり、一般会計からの繰入金が総収益の多くの部分を占めています。
　こうしたことから、数値の算出に当該繰入金が含まれない⑤経費回収率や⑥汚水処理原価は公共下水道事業と大きな差がありますが、類似団体平均値とは同程度となっています。当該繰入金が含まれる①経常収支比率は同程度となっています。
　⑧水洗化率については、類似団体平均値と比べて低値となっておりますが、接続数は現在増加を続けていますので、経費回収率、汚水処理原価、水洗化率の数値は改善する見通しです。</t>
  </si>
  <si>
    <t>　法定耐用年数を超過した管渠がないことから、②管渠老朽化率及び③管渠改善率については、0で推移しています。類似団体平均値と比較して①有形固定資産減価償却率も同程度であり、全体として老朽化の程度は低い状況です。</t>
  </si>
  <si>
    <t>　本事業の性質上、赤字経営になりやすい傾向にありますが、公共下水道を中心とした下水道事業全体で経営を行っているので、運営に問題は生じておりません。
　しかしながら、本事業においても収支差を縮小させるため水洗化率の向上、施設の長寿命化によるライフサイクルコストの低減など、収入の確保・費用の低減に取り組み、安定的・効率的な経営に努めます。また、使用料について適正な使用料とすべく見直しを検討していき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</si>
</sst>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2-4B27-8453-C9BD8ECE37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0.26</c:v>
                </c:pt>
                <c:pt idx="3" formatCode="#,##0.00;&quot;△&quot;#,##0.00;&quot;-&quot;">
                  <c:v>0.04</c:v>
                </c:pt>
                <c:pt idx="4">
                  <c:v>0</c:v>
                </c:pt>
              </c:numCache>
            </c:numRef>
          </c:val>
          <c:smooth val="0"/>
          <c:extLst>
            <c:ext xmlns:c16="http://schemas.microsoft.com/office/drawing/2014/chart" uri="{C3380CC4-5D6E-409C-BE32-E72D297353CC}">
              <c16:uniqueId val="{00000001-50A2-4B27-8453-C9BD8ECE37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12.69</c:v>
                </c:pt>
                <c:pt idx="1">
                  <c:v>31.15</c:v>
                </c:pt>
                <c:pt idx="2">
                  <c:v>40</c:v>
                </c:pt>
                <c:pt idx="3">
                  <c:v>43.46</c:v>
                </c:pt>
                <c:pt idx="4">
                  <c:v>45</c:v>
                </c:pt>
              </c:numCache>
            </c:numRef>
          </c:val>
          <c:extLst>
            <c:ext xmlns:c16="http://schemas.microsoft.com/office/drawing/2014/chart" uri="{C3380CC4-5D6E-409C-BE32-E72D297353CC}">
              <c16:uniqueId val="{00000000-CE14-4D05-9674-020307FFABA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29.8</c:v>
                </c:pt>
                <c:pt idx="2">
                  <c:v>29.43</c:v>
                </c:pt>
                <c:pt idx="3">
                  <c:v>26.7</c:v>
                </c:pt>
                <c:pt idx="4">
                  <c:v>29.12</c:v>
                </c:pt>
              </c:numCache>
            </c:numRef>
          </c:val>
          <c:smooth val="0"/>
          <c:extLst>
            <c:ext xmlns:c16="http://schemas.microsoft.com/office/drawing/2014/chart" uri="{C3380CC4-5D6E-409C-BE32-E72D297353CC}">
              <c16:uniqueId val="{00000001-CE14-4D05-9674-020307FFABA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15.84</c:v>
                </c:pt>
                <c:pt idx="1">
                  <c:v>30.09</c:v>
                </c:pt>
                <c:pt idx="2">
                  <c:v>35.03</c:v>
                </c:pt>
                <c:pt idx="3">
                  <c:v>46.77</c:v>
                </c:pt>
                <c:pt idx="4">
                  <c:v>48.29</c:v>
                </c:pt>
              </c:numCache>
            </c:numRef>
          </c:val>
          <c:extLst>
            <c:ext xmlns:c16="http://schemas.microsoft.com/office/drawing/2014/chart" uri="{C3380CC4-5D6E-409C-BE32-E72D297353CC}">
              <c16:uniqueId val="{00000000-B4FA-4F91-92B9-5342CA37DD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66.95</c:v>
                </c:pt>
                <c:pt idx="2">
                  <c:v>66.33</c:v>
                </c:pt>
                <c:pt idx="3">
                  <c:v>66.459999999999994</c:v>
                </c:pt>
                <c:pt idx="4">
                  <c:v>64.42</c:v>
                </c:pt>
              </c:numCache>
            </c:numRef>
          </c:val>
          <c:smooth val="0"/>
          <c:extLst>
            <c:ext xmlns:c16="http://schemas.microsoft.com/office/drawing/2014/chart" uri="{C3380CC4-5D6E-409C-BE32-E72D297353CC}">
              <c16:uniqueId val="{00000001-B4FA-4F91-92B9-5342CA37DD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98.39</c:v>
                </c:pt>
                <c:pt idx="1">
                  <c:v>111.52</c:v>
                </c:pt>
                <c:pt idx="2">
                  <c:v>93.35</c:v>
                </c:pt>
                <c:pt idx="3">
                  <c:v>102.91</c:v>
                </c:pt>
                <c:pt idx="4">
                  <c:v>98.98</c:v>
                </c:pt>
              </c:numCache>
            </c:numRef>
          </c:val>
          <c:extLst>
            <c:ext xmlns:c16="http://schemas.microsoft.com/office/drawing/2014/chart" uri="{C3380CC4-5D6E-409C-BE32-E72D297353CC}">
              <c16:uniqueId val="{00000000-8883-4F44-91E1-61AD4E2685F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92.9</c:v>
                </c:pt>
                <c:pt idx="1">
                  <c:v>96.14</c:v>
                </c:pt>
                <c:pt idx="2">
                  <c:v>97.53</c:v>
                </c:pt>
                <c:pt idx="3">
                  <c:v>99.89</c:v>
                </c:pt>
                <c:pt idx="4">
                  <c:v>98.48</c:v>
                </c:pt>
              </c:numCache>
            </c:numRef>
          </c:val>
          <c:smooth val="0"/>
          <c:extLst>
            <c:ext xmlns:c16="http://schemas.microsoft.com/office/drawing/2014/chart" uri="{C3380CC4-5D6E-409C-BE32-E72D297353CC}">
              <c16:uniqueId val="{00000001-8883-4F44-91E1-61AD4E2685F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2.33</c:v>
                </c:pt>
                <c:pt idx="1">
                  <c:v>4.66</c:v>
                </c:pt>
                <c:pt idx="2">
                  <c:v>6.99</c:v>
                </c:pt>
                <c:pt idx="3">
                  <c:v>9.2799999999999994</c:v>
                </c:pt>
                <c:pt idx="4">
                  <c:v>11.63</c:v>
                </c:pt>
              </c:numCache>
            </c:numRef>
          </c:val>
          <c:extLst>
            <c:ext xmlns:c16="http://schemas.microsoft.com/office/drawing/2014/chart" uri="{C3380CC4-5D6E-409C-BE32-E72D297353CC}">
              <c16:uniqueId val="{00000000-2D4F-4DCF-8D25-3703B1389B3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8.77</c:v>
                </c:pt>
                <c:pt idx="1">
                  <c:v>11.16</c:v>
                </c:pt>
                <c:pt idx="2">
                  <c:v>9.15</c:v>
                </c:pt>
                <c:pt idx="3">
                  <c:v>11.59</c:v>
                </c:pt>
                <c:pt idx="4">
                  <c:v>10.65</c:v>
                </c:pt>
              </c:numCache>
            </c:numRef>
          </c:val>
          <c:smooth val="0"/>
          <c:extLst>
            <c:ext xmlns:c16="http://schemas.microsoft.com/office/drawing/2014/chart" uri="{C3380CC4-5D6E-409C-BE32-E72D297353CC}">
              <c16:uniqueId val="{00000001-2D4F-4DCF-8D25-3703B1389B3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D0-4D33-A9CB-792673E79C4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D0-4D33-A9CB-792673E79C4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54.08</c:v>
                </c:pt>
                <c:pt idx="1">
                  <c:v>0</c:v>
                </c:pt>
                <c:pt idx="2">
                  <c:v>0</c:v>
                </c:pt>
                <c:pt idx="3">
                  <c:v>0</c:v>
                </c:pt>
                <c:pt idx="4">
                  <c:v>0</c:v>
                </c:pt>
              </c:numCache>
            </c:numRef>
          </c:val>
          <c:extLst>
            <c:ext xmlns:c16="http://schemas.microsoft.com/office/drawing/2014/chart" uri="{C3380CC4-5D6E-409C-BE32-E72D297353CC}">
              <c16:uniqueId val="{00000000-080C-41E4-906E-93BE4A6B19D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61.22</c:v>
                </c:pt>
                <c:pt idx="1">
                  <c:v>89.78</c:v>
                </c:pt>
                <c:pt idx="2">
                  <c:v>94.75</c:v>
                </c:pt>
                <c:pt idx="3">
                  <c:v>89.95</c:v>
                </c:pt>
                <c:pt idx="4">
                  <c:v>121.31</c:v>
                </c:pt>
              </c:numCache>
            </c:numRef>
          </c:val>
          <c:smooth val="0"/>
          <c:extLst>
            <c:ext xmlns:c16="http://schemas.microsoft.com/office/drawing/2014/chart" uri="{C3380CC4-5D6E-409C-BE32-E72D297353CC}">
              <c16:uniqueId val="{00000001-080C-41E4-906E-93BE4A6B19D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307.68</c:v>
                </c:pt>
                <c:pt idx="1">
                  <c:v>402.71</c:v>
                </c:pt>
                <c:pt idx="2">
                  <c:v>370.89</c:v>
                </c:pt>
                <c:pt idx="3">
                  <c:v>280.91000000000003</c:v>
                </c:pt>
                <c:pt idx="4">
                  <c:v>333</c:v>
                </c:pt>
              </c:numCache>
            </c:numRef>
          </c:val>
          <c:extLst>
            <c:ext xmlns:c16="http://schemas.microsoft.com/office/drawing/2014/chart" uri="{C3380CC4-5D6E-409C-BE32-E72D297353CC}">
              <c16:uniqueId val="{00000000-A451-4227-A3EF-4CF923C66E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176.6</c:v>
                </c:pt>
                <c:pt idx="1">
                  <c:v>213.39</c:v>
                </c:pt>
                <c:pt idx="2">
                  <c:v>178.05</c:v>
                </c:pt>
                <c:pt idx="3">
                  <c:v>138.87</c:v>
                </c:pt>
                <c:pt idx="4">
                  <c:v>258.14999999999998</c:v>
                </c:pt>
              </c:numCache>
            </c:numRef>
          </c:val>
          <c:smooth val="0"/>
          <c:extLst>
            <c:ext xmlns:c16="http://schemas.microsoft.com/office/drawing/2014/chart" uri="{C3380CC4-5D6E-409C-BE32-E72D297353CC}">
              <c16:uniqueId val="{00000001-A451-4227-A3EF-4CF923C66E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1563.71</c:v>
                </c:pt>
                <c:pt idx="3" formatCode="#,##0.00;&quot;△&quot;#,##0.00;&quot;-&quot;">
                  <c:v>1350.61</c:v>
                </c:pt>
                <c:pt idx="4" formatCode="#,##0.00;&quot;△&quot;#,##0.00;&quot;-&quot;">
                  <c:v>1335.36</c:v>
                </c:pt>
              </c:numCache>
            </c:numRef>
          </c:val>
          <c:extLst>
            <c:ext xmlns:c16="http://schemas.microsoft.com/office/drawing/2014/chart" uri="{C3380CC4-5D6E-409C-BE32-E72D297353CC}">
              <c16:uniqueId val="{00000000-7465-469E-BAF0-1B47171DED0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1491.92</c:v>
                </c:pt>
                <c:pt idx="2">
                  <c:v>1756.26</c:v>
                </c:pt>
                <c:pt idx="3">
                  <c:v>1864.29</c:v>
                </c:pt>
                <c:pt idx="4">
                  <c:v>1867.86</c:v>
                </c:pt>
              </c:numCache>
            </c:numRef>
          </c:val>
          <c:smooth val="0"/>
          <c:extLst>
            <c:ext xmlns:c16="http://schemas.microsoft.com/office/drawing/2014/chart" uri="{C3380CC4-5D6E-409C-BE32-E72D297353CC}">
              <c16:uniqueId val="{00000001-7465-469E-BAF0-1B47171DED0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3.91</c:v>
                </c:pt>
                <c:pt idx="1">
                  <c:v>13.16</c:v>
                </c:pt>
                <c:pt idx="2">
                  <c:v>46.01</c:v>
                </c:pt>
                <c:pt idx="3">
                  <c:v>46.41</c:v>
                </c:pt>
                <c:pt idx="4">
                  <c:v>49.29</c:v>
                </c:pt>
              </c:numCache>
            </c:numRef>
          </c:val>
          <c:extLst>
            <c:ext xmlns:c16="http://schemas.microsoft.com/office/drawing/2014/chart" uri="{C3380CC4-5D6E-409C-BE32-E72D297353CC}">
              <c16:uniqueId val="{00000000-AFA2-4C0F-B5F8-35A853DB274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46.77</c:v>
                </c:pt>
                <c:pt idx="2">
                  <c:v>45.78</c:v>
                </c:pt>
                <c:pt idx="3">
                  <c:v>51.32</c:v>
                </c:pt>
                <c:pt idx="4">
                  <c:v>46.93</c:v>
                </c:pt>
              </c:numCache>
            </c:numRef>
          </c:val>
          <c:smooth val="0"/>
          <c:extLst>
            <c:ext xmlns:c16="http://schemas.microsoft.com/office/drawing/2014/chart" uri="{C3380CC4-5D6E-409C-BE32-E72D297353CC}">
              <c16:uniqueId val="{00000001-AFA2-4C0F-B5F8-35A853DB274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4608.71</c:v>
                </c:pt>
                <c:pt idx="1">
                  <c:v>1342.34</c:v>
                </c:pt>
                <c:pt idx="2">
                  <c:v>415.12</c:v>
                </c:pt>
                <c:pt idx="3">
                  <c:v>415.19</c:v>
                </c:pt>
                <c:pt idx="4">
                  <c:v>362.16</c:v>
                </c:pt>
              </c:numCache>
            </c:numRef>
          </c:val>
          <c:extLst>
            <c:ext xmlns:c16="http://schemas.microsoft.com/office/drawing/2014/chart" uri="{C3380CC4-5D6E-409C-BE32-E72D297353CC}">
              <c16:uniqueId val="{00000000-EAC1-452D-8D97-E4DB1E40E1C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348.75</c:v>
                </c:pt>
                <c:pt idx="2">
                  <c:v>367.7</c:v>
                </c:pt>
                <c:pt idx="3">
                  <c:v>329.91</c:v>
                </c:pt>
                <c:pt idx="4">
                  <c:v>346.96</c:v>
                </c:pt>
              </c:numCache>
            </c:numRef>
          </c:val>
          <c:smooth val="0"/>
          <c:extLst>
            <c:ext xmlns:c16="http://schemas.microsoft.com/office/drawing/2014/chart" uri="{C3380CC4-5D6E-409C-BE32-E72D297353CC}">
              <c16:uniqueId val="{00000001-EAC1-452D-8D97-E4DB1E40E1C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釜石市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H3</v>
      </c>
      <c r="X8" s="49"/>
      <c r="Y8" s="49"/>
      <c r="Z8" s="49"/>
      <c r="AA8" s="49"/>
      <c r="AB8" s="49"/>
      <c r="AC8" s="49"/>
      <c r="AD8" s="50" t="str">
        <f>データ!$M$6</f>
        <v>非設置</v>
      </c>
      <c r="AE8" s="50"/>
      <c r="AF8" s="50"/>
      <c r="AG8" s="50"/>
      <c r="AH8" s="50"/>
      <c r="AI8" s="50"/>
      <c r="AJ8" s="50"/>
      <c r="AK8" s="3"/>
      <c r="AL8" s="51">
        <f>データ!S6</f>
        <v>32176</v>
      </c>
      <c r="AM8" s="51"/>
      <c r="AN8" s="51"/>
      <c r="AO8" s="51"/>
      <c r="AP8" s="51"/>
      <c r="AQ8" s="51"/>
      <c r="AR8" s="51"/>
      <c r="AS8" s="51"/>
      <c r="AT8" s="46">
        <f>データ!T6</f>
        <v>440.35</v>
      </c>
      <c r="AU8" s="46"/>
      <c r="AV8" s="46"/>
      <c r="AW8" s="46"/>
      <c r="AX8" s="46"/>
      <c r="AY8" s="46"/>
      <c r="AZ8" s="46"/>
      <c r="BA8" s="46"/>
      <c r="BB8" s="46">
        <f>データ!U6</f>
        <v>73.069999999999993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69.739999999999995</v>
      </c>
      <c r="J10" s="46"/>
      <c r="K10" s="46"/>
      <c r="L10" s="46"/>
      <c r="M10" s="46"/>
      <c r="N10" s="46"/>
      <c r="O10" s="46"/>
      <c r="P10" s="46">
        <f>データ!P6</f>
        <v>3.12</v>
      </c>
      <c r="Q10" s="46"/>
      <c r="R10" s="46"/>
      <c r="S10" s="46"/>
      <c r="T10" s="46"/>
      <c r="U10" s="46"/>
      <c r="V10" s="46"/>
      <c r="W10" s="46">
        <f>データ!Q6</f>
        <v>100</v>
      </c>
      <c r="X10" s="46"/>
      <c r="Y10" s="46"/>
      <c r="Z10" s="46"/>
      <c r="AA10" s="46"/>
      <c r="AB10" s="46"/>
      <c r="AC10" s="46"/>
      <c r="AD10" s="51">
        <f>データ!R6</f>
        <v>3740</v>
      </c>
      <c r="AE10" s="51"/>
      <c r="AF10" s="51"/>
      <c r="AG10" s="51"/>
      <c r="AH10" s="51"/>
      <c r="AI10" s="51"/>
      <c r="AJ10" s="51"/>
      <c r="AK10" s="2"/>
      <c r="AL10" s="51">
        <f>データ!V6</f>
        <v>994</v>
      </c>
      <c r="AM10" s="51"/>
      <c r="AN10" s="51"/>
      <c r="AO10" s="51"/>
      <c r="AP10" s="51"/>
      <c r="AQ10" s="51"/>
      <c r="AR10" s="51"/>
      <c r="AS10" s="51"/>
      <c r="AT10" s="46">
        <f>データ!W6</f>
        <v>1.08</v>
      </c>
      <c r="AU10" s="46"/>
      <c r="AV10" s="46"/>
      <c r="AW10" s="46"/>
      <c r="AX10" s="46"/>
      <c r="AY10" s="46"/>
      <c r="AZ10" s="46"/>
      <c r="BA10" s="46"/>
      <c r="BB10" s="46">
        <f>データ!X6</f>
        <v>920.37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5b7FfVFlpJkgJNH5vCLIPC+W0EfgguO1v1nsRMtHpBZR/y3BEDkclOfvevi0CfOvyKEGhw8SSWwhXsd4oYuP9A==" saltValue="6R2lC5FkhQwQL0fkeCPZ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32115</v>
      </c>
      <c r="D6" s="33">
        <f t="shared" si="3"/>
        <v>46</v>
      </c>
      <c r="E6" s="33">
        <f t="shared" si="3"/>
        <v>17</v>
      </c>
      <c r="F6" s="33">
        <f t="shared" si="3"/>
        <v>6</v>
      </c>
      <c r="G6" s="33">
        <f t="shared" si="3"/>
        <v>0</v>
      </c>
      <c r="H6" s="33" t="str">
        <f t="shared" si="3"/>
        <v>岩手県　釜石市</v>
      </c>
      <c r="I6" s="33" t="str">
        <f t="shared" si="3"/>
        <v>法適用</v>
      </c>
      <c r="J6" s="33" t="str">
        <f t="shared" si="3"/>
        <v>下水道事業</v>
      </c>
      <c r="K6" s="33" t="str">
        <f t="shared" si="3"/>
        <v>漁業集落排水</v>
      </c>
      <c r="L6" s="33" t="str">
        <f t="shared" si="3"/>
        <v>H3</v>
      </c>
      <c r="M6" s="33" t="str">
        <f t="shared" si="3"/>
        <v>非設置</v>
      </c>
      <c r="N6" s="34" t="str">
        <f t="shared" si="3"/>
        <v>-</v>
      </c>
      <c r="O6" s="34">
        <f t="shared" si="3"/>
        <v>69.739999999999995</v>
      </c>
      <c r="P6" s="34">
        <f t="shared" si="3"/>
        <v>3.12</v>
      </c>
      <c r="Q6" s="34">
        <f t="shared" si="3"/>
        <v>100</v>
      </c>
      <c r="R6" s="34">
        <f t="shared" si="3"/>
        <v>3740</v>
      </c>
      <c r="S6" s="34">
        <f t="shared" si="3"/>
        <v>32176</v>
      </c>
      <c r="T6" s="34">
        <f t="shared" si="3"/>
        <v>440.35</v>
      </c>
      <c r="U6" s="34">
        <f t="shared" si="3"/>
        <v>73.069999999999993</v>
      </c>
      <c r="V6" s="34">
        <f t="shared" si="3"/>
        <v>994</v>
      </c>
      <c r="W6" s="34">
        <f t="shared" si="3"/>
        <v>1.08</v>
      </c>
      <c r="X6" s="34">
        <f t="shared" si="3"/>
        <v>920.37</v>
      </c>
      <c r="Y6" s="35">
        <f>IF(Y7="",NA(),Y7)</f>
        <v>98.39</v>
      </c>
      <c r="Z6" s="35">
        <f t="shared" ref="Z6:AH6" si="4">IF(Z7="",NA(),Z7)</f>
        <v>111.52</v>
      </c>
      <c r="AA6" s="35">
        <f t="shared" si="4"/>
        <v>93.35</v>
      </c>
      <c r="AB6" s="35">
        <f t="shared" si="4"/>
        <v>102.91</v>
      </c>
      <c r="AC6" s="35">
        <f t="shared" si="4"/>
        <v>98.98</v>
      </c>
      <c r="AD6" s="35">
        <f t="shared" si="4"/>
        <v>92.9</v>
      </c>
      <c r="AE6" s="35">
        <f t="shared" si="4"/>
        <v>96.14</v>
      </c>
      <c r="AF6" s="35">
        <f t="shared" si="4"/>
        <v>97.53</v>
      </c>
      <c r="AG6" s="35">
        <f t="shared" si="4"/>
        <v>99.89</v>
      </c>
      <c r="AH6" s="35">
        <f t="shared" si="4"/>
        <v>98.48</v>
      </c>
      <c r="AI6" s="34" t="str">
        <f>IF(AI7="","",IF(AI7="-","【-】","【"&amp;SUBSTITUTE(TEXT(AI7,"#,##0.00"),"-","△")&amp;"】"))</f>
        <v>【99.28】</v>
      </c>
      <c r="AJ6" s="35">
        <f>IF(AJ7="",NA(),AJ7)</f>
        <v>54.08</v>
      </c>
      <c r="AK6" s="34">
        <f t="shared" ref="AK6:AS6" si="5">IF(AK7="",NA(),AK7)</f>
        <v>0</v>
      </c>
      <c r="AL6" s="34">
        <f t="shared" si="5"/>
        <v>0</v>
      </c>
      <c r="AM6" s="34">
        <f t="shared" si="5"/>
        <v>0</v>
      </c>
      <c r="AN6" s="34">
        <f t="shared" si="5"/>
        <v>0</v>
      </c>
      <c r="AO6" s="35">
        <f t="shared" si="5"/>
        <v>61.22</v>
      </c>
      <c r="AP6" s="35">
        <f t="shared" si="5"/>
        <v>89.78</v>
      </c>
      <c r="AQ6" s="35">
        <f t="shared" si="5"/>
        <v>94.75</v>
      </c>
      <c r="AR6" s="35">
        <f t="shared" si="5"/>
        <v>89.95</v>
      </c>
      <c r="AS6" s="35">
        <f t="shared" si="5"/>
        <v>121.31</v>
      </c>
      <c r="AT6" s="34" t="str">
        <f>IF(AT7="","",IF(AT7="-","【-】","【"&amp;SUBSTITUTE(TEXT(AT7,"#,##0.00"),"-","△")&amp;"】"))</f>
        <v>【86.39】</v>
      </c>
      <c r="AU6" s="35">
        <f>IF(AU7="",NA(),AU7)</f>
        <v>307.68</v>
      </c>
      <c r="AV6" s="35">
        <f t="shared" ref="AV6:BD6" si="6">IF(AV7="",NA(),AV7)</f>
        <v>402.71</v>
      </c>
      <c r="AW6" s="35">
        <f t="shared" si="6"/>
        <v>370.89</v>
      </c>
      <c r="AX6" s="35">
        <f t="shared" si="6"/>
        <v>280.91000000000003</v>
      </c>
      <c r="AY6" s="35">
        <f t="shared" si="6"/>
        <v>333</v>
      </c>
      <c r="AZ6" s="35">
        <f t="shared" si="6"/>
        <v>176.6</v>
      </c>
      <c r="BA6" s="35">
        <f t="shared" si="6"/>
        <v>213.39</v>
      </c>
      <c r="BB6" s="35">
        <f t="shared" si="6"/>
        <v>178.05</v>
      </c>
      <c r="BC6" s="35">
        <f t="shared" si="6"/>
        <v>138.87</v>
      </c>
      <c r="BD6" s="35">
        <f t="shared" si="6"/>
        <v>258.14999999999998</v>
      </c>
      <c r="BE6" s="34" t="str">
        <f>IF(BE7="","",IF(BE7="-","【-】","【"&amp;SUBSTITUTE(TEXT(BE7,"#,##0.00"),"-","△")&amp;"】"))</f>
        <v>【58.47】</v>
      </c>
      <c r="BF6" s="34">
        <f>IF(BF7="",NA(),BF7)</f>
        <v>0</v>
      </c>
      <c r="BG6" s="34">
        <f t="shared" ref="BG6:BO6" si="7">IF(BG7="",NA(),BG7)</f>
        <v>0</v>
      </c>
      <c r="BH6" s="35">
        <f t="shared" si="7"/>
        <v>1563.71</v>
      </c>
      <c r="BI6" s="35">
        <f t="shared" si="7"/>
        <v>1350.61</v>
      </c>
      <c r="BJ6" s="35">
        <f t="shared" si="7"/>
        <v>1335.36</v>
      </c>
      <c r="BK6" s="35">
        <f t="shared" si="7"/>
        <v>1700.42</v>
      </c>
      <c r="BL6" s="35">
        <f t="shared" si="7"/>
        <v>1491.92</v>
      </c>
      <c r="BM6" s="35">
        <f t="shared" si="7"/>
        <v>1756.26</v>
      </c>
      <c r="BN6" s="35">
        <f t="shared" si="7"/>
        <v>1864.29</v>
      </c>
      <c r="BO6" s="35">
        <f t="shared" si="7"/>
        <v>1867.86</v>
      </c>
      <c r="BP6" s="34" t="str">
        <f>IF(BP7="","",IF(BP7="-","【-】","【"&amp;SUBSTITUTE(TEXT(BP7,"#,##0.00"),"-","△")&amp;"】"))</f>
        <v>【1,042.34】</v>
      </c>
      <c r="BQ6" s="35">
        <f>IF(BQ7="",NA(),BQ7)</f>
        <v>3.91</v>
      </c>
      <c r="BR6" s="35">
        <f t="shared" ref="BR6:BZ6" si="8">IF(BR7="",NA(),BR7)</f>
        <v>13.16</v>
      </c>
      <c r="BS6" s="35">
        <f t="shared" si="8"/>
        <v>46.01</v>
      </c>
      <c r="BT6" s="35">
        <f t="shared" si="8"/>
        <v>46.41</v>
      </c>
      <c r="BU6" s="35">
        <f t="shared" si="8"/>
        <v>49.29</v>
      </c>
      <c r="BV6" s="35">
        <f t="shared" si="8"/>
        <v>34.51</v>
      </c>
      <c r="BW6" s="35">
        <f t="shared" si="8"/>
        <v>46.77</v>
      </c>
      <c r="BX6" s="35">
        <f t="shared" si="8"/>
        <v>45.78</v>
      </c>
      <c r="BY6" s="35">
        <f t="shared" si="8"/>
        <v>51.32</v>
      </c>
      <c r="BZ6" s="35">
        <f t="shared" si="8"/>
        <v>46.93</v>
      </c>
      <c r="CA6" s="34" t="str">
        <f>IF(CA7="","",IF(CA7="-","【-】","【"&amp;SUBSTITUTE(TEXT(CA7,"#,##0.00"),"-","△")&amp;"】"))</f>
        <v>【42.60】</v>
      </c>
      <c r="CB6" s="35">
        <f>IF(CB7="",NA(),CB7)</f>
        <v>4608.71</v>
      </c>
      <c r="CC6" s="35">
        <f t="shared" ref="CC6:CK6" si="9">IF(CC7="",NA(),CC7)</f>
        <v>1342.34</v>
      </c>
      <c r="CD6" s="35">
        <f t="shared" si="9"/>
        <v>415.12</v>
      </c>
      <c r="CE6" s="35">
        <f t="shared" si="9"/>
        <v>415.19</v>
      </c>
      <c r="CF6" s="35">
        <f t="shared" si="9"/>
        <v>362.16</v>
      </c>
      <c r="CG6" s="35">
        <f t="shared" si="9"/>
        <v>476.11</v>
      </c>
      <c r="CH6" s="35">
        <f t="shared" si="9"/>
        <v>348.75</v>
      </c>
      <c r="CI6" s="35">
        <f t="shared" si="9"/>
        <v>367.7</v>
      </c>
      <c r="CJ6" s="35">
        <f t="shared" si="9"/>
        <v>329.91</v>
      </c>
      <c r="CK6" s="35">
        <f t="shared" si="9"/>
        <v>346.96</v>
      </c>
      <c r="CL6" s="34" t="str">
        <f>IF(CL7="","",IF(CL7="-","【-】","【"&amp;SUBSTITUTE(TEXT(CL7,"#,##0.00"),"-","△")&amp;"】"))</f>
        <v>【410.22】</v>
      </c>
      <c r="CM6" s="35">
        <f>IF(CM7="",NA(),CM7)</f>
        <v>12.69</v>
      </c>
      <c r="CN6" s="35">
        <f t="shared" ref="CN6:CV6" si="10">IF(CN7="",NA(),CN7)</f>
        <v>31.15</v>
      </c>
      <c r="CO6" s="35">
        <f t="shared" si="10"/>
        <v>40</v>
      </c>
      <c r="CP6" s="35">
        <f t="shared" si="10"/>
        <v>43.46</v>
      </c>
      <c r="CQ6" s="35">
        <f t="shared" si="10"/>
        <v>45</v>
      </c>
      <c r="CR6" s="35">
        <f t="shared" si="10"/>
        <v>29.4</v>
      </c>
      <c r="CS6" s="35">
        <f t="shared" si="10"/>
        <v>29.8</v>
      </c>
      <c r="CT6" s="35">
        <f t="shared" si="10"/>
        <v>29.43</v>
      </c>
      <c r="CU6" s="35">
        <f t="shared" si="10"/>
        <v>26.7</v>
      </c>
      <c r="CV6" s="35">
        <f t="shared" si="10"/>
        <v>29.12</v>
      </c>
      <c r="CW6" s="34" t="str">
        <f>IF(CW7="","",IF(CW7="-","【-】","【"&amp;SUBSTITUTE(TEXT(CW7,"#,##0.00"),"-","△")&amp;"】"))</f>
        <v>【32.98】</v>
      </c>
      <c r="CX6" s="35">
        <f>IF(CX7="",NA(),CX7)</f>
        <v>15.84</v>
      </c>
      <c r="CY6" s="35">
        <f t="shared" ref="CY6:DG6" si="11">IF(CY7="",NA(),CY7)</f>
        <v>30.09</v>
      </c>
      <c r="CZ6" s="35">
        <f t="shared" si="11"/>
        <v>35.03</v>
      </c>
      <c r="DA6" s="35">
        <f t="shared" si="11"/>
        <v>46.77</v>
      </c>
      <c r="DB6" s="35">
        <f t="shared" si="11"/>
        <v>48.29</v>
      </c>
      <c r="DC6" s="35">
        <f t="shared" si="11"/>
        <v>63.77</v>
      </c>
      <c r="DD6" s="35">
        <f t="shared" si="11"/>
        <v>66.95</v>
      </c>
      <c r="DE6" s="35">
        <f t="shared" si="11"/>
        <v>66.33</v>
      </c>
      <c r="DF6" s="35">
        <f t="shared" si="11"/>
        <v>66.459999999999994</v>
      </c>
      <c r="DG6" s="35">
        <f t="shared" si="11"/>
        <v>64.42</v>
      </c>
      <c r="DH6" s="34" t="str">
        <f>IF(DH7="","",IF(DH7="-","【-】","【"&amp;SUBSTITUTE(TEXT(DH7,"#,##0.00"),"-","△")&amp;"】"))</f>
        <v>【80.45】</v>
      </c>
      <c r="DI6" s="35">
        <f>IF(DI7="",NA(),DI7)</f>
        <v>2.33</v>
      </c>
      <c r="DJ6" s="35">
        <f t="shared" ref="DJ6:DR6" si="12">IF(DJ7="",NA(),DJ7)</f>
        <v>4.66</v>
      </c>
      <c r="DK6" s="35">
        <f t="shared" si="12"/>
        <v>6.99</v>
      </c>
      <c r="DL6" s="35">
        <f t="shared" si="12"/>
        <v>9.2799999999999994</v>
      </c>
      <c r="DM6" s="35">
        <f t="shared" si="12"/>
        <v>11.63</v>
      </c>
      <c r="DN6" s="35">
        <f t="shared" si="12"/>
        <v>8.77</v>
      </c>
      <c r="DO6" s="35">
        <f t="shared" si="12"/>
        <v>11.16</v>
      </c>
      <c r="DP6" s="35">
        <f t="shared" si="12"/>
        <v>9.15</v>
      </c>
      <c r="DQ6" s="35">
        <f t="shared" si="12"/>
        <v>11.59</v>
      </c>
      <c r="DR6" s="35">
        <f t="shared" si="12"/>
        <v>10.65</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4">
        <f t="shared" si="14"/>
        <v>0</v>
      </c>
      <c r="EK6" s="34">
        <f t="shared" si="14"/>
        <v>0</v>
      </c>
      <c r="EL6" s="35">
        <f t="shared" si="14"/>
        <v>0.26</v>
      </c>
      <c r="EM6" s="35">
        <f t="shared" si="14"/>
        <v>0.04</v>
      </c>
      <c r="EN6" s="34">
        <f t="shared" si="14"/>
        <v>0</v>
      </c>
      <c r="EO6" s="34" t="str">
        <f>IF(EO7="","",IF(EO7="-","【-】","【"&amp;SUBSTITUTE(TEXT(EO7,"#,##0.00"),"-","△")&amp;"】"))</f>
        <v>【1.09】</v>
      </c>
    </row>
    <row r="7" spans="1:148" s="36" customFormat="1" x14ac:dyDescent="0.15">
      <c r="A7" s="28"/>
      <c r="B7" s="37">
        <v>2020</v>
      </c>
      <c r="C7" s="37">
        <v>32115</v>
      </c>
      <c r="D7" s="37">
        <v>46</v>
      </c>
      <c r="E7" s="37">
        <v>17</v>
      </c>
      <c r="F7" s="37">
        <v>6</v>
      </c>
      <c r="G7" s="37">
        <v>0</v>
      </c>
      <c r="H7" s="37" t="s">
        <v>96</v>
      </c>
      <c r="I7" s="37" t="s">
        <v>97</v>
      </c>
      <c r="J7" s="37" t="s">
        <v>98</v>
      </c>
      <c r="K7" s="37" t="s">
        <v>99</v>
      </c>
      <c r="L7" s="37" t="s">
        <v>100</v>
      </c>
      <c r="M7" s="37" t="s">
        <v>101</v>
      </c>
      <c r="N7" s="38" t="s">
        <v>102</v>
      </c>
      <c r="O7" s="38">
        <v>69.739999999999995</v>
      </c>
      <c r="P7" s="38">
        <v>3.12</v>
      </c>
      <c r="Q7" s="38">
        <v>100</v>
      </c>
      <c r="R7" s="38">
        <v>3740</v>
      </c>
      <c r="S7" s="38">
        <v>32176</v>
      </c>
      <c r="T7" s="38">
        <v>440.35</v>
      </c>
      <c r="U7" s="38">
        <v>73.069999999999993</v>
      </c>
      <c r="V7" s="38">
        <v>994</v>
      </c>
      <c r="W7" s="38">
        <v>1.08</v>
      </c>
      <c r="X7" s="38">
        <v>920.37</v>
      </c>
      <c r="Y7" s="38">
        <v>98.39</v>
      </c>
      <c r="Z7" s="38">
        <v>111.52</v>
      </c>
      <c r="AA7" s="38">
        <v>93.35</v>
      </c>
      <c r="AB7" s="38">
        <v>102.91</v>
      </c>
      <c r="AC7" s="38">
        <v>98.98</v>
      </c>
      <c r="AD7" s="38">
        <v>92.9</v>
      </c>
      <c r="AE7" s="38">
        <v>96.14</v>
      </c>
      <c r="AF7" s="38">
        <v>97.53</v>
      </c>
      <c r="AG7" s="38">
        <v>99.89</v>
      </c>
      <c r="AH7" s="38">
        <v>98.48</v>
      </c>
      <c r="AI7" s="38">
        <v>99.28</v>
      </c>
      <c r="AJ7" s="38">
        <v>54.08</v>
      </c>
      <c r="AK7" s="38">
        <v>0</v>
      </c>
      <c r="AL7" s="38">
        <v>0</v>
      </c>
      <c r="AM7" s="38">
        <v>0</v>
      </c>
      <c r="AN7" s="38">
        <v>0</v>
      </c>
      <c r="AO7" s="38">
        <v>61.22</v>
      </c>
      <c r="AP7" s="38">
        <v>89.78</v>
      </c>
      <c r="AQ7" s="38">
        <v>94.75</v>
      </c>
      <c r="AR7" s="38">
        <v>89.95</v>
      </c>
      <c r="AS7" s="38">
        <v>121.31</v>
      </c>
      <c r="AT7" s="38">
        <v>86.39</v>
      </c>
      <c r="AU7" s="38">
        <v>307.68</v>
      </c>
      <c r="AV7" s="38">
        <v>402.71</v>
      </c>
      <c r="AW7" s="38">
        <v>370.89</v>
      </c>
      <c r="AX7" s="38">
        <v>280.91000000000003</v>
      </c>
      <c r="AY7" s="38">
        <v>333</v>
      </c>
      <c r="AZ7" s="38">
        <v>176.6</v>
      </c>
      <c r="BA7" s="38">
        <v>213.39</v>
      </c>
      <c r="BB7" s="38">
        <v>178.05</v>
      </c>
      <c r="BC7" s="38">
        <v>138.87</v>
      </c>
      <c r="BD7" s="38">
        <v>258.14999999999998</v>
      </c>
      <c r="BE7" s="38">
        <v>58.47</v>
      </c>
      <c r="BF7" s="38">
        <v>0</v>
      </c>
      <c r="BG7" s="38">
        <v>0</v>
      </c>
      <c r="BH7" s="38">
        <v>1563.71</v>
      </c>
      <c r="BI7" s="38">
        <v>1350.61</v>
      </c>
      <c r="BJ7" s="38">
        <v>1335.36</v>
      </c>
      <c r="BK7" s="38">
        <v>1700.42</v>
      </c>
      <c r="BL7" s="38">
        <v>1491.92</v>
      </c>
      <c r="BM7" s="38">
        <v>1756.26</v>
      </c>
      <c r="BN7" s="38">
        <v>1864.29</v>
      </c>
      <c r="BO7" s="38">
        <v>1867.86</v>
      </c>
      <c r="BP7" s="38">
        <v>1042.3399999999999</v>
      </c>
      <c r="BQ7" s="38">
        <v>3.91</v>
      </c>
      <c r="BR7" s="38">
        <v>13.16</v>
      </c>
      <c r="BS7" s="38">
        <v>46.01</v>
      </c>
      <c r="BT7" s="38">
        <v>46.41</v>
      </c>
      <c r="BU7" s="38">
        <v>49.29</v>
      </c>
      <c r="BV7" s="38">
        <v>34.51</v>
      </c>
      <c r="BW7" s="38">
        <v>46.77</v>
      </c>
      <c r="BX7" s="38">
        <v>45.78</v>
      </c>
      <c r="BY7" s="38">
        <v>51.32</v>
      </c>
      <c r="BZ7" s="38">
        <v>46.93</v>
      </c>
      <c r="CA7" s="38">
        <v>42.6</v>
      </c>
      <c r="CB7" s="38">
        <v>4608.71</v>
      </c>
      <c r="CC7" s="38">
        <v>1342.34</v>
      </c>
      <c r="CD7" s="38">
        <v>415.12</v>
      </c>
      <c r="CE7" s="38">
        <v>415.19</v>
      </c>
      <c r="CF7" s="38">
        <v>362.16</v>
      </c>
      <c r="CG7" s="38">
        <v>476.11</v>
      </c>
      <c r="CH7" s="38">
        <v>348.75</v>
      </c>
      <c r="CI7" s="38">
        <v>367.7</v>
      </c>
      <c r="CJ7" s="38">
        <v>329.91</v>
      </c>
      <c r="CK7" s="38">
        <v>346.96</v>
      </c>
      <c r="CL7" s="38">
        <v>410.22</v>
      </c>
      <c r="CM7" s="38">
        <v>12.69</v>
      </c>
      <c r="CN7" s="38">
        <v>31.15</v>
      </c>
      <c r="CO7" s="38">
        <v>40</v>
      </c>
      <c r="CP7" s="38">
        <v>43.46</v>
      </c>
      <c r="CQ7" s="38">
        <v>45</v>
      </c>
      <c r="CR7" s="38">
        <v>29.4</v>
      </c>
      <c r="CS7" s="38">
        <v>29.8</v>
      </c>
      <c r="CT7" s="38">
        <v>29.43</v>
      </c>
      <c r="CU7" s="38">
        <v>26.7</v>
      </c>
      <c r="CV7" s="38">
        <v>29.12</v>
      </c>
      <c r="CW7" s="38">
        <v>32.979999999999997</v>
      </c>
      <c r="CX7" s="38">
        <v>15.84</v>
      </c>
      <c r="CY7" s="38">
        <v>30.09</v>
      </c>
      <c r="CZ7" s="38">
        <v>35.03</v>
      </c>
      <c r="DA7" s="38">
        <v>46.77</v>
      </c>
      <c r="DB7" s="38">
        <v>48.29</v>
      </c>
      <c r="DC7" s="38">
        <v>63.77</v>
      </c>
      <c r="DD7" s="38">
        <v>66.95</v>
      </c>
      <c r="DE7" s="38">
        <v>66.33</v>
      </c>
      <c r="DF7" s="38">
        <v>66.459999999999994</v>
      </c>
      <c r="DG7" s="38">
        <v>64.42</v>
      </c>
      <c r="DH7" s="38">
        <v>80.45</v>
      </c>
      <c r="DI7" s="38">
        <v>2.33</v>
      </c>
      <c r="DJ7" s="38">
        <v>4.66</v>
      </c>
      <c r="DK7" s="38">
        <v>6.99</v>
      </c>
      <c r="DL7" s="38">
        <v>9.2799999999999994</v>
      </c>
      <c r="DM7" s="38">
        <v>11.63</v>
      </c>
      <c r="DN7" s="38">
        <v>8.77</v>
      </c>
      <c r="DO7" s="38">
        <v>11.16</v>
      </c>
      <c r="DP7" s="38">
        <v>9.15</v>
      </c>
      <c r="DQ7" s="38">
        <v>11.59</v>
      </c>
      <c r="DR7" s="38">
        <v>10.65</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v>
      </c>
      <c r="EK7" s="38">
        <v>0</v>
      </c>
      <c r="EL7" s="38">
        <v>0.26</v>
      </c>
      <c r="EM7" s="38">
        <v>0.04</v>
      </c>
      <c r="EN7" s="38">
        <v>0</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白岩　健介</cp:lastModifiedBy>
  <dcterms:created xsi:type="dcterms:W3CDTF">2021-12-03T07:35:56Z</dcterms:created>
  <dcterms:modified xsi:type="dcterms:W3CDTF">2022-01-10T23:28:05Z</dcterms:modified>
  <cp:category/>
</cp:coreProperties>
</file>