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Adfs01sv\f000\F403_下水道課02\◎管理係共有\齊藤フォルダ\R3経営戦略\経営比較分析表\R2\"/>
    </mc:Choice>
  </mc:AlternateContent>
  <xr:revisionPtr revIDLastSave="0" documentId="13_ncr:1_{157789BF-AD4F-4296-8F48-F171CAFC5FDD}" xr6:coauthVersionLast="45" xr6:coauthVersionMax="45" xr10:uidLastSave="{00000000-0000-0000-0000-000000000000}"/>
  <workbookProtection workbookAlgorithmName="SHA-512" workbookHashValue="wJYUJSY0z1VjKa/54gxBmIymUOHft2CYyJ8g6imE+QTF9vF2vNe7oB5QmhKm+q48x6rKCOHbwNrVNQhc8bLrFw==" workbookSaltValue="PsxWKzeGDNBQPH16+J8Ou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Q6" i="5"/>
  <c r="P6" i="5"/>
  <c r="P10" i="4" s="1"/>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B10" i="4"/>
  <c r="W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<sst xmlns="http://schemas.openxmlformats.org/spreadsheetml/2006/main" count="231" uniqueCount="117">
  <si>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</si>
  <si>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</si>
  <si>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</si>
  <si>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</si>
  <si>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</si>
  <si>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</si>
  <si>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</si>
  <si>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</si>
  <si>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</si>
  <si>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</si>
  <si>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</si>
  <si>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</si>
  <si>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</si>
  <si>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</si>
  <si>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</si>
  <si>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</si>
  <si>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</si>
  <si>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</si>
  <si>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</si>
  <si>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</si>
  <si>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</si>
  <si>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</si>
  <si>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</si>
  <si>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</si>
  <si>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</si>
  <si>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</si>
  <si>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</si>
  <si>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</si>
  <si>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</si>
  <si>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</si>
  <si>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</si>
  <si>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</si>
  <si>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</si>
  <si>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</si>
  <si>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</si>
  <si>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</si>
  <si>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</si>
  <si>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</si>
  <si>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</si>
  <si>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</si>
  <si>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</si>
  <si>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</si>
  <si>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</si>
  <si>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</si>
  <si>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</si>
  <si>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</si>
  <si>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</si>
  <si>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</si>
  <si>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</si>
  <si>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</si>
  <si>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</si>
  <si>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</si>
  <si>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</si>
  <si>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</si>
  <si>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</si>
  <si>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</si>
  <si>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</si>
  <si>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</si>
  <si>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</si>
  <si>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</si>
  <si>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</si>
  <si>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</si>
  <si>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</si>
  <si>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</si>
  <si>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</si>
  <si>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</si>
  <si>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</si>
  <si>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</si>
  <si>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</si>
  <si>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</si>
  <si>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</si>
  <si>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</si>
  <si>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</si>
  <si>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</si>
  <si>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</si>
  <si>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</si>
  <si>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</si>
  <si>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</si>
  <si>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</si>
  <si>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</si>
  <si>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</si>
  <si>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</si>
  <si>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</si>
  <si>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</si>
  <si>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</si>
  <si>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</si>
  <si>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</si>
  <si>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</si>
  <si>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</si>
  <si>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</si>
  <si>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</si>
  <si>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</si>
  <si>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</si>
  <si>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</si>
  <si>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</si>
  <si>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</si>
  <si>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</si>
  <si>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</si>
  <si>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</si>
  <si>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</si>
  <si>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</si>
  <si>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</si>
  <si>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</si>
  <si>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</si>
  <si>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</si>
  <si>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</si>
  <si>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</si>
  <si>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</si>
  <si>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</si>
  <si>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</si>
  <si>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</si>
  <si>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</si>
  <si>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</si>
  <si>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</si>
  <si>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今回初めて②累積欠損金が発生しましたが、これは東日本大震災からの復興事業で整備した管渠や処理場等の減価償却が、汚水処理の開始時期に関わらず整備と共に発生することが主たる要因です。
　あわせて⑧水洗化率も低下しているのは、復興事業で新たに処理区域となった地域住民が処理区域内人口に含まれたことによるものです。
　⑤経費回収率は100%付近で推移しており、⑥汚水処理原価も類似団体平均値と同等であることから、今後、順次公共下水道への接続増加にあわせて累積欠損金を解消し、安定的な経営状況の継続向かう見込みではありますが、早期の欠損金解消に向け経費の見直しも随時行っていく必要があります。
　⑦施設利用率は類似団体平均値よりも高率で推移しておりますが、これは東日本大震災で増加した不明水の影響が残っているためで、復興事業に伴い改善に向かう見込みです。</t>
    <rPh sb="3" eb="4">
      <t>ハジ</t>
    </rPh>
    <rPh sb="13" eb="15">
      <t>ハッセイ</t>
    </rPh>
    <rPh sb="24" eb="25">
      <t>ヒガシ</t>
    </rPh>
    <rPh sb="25" eb="27">
      <t>ニホン</t>
    </rPh>
    <rPh sb="27" eb="30">
      <t>ダイシンサイ</t>
    </rPh>
    <rPh sb="33" eb="35">
      <t>フッコウ</t>
    </rPh>
    <rPh sb="35" eb="37">
      <t>ジギョウ</t>
    </rPh>
    <rPh sb="38" eb="40">
      <t>セイビ</t>
    </rPh>
    <rPh sb="42" eb="44">
      <t>カンキョ</t>
    </rPh>
    <rPh sb="45" eb="48">
      <t>ショリジョウ</t>
    </rPh>
    <rPh sb="48" eb="49">
      <t>トウ</t>
    </rPh>
    <rPh sb="50" eb="52">
      <t>ゲンカ</t>
    </rPh>
    <rPh sb="52" eb="54">
      <t>ショウキャク</t>
    </rPh>
    <rPh sb="56" eb="58">
      <t>オスイ</t>
    </rPh>
    <rPh sb="58" eb="60">
      <t>ショリ</t>
    </rPh>
    <rPh sb="61" eb="63">
      <t>カイシ</t>
    </rPh>
    <rPh sb="63" eb="65">
      <t>ジキ</t>
    </rPh>
    <rPh sb="66" eb="67">
      <t>カカ</t>
    </rPh>
    <rPh sb="70" eb="72">
      <t>セイビ</t>
    </rPh>
    <rPh sb="73" eb="74">
      <t>トモ</t>
    </rPh>
    <rPh sb="75" eb="77">
      <t>ハッセイ</t>
    </rPh>
    <rPh sb="82" eb="83">
      <t>シュ</t>
    </rPh>
    <rPh sb="85" eb="87">
      <t>ヨウイン</t>
    </rPh>
    <rPh sb="102" eb="104">
      <t>テイカ</t>
    </rPh>
    <rPh sb="111" eb="113">
      <t>フッコウ</t>
    </rPh>
    <rPh sb="113" eb="115">
      <t>ジギョウ</t>
    </rPh>
    <rPh sb="116" eb="117">
      <t>アラ</t>
    </rPh>
    <rPh sb="119" eb="121">
      <t>ショリ</t>
    </rPh>
    <rPh sb="121" eb="123">
      <t>クイキ</t>
    </rPh>
    <rPh sb="127" eb="129">
      <t>チイキ</t>
    </rPh>
    <rPh sb="129" eb="131">
      <t>ジュウミン</t>
    </rPh>
    <rPh sb="132" eb="134">
      <t>ショリ</t>
    </rPh>
    <rPh sb="134" eb="136">
      <t>クイキ</t>
    </rPh>
    <rPh sb="136" eb="137">
      <t>ナイ</t>
    </rPh>
    <rPh sb="137" eb="139">
      <t>ジンコウ</t>
    </rPh>
    <rPh sb="140" eb="141">
      <t>フク</t>
    </rPh>
    <rPh sb="203" eb="205">
      <t>コンゴ</t>
    </rPh>
    <rPh sb="206" eb="208">
      <t>ジュンジ</t>
    </rPh>
    <rPh sb="208" eb="210">
      <t>コウキョウ</t>
    </rPh>
    <rPh sb="210" eb="213">
      <t>ゲスイドウ</t>
    </rPh>
    <rPh sb="215" eb="217">
      <t>セツゾク</t>
    </rPh>
    <rPh sb="217" eb="219">
      <t>ゾウカ</t>
    </rPh>
    <rPh sb="224" eb="226">
      <t>ルイセキ</t>
    </rPh>
    <rPh sb="226" eb="228">
      <t>ケッソン</t>
    </rPh>
    <rPh sb="228" eb="229">
      <t>キン</t>
    </rPh>
    <rPh sb="230" eb="232">
      <t>カイショウ</t>
    </rPh>
    <rPh sb="243" eb="245">
      <t>ケイゾク</t>
    </rPh>
    <rPh sb="245" eb="246">
      <t>ム</t>
    </rPh>
    <rPh sb="248" eb="250">
      <t>ミコ</t>
    </rPh>
    <rPh sb="259" eb="261">
      <t>ソウキ</t>
    </rPh>
    <rPh sb="262" eb="265">
      <t>ケッソンキン</t>
    </rPh>
    <rPh sb="265" eb="267">
      <t>カイショウ</t>
    </rPh>
    <rPh sb="268" eb="269">
      <t>ム</t>
    </rPh>
    <rPh sb="270" eb="272">
      <t>ケイヒ</t>
    </rPh>
    <rPh sb="273" eb="275">
      <t>ミナオ</t>
    </rPh>
    <rPh sb="277" eb="279">
      <t>ズイジ</t>
    </rPh>
    <rPh sb="279" eb="280">
      <t>オコナ</t>
    </rPh>
    <rPh sb="284" eb="286">
      <t>ヒツヨウ</t>
    </rPh>
    <phoneticPr fontId="4"/>
  </si>
  <si>
    <t>　②管渠老朽化率については、当市下水道事業は供用開始が比較的早いため、類似団体平均値を上回っています。
　③管渠改善率は、震災復興まちづくりに対応するため実施した管渠布設替等の完了により大幅に低下しました。
　①有形固定資産減価償却率の数値は、企業会計化により減価償却を開始したのが平成28年度からのため、現時点で資産の老朽化の度合いを示す数値とは捉えていません。
　</t>
    <rPh sb="63" eb="65">
      <t>フッコウ</t>
    </rPh>
    <rPh sb="71" eb="73">
      <t>タイオウ</t>
    </rPh>
    <rPh sb="77" eb="79">
      <t>ジッシ</t>
    </rPh>
    <rPh sb="81" eb="83">
      <t>カンキョ</t>
    </rPh>
    <rPh sb="83" eb="85">
      <t>フセツ</t>
    </rPh>
    <rPh sb="85" eb="86">
      <t>タイ</t>
    </rPh>
    <rPh sb="86" eb="87">
      <t>トウ</t>
    </rPh>
    <rPh sb="88" eb="90">
      <t>カンリョウ</t>
    </rPh>
    <rPh sb="93" eb="95">
      <t>オオハバ</t>
    </rPh>
    <rPh sb="96" eb="98">
      <t>テイカ</t>
    </rPh>
    <phoneticPr fontId="4"/>
  </si>
  <si>
    <t>　当市下水道事業は現時点では比較的安定した経営状況となっておりますが、中長期的には、人口減少による使用料収入の減少と、施設の老朽化による更新や維持管理の経費が増大することは確実であり、経営環境は厳しさを増していくものと予想されます。
　そのため、将来を見据えて、水洗化率の向上、不明水対策による有収率の向上、施設の長寿命化によるライフサイクルコストの低減など、収入の確保・費用の低減に取り組み、安定的・効率的な経営に努めます。
　また、下水道使用料については受益者負担の原則に基づき適正な使用料とすべく見直しを検討していきます。</t>
    <rPh sb="14" eb="16">
      <t>ヒカク</t>
    </rPh>
    <rPh sb="16" eb="17">
      <t>テキ</t>
    </rPh>
    <rPh sb="59" eb="61">
      <t>シセツ</t>
    </rPh>
    <rPh sb="76" eb="78">
      <t>ケイヒ</t>
    </rPh>
    <rPh sb="79" eb="81">
      <t>ゾウダイ</t>
    </rPh>
    <rPh sb="97" eb="98">
      <t>キビ</t>
    </rPh>
    <rPh sb="101" eb="102">
      <t>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</si>
</sst>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7.25</c:v>
                </c:pt>
                <c:pt idx="1">
                  <c:v>6.85</c:v>
                </c:pt>
                <c:pt idx="2">
                  <c:v>4.05</c:v>
                </c:pt>
                <c:pt idx="3">
                  <c:v>0.22</c:v>
                </c:pt>
                <c:pt idx="4">
                  <c:v>0.05</c:v>
                </c:pt>
              </c:numCache>
            </c:numRef>
          </c:val>
          <c:extLst>
            <c:ext xmlns:c16="http://schemas.microsoft.com/office/drawing/2014/chart" uri="{C3380CC4-5D6E-409C-BE32-E72D297353CC}">
              <c16:uniqueId val="{00000000-F20C-4B28-A3A8-27EDE44A63B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F20C-4B28-A3A8-27EDE44A63B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89.03</c:v>
                </c:pt>
                <c:pt idx="1">
                  <c:v>82.86</c:v>
                </c:pt>
                <c:pt idx="2">
                  <c:v>73.61</c:v>
                </c:pt>
                <c:pt idx="3">
                  <c:v>67.45</c:v>
                </c:pt>
                <c:pt idx="4">
                  <c:v>65.510000000000005</c:v>
                </c:pt>
              </c:numCache>
            </c:numRef>
          </c:val>
          <c:extLst>
            <c:ext xmlns:c16="http://schemas.microsoft.com/office/drawing/2014/chart" uri="{C3380CC4-5D6E-409C-BE32-E72D297353CC}">
              <c16:uniqueId val="{00000000-4090-4D69-A5EA-D3D0BF36C9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4090-4D69-A5EA-D3D0BF36C9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84.41</c:v>
                </c:pt>
                <c:pt idx="1">
                  <c:v>84.41</c:v>
                </c:pt>
                <c:pt idx="2">
                  <c:v>91.91</c:v>
                </c:pt>
                <c:pt idx="3">
                  <c:v>93.28</c:v>
                </c:pt>
                <c:pt idx="4">
                  <c:v>89.83</c:v>
                </c:pt>
              </c:numCache>
            </c:numRef>
          </c:val>
          <c:extLst>
            <c:ext xmlns:c16="http://schemas.microsoft.com/office/drawing/2014/chart" uri="{C3380CC4-5D6E-409C-BE32-E72D297353CC}">
              <c16:uniqueId val="{00000000-3C15-49C2-B115-CD15C142A7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3C15-49C2-B115-CD15C142A7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106.63</c:v>
                </c:pt>
                <c:pt idx="1">
                  <c:v>107.62</c:v>
                </c:pt>
                <c:pt idx="2">
                  <c:v>100.5</c:v>
                </c:pt>
                <c:pt idx="3">
                  <c:v>97.13</c:v>
                </c:pt>
                <c:pt idx="4">
                  <c:v>97.32</c:v>
                </c:pt>
              </c:numCache>
            </c:numRef>
          </c:val>
          <c:extLst>
            <c:ext xmlns:c16="http://schemas.microsoft.com/office/drawing/2014/chart" uri="{C3380CC4-5D6E-409C-BE32-E72D297353CC}">
              <c16:uniqueId val="{00000000-4D6C-447F-9753-01BEB62F52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c:ext xmlns:c16="http://schemas.microsoft.com/office/drawing/2014/chart" uri="{C3380CC4-5D6E-409C-BE32-E72D297353CC}">
              <c16:uniqueId val="{00000001-4D6C-447F-9753-01BEB62F52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3.67</c:v>
                </c:pt>
                <c:pt idx="1">
                  <c:v>6.41</c:v>
                </c:pt>
                <c:pt idx="2">
                  <c:v>8.83</c:v>
                </c:pt>
                <c:pt idx="3">
                  <c:v>9.84</c:v>
                </c:pt>
                <c:pt idx="4">
                  <c:v>12.39</c:v>
                </c:pt>
              </c:numCache>
            </c:numRef>
          </c:val>
          <c:extLst>
            <c:ext xmlns:c16="http://schemas.microsoft.com/office/drawing/2014/chart" uri="{C3380CC4-5D6E-409C-BE32-E72D297353CC}">
              <c16:uniqueId val="{00000000-05EE-47E4-9BC3-80EF104B542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c:ext xmlns:c16="http://schemas.microsoft.com/office/drawing/2014/chart" uri="{C3380CC4-5D6E-409C-BE32-E72D297353CC}">
              <c16:uniqueId val="{00000001-05EE-47E4-9BC3-80EF104B542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quot;-&quot;">
                  <c:v>4.54</c:v>
                </c:pt>
                <c:pt idx="3" formatCode="#,##0.00;&quot;△&quot;#,##0.00;&quot;-&quot;">
                  <c:v>6.04</c:v>
                </c:pt>
                <c:pt idx="4" formatCode="#,##0.00;&quot;△&quot;#,##0.00;&quot;-&quot;">
                  <c:v>11.54</c:v>
                </c:pt>
              </c:numCache>
            </c:numRef>
          </c:val>
          <c:extLst>
            <c:ext xmlns:c16="http://schemas.microsoft.com/office/drawing/2014/chart" uri="{C3380CC4-5D6E-409C-BE32-E72D297353CC}">
              <c16:uniqueId val="{00000000-35F0-46D9-93A4-1C85F09FFB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c:ext xmlns:c16="http://schemas.microsoft.com/office/drawing/2014/chart" uri="{C3380CC4-5D6E-409C-BE32-E72D297353CC}">
              <c16:uniqueId val="{00000001-35F0-46D9-93A4-1C85F09FFB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quot;-&quot;">
                  <c:v>4.3899999999999997</c:v>
                </c:pt>
              </c:numCache>
            </c:numRef>
          </c:val>
          <c:extLst>
            <c:ext xmlns:c16="http://schemas.microsoft.com/office/drawing/2014/chart" uri="{C3380CC4-5D6E-409C-BE32-E72D297353CC}">
              <c16:uniqueId val="{00000000-F929-4ACE-903C-0A89589B152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c:ext xmlns:c16="http://schemas.microsoft.com/office/drawing/2014/chart" uri="{C3380CC4-5D6E-409C-BE32-E72D297353CC}">
              <c16:uniqueId val="{00000001-F929-4ACE-903C-0A89589B152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163.94</c:v>
                </c:pt>
                <c:pt idx="1">
                  <c:v>83.59</c:v>
                </c:pt>
                <c:pt idx="2">
                  <c:v>99.39</c:v>
                </c:pt>
                <c:pt idx="3">
                  <c:v>77.44</c:v>
                </c:pt>
                <c:pt idx="4">
                  <c:v>69.19</c:v>
                </c:pt>
              </c:numCache>
            </c:numRef>
          </c:val>
          <c:extLst>
            <c:ext xmlns:c16="http://schemas.microsoft.com/office/drawing/2014/chart" uri="{C3380CC4-5D6E-409C-BE32-E72D297353CC}">
              <c16:uniqueId val="{00000000-20BB-498A-AA4D-7283861D72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c:ext xmlns:c16="http://schemas.microsoft.com/office/drawing/2014/chart" uri="{C3380CC4-5D6E-409C-BE32-E72D297353CC}">
              <c16:uniqueId val="{00000001-20BB-498A-AA4D-7283861D72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1100.97</c:v>
                </c:pt>
                <c:pt idx="2">
                  <c:v>426.27</c:v>
                </c:pt>
                <c:pt idx="3">
                  <c:v>451.51</c:v>
                </c:pt>
                <c:pt idx="4">
                  <c:v>467.46</c:v>
                </c:pt>
              </c:numCache>
            </c:numRef>
          </c:val>
          <c:extLst>
            <c:ext xmlns:c16="http://schemas.microsoft.com/office/drawing/2014/chart" uri="{C3380CC4-5D6E-409C-BE32-E72D297353CC}">
              <c16:uniqueId val="{00000000-0216-43FF-A18F-0C0413633A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0216-43FF-A18F-0C0413633A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102.89</c:v>
                </c:pt>
                <c:pt idx="1">
                  <c:v>98.84</c:v>
                </c:pt>
                <c:pt idx="2">
                  <c:v>98.26</c:v>
                </c:pt>
                <c:pt idx="3">
                  <c:v>97.06</c:v>
                </c:pt>
                <c:pt idx="4">
                  <c:v>99.94</c:v>
                </c:pt>
              </c:numCache>
            </c:numRef>
          </c:val>
          <c:extLst>
            <c:ext xmlns:c16="http://schemas.microsoft.com/office/drawing/2014/chart" uri="{C3380CC4-5D6E-409C-BE32-E72D297353CC}">
              <c16:uniqueId val="{00000000-CE3E-42F2-94A5-0BEE31CF30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CE3E-42F2-94A5-0BEE31CF30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167.29</c:v>
                </c:pt>
                <c:pt idx="1">
                  <c:v>177.62</c:v>
                </c:pt>
                <c:pt idx="2">
                  <c:v>178.87</c:v>
                </c:pt>
                <c:pt idx="3">
                  <c:v>182.11</c:v>
                </c:pt>
                <c:pt idx="4">
                  <c:v>176.16</c:v>
                </c:pt>
              </c:numCache>
            </c:numRef>
          </c:val>
          <c:extLst>
            <c:ext xmlns:c16="http://schemas.microsoft.com/office/drawing/2014/chart" uri="{C3380CC4-5D6E-409C-BE32-E72D297353CC}">
              <c16:uniqueId val="{00000000-9454-4BD7-8518-2749A16B2E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9454-4BD7-8518-2749A16B2E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4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岩手県　釜石市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32176</v>
      </c>
      <c r="AM8" s="75"/>
      <c r="AN8" s="75"/>
      <c r="AO8" s="75"/>
      <c r="AP8" s="75"/>
      <c r="AQ8" s="75"/>
      <c r="AR8" s="75"/>
      <c r="AS8" s="75"/>
      <c r="AT8" s="74">
        <f>データ!T6</f>
        <v>440.35</v>
      </c>
      <c r="AU8" s="74"/>
      <c r="AV8" s="74"/>
      <c r="AW8" s="74"/>
      <c r="AX8" s="74"/>
      <c r="AY8" s="74"/>
      <c r="AZ8" s="74"/>
      <c r="BA8" s="74"/>
      <c r="BB8" s="74">
        <f>データ!U6</f>
        <v>73.069999999999993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79.27</v>
      </c>
      <c r="J10" s="74"/>
      <c r="K10" s="74"/>
      <c r="L10" s="74"/>
      <c r="M10" s="74"/>
      <c r="N10" s="74"/>
      <c r="O10" s="74"/>
      <c r="P10" s="74">
        <f>データ!P6</f>
        <v>65.17</v>
      </c>
      <c r="Q10" s="74"/>
      <c r="R10" s="74"/>
      <c r="S10" s="74"/>
      <c r="T10" s="74"/>
      <c r="U10" s="74"/>
      <c r="V10" s="74"/>
      <c r="W10" s="74">
        <f>データ!Q6</f>
        <v>59.02</v>
      </c>
      <c r="X10" s="74"/>
      <c r="Y10" s="74"/>
      <c r="Z10" s="74"/>
      <c r="AA10" s="74"/>
      <c r="AB10" s="74"/>
      <c r="AC10" s="74"/>
      <c r="AD10" s="75">
        <f>データ!R6</f>
        <v>3300</v>
      </c>
      <c r="AE10" s="75"/>
      <c r="AF10" s="75"/>
      <c r="AG10" s="75"/>
      <c r="AH10" s="75"/>
      <c r="AI10" s="75"/>
      <c r="AJ10" s="75"/>
      <c r="AK10" s="2"/>
      <c r="AL10" s="75">
        <f>データ!V6</f>
        <v>20751</v>
      </c>
      <c r="AM10" s="75"/>
      <c r="AN10" s="75"/>
      <c r="AO10" s="75"/>
      <c r="AP10" s="75"/>
      <c r="AQ10" s="75"/>
      <c r="AR10" s="75"/>
      <c r="AS10" s="75"/>
      <c r="AT10" s="74">
        <f>データ!W6</f>
        <v>6.42</v>
      </c>
      <c r="AU10" s="74"/>
      <c r="AV10" s="74"/>
      <c r="AW10" s="74"/>
      <c r="AX10" s="74"/>
      <c r="AY10" s="74"/>
      <c r="AZ10" s="74"/>
      <c r="BA10" s="74"/>
      <c r="BB10" s="74">
        <f>データ!X6</f>
        <v>3232.24</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AeCrc3iNQjzUyx+eei0wEEMfXjULllmWxGFPOHLKW0eKzP9z+KeiGuBLh0Eo9OcNDbJyS2mZ3OHzofIWjI4ww==" saltValue="LMULfoBu6LW581VyPt0/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32115</v>
      </c>
      <c r="D6" s="33">
        <f t="shared" si="3"/>
        <v>46</v>
      </c>
      <c r="E6" s="33">
        <f t="shared" si="3"/>
        <v>17</v>
      </c>
      <c r="F6" s="33">
        <f t="shared" si="3"/>
        <v>1</v>
      </c>
      <c r="G6" s="33">
        <f t="shared" si="3"/>
        <v>0</v>
      </c>
      <c r="H6" s="33" t="str">
        <f t="shared" si="3"/>
        <v>岩手県　釜石市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79.27</v>
      </c>
      <c r="P6" s="34">
        <f t="shared" si="3"/>
        <v>65.17</v>
      </c>
      <c r="Q6" s="34">
        <f t="shared" si="3"/>
        <v>59.02</v>
      </c>
      <c r="R6" s="34">
        <f t="shared" si="3"/>
        <v>3300</v>
      </c>
      <c r="S6" s="34">
        <f t="shared" si="3"/>
        <v>32176</v>
      </c>
      <c r="T6" s="34">
        <f t="shared" si="3"/>
        <v>440.35</v>
      </c>
      <c r="U6" s="34">
        <f t="shared" si="3"/>
        <v>73.069999999999993</v>
      </c>
      <c r="V6" s="34">
        <f t="shared" si="3"/>
        <v>20751</v>
      </c>
      <c r="W6" s="34">
        <f t="shared" si="3"/>
        <v>6.42</v>
      </c>
      <c r="X6" s="34">
        <f t="shared" si="3"/>
        <v>3232.24</v>
      </c>
      <c r="Y6" s="35">
        <f>IF(Y7="",NA(),Y7)</f>
        <v>106.63</v>
      </c>
      <c r="Z6" s="35">
        <f t="shared" ref="Z6:AH6" si="4">IF(Z7="",NA(),Z7)</f>
        <v>107.62</v>
      </c>
      <c r="AA6" s="35">
        <f t="shared" si="4"/>
        <v>100.5</v>
      </c>
      <c r="AB6" s="35">
        <f t="shared" si="4"/>
        <v>97.13</v>
      </c>
      <c r="AC6" s="35">
        <f t="shared" si="4"/>
        <v>97.32</v>
      </c>
      <c r="AD6" s="35">
        <f t="shared" si="4"/>
        <v>105.98</v>
      </c>
      <c r="AE6" s="35">
        <f t="shared" si="4"/>
        <v>105.53</v>
      </c>
      <c r="AF6" s="35">
        <f t="shared" si="4"/>
        <v>105.06</v>
      </c>
      <c r="AG6" s="35">
        <f t="shared" si="4"/>
        <v>106.81</v>
      </c>
      <c r="AH6" s="35">
        <f t="shared" si="4"/>
        <v>106.5</v>
      </c>
      <c r="AI6" s="34" t="str">
        <f>IF(AI7="","",IF(AI7="-","【-】","【"&amp;SUBSTITUTE(TEXT(AI7,"#,##0.00"),"-","△")&amp;"】"))</f>
        <v>【106.67】</v>
      </c>
      <c r="AJ6" s="34">
        <f>IF(AJ7="",NA(),AJ7)</f>
        <v>0</v>
      </c>
      <c r="AK6" s="34">
        <f t="shared" ref="AK6:AS6" si="5">IF(AK7="",NA(),AK7)</f>
        <v>0</v>
      </c>
      <c r="AL6" s="34">
        <f t="shared" si="5"/>
        <v>0</v>
      </c>
      <c r="AM6" s="34">
        <f t="shared" si="5"/>
        <v>0</v>
      </c>
      <c r="AN6" s="35">
        <f t="shared" si="5"/>
        <v>4.3899999999999997</v>
      </c>
      <c r="AO6" s="35">
        <f t="shared" si="5"/>
        <v>41.15</v>
      </c>
      <c r="AP6" s="35">
        <f t="shared" si="5"/>
        <v>39.08</v>
      </c>
      <c r="AQ6" s="35">
        <f t="shared" si="5"/>
        <v>41.56</v>
      </c>
      <c r="AR6" s="35">
        <f t="shared" si="5"/>
        <v>34.4</v>
      </c>
      <c r="AS6" s="35">
        <f t="shared" si="5"/>
        <v>18.36</v>
      </c>
      <c r="AT6" s="34" t="str">
        <f>IF(AT7="","",IF(AT7="-","【-】","【"&amp;SUBSTITUTE(TEXT(AT7,"#,##0.00"),"-","△")&amp;"】"))</f>
        <v>【3.64】</v>
      </c>
      <c r="AU6" s="35">
        <f>IF(AU7="",NA(),AU7)</f>
        <v>163.94</v>
      </c>
      <c r="AV6" s="35">
        <f t="shared" ref="AV6:BD6" si="6">IF(AV7="",NA(),AV7)</f>
        <v>83.59</v>
      </c>
      <c r="AW6" s="35">
        <f t="shared" si="6"/>
        <v>99.39</v>
      </c>
      <c r="AX6" s="35">
        <f t="shared" si="6"/>
        <v>77.44</v>
      </c>
      <c r="AY6" s="35">
        <f t="shared" si="6"/>
        <v>69.19</v>
      </c>
      <c r="AZ6" s="35">
        <f t="shared" si="6"/>
        <v>88.12</v>
      </c>
      <c r="BA6" s="35">
        <f t="shared" si="6"/>
        <v>81.33</v>
      </c>
      <c r="BB6" s="35">
        <f t="shared" si="6"/>
        <v>80.81</v>
      </c>
      <c r="BC6" s="35">
        <f t="shared" si="6"/>
        <v>68.17</v>
      </c>
      <c r="BD6" s="35">
        <f t="shared" si="6"/>
        <v>55.6</v>
      </c>
      <c r="BE6" s="34" t="str">
        <f>IF(BE7="","",IF(BE7="-","【-】","【"&amp;SUBSTITUTE(TEXT(BE7,"#,##0.00"),"-","△")&amp;"】"))</f>
        <v>【67.52】</v>
      </c>
      <c r="BF6" s="34">
        <f>IF(BF7="",NA(),BF7)</f>
        <v>0</v>
      </c>
      <c r="BG6" s="35">
        <f t="shared" ref="BG6:BO6" si="7">IF(BG7="",NA(),BG7)</f>
        <v>1100.97</v>
      </c>
      <c r="BH6" s="35">
        <f t="shared" si="7"/>
        <v>426.27</v>
      </c>
      <c r="BI6" s="35">
        <f t="shared" si="7"/>
        <v>451.51</v>
      </c>
      <c r="BJ6" s="35">
        <f t="shared" si="7"/>
        <v>467.46</v>
      </c>
      <c r="BK6" s="35">
        <f t="shared" si="7"/>
        <v>716.96</v>
      </c>
      <c r="BL6" s="35">
        <f t="shared" si="7"/>
        <v>799.11</v>
      </c>
      <c r="BM6" s="35">
        <f t="shared" si="7"/>
        <v>768.62</v>
      </c>
      <c r="BN6" s="35">
        <f t="shared" si="7"/>
        <v>789.44</v>
      </c>
      <c r="BO6" s="35">
        <f t="shared" si="7"/>
        <v>789.08</v>
      </c>
      <c r="BP6" s="34" t="str">
        <f>IF(BP7="","",IF(BP7="-","【-】","【"&amp;SUBSTITUTE(TEXT(BP7,"#,##0.00"),"-","△")&amp;"】"))</f>
        <v>【705.21】</v>
      </c>
      <c r="BQ6" s="35">
        <f>IF(BQ7="",NA(),BQ7)</f>
        <v>102.89</v>
      </c>
      <c r="BR6" s="35">
        <f t="shared" ref="BR6:BZ6" si="8">IF(BR7="",NA(),BR7)</f>
        <v>98.84</v>
      </c>
      <c r="BS6" s="35">
        <f t="shared" si="8"/>
        <v>98.26</v>
      </c>
      <c r="BT6" s="35">
        <f t="shared" si="8"/>
        <v>97.06</v>
      </c>
      <c r="BU6" s="35">
        <f t="shared" si="8"/>
        <v>99.94</v>
      </c>
      <c r="BV6" s="35">
        <f t="shared" si="8"/>
        <v>88.09</v>
      </c>
      <c r="BW6" s="35">
        <f t="shared" si="8"/>
        <v>87.69</v>
      </c>
      <c r="BX6" s="35">
        <f t="shared" si="8"/>
        <v>88.06</v>
      </c>
      <c r="BY6" s="35">
        <f t="shared" si="8"/>
        <v>87.29</v>
      </c>
      <c r="BZ6" s="35">
        <f t="shared" si="8"/>
        <v>88.25</v>
      </c>
      <c r="CA6" s="34" t="str">
        <f>IF(CA7="","",IF(CA7="-","【-】","【"&amp;SUBSTITUTE(TEXT(CA7,"#,##0.00"),"-","△")&amp;"】"))</f>
        <v>【98.96】</v>
      </c>
      <c r="CB6" s="35">
        <f>IF(CB7="",NA(),CB7)</f>
        <v>167.29</v>
      </c>
      <c r="CC6" s="35">
        <f t="shared" ref="CC6:CK6" si="9">IF(CC7="",NA(),CC7)</f>
        <v>177.62</v>
      </c>
      <c r="CD6" s="35">
        <f t="shared" si="9"/>
        <v>178.87</v>
      </c>
      <c r="CE6" s="35">
        <f t="shared" si="9"/>
        <v>182.11</v>
      </c>
      <c r="CF6" s="35">
        <f t="shared" si="9"/>
        <v>176.16</v>
      </c>
      <c r="CG6" s="35">
        <f t="shared" si="9"/>
        <v>181.8</v>
      </c>
      <c r="CH6" s="35">
        <f t="shared" si="9"/>
        <v>180.07</v>
      </c>
      <c r="CI6" s="35">
        <f t="shared" si="9"/>
        <v>179.32</v>
      </c>
      <c r="CJ6" s="35">
        <f t="shared" si="9"/>
        <v>176.67</v>
      </c>
      <c r="CK6" s="35">
        <f t="shared" si="9"/>
        <v>176.37</v>
      </c>
      <c r="CL6" s="34" t="str">
        <f>IF(CL7="","",IF(CL7="-","【-】","【"&amp;SUBSTITUTE(TEXT(CL7,"#,##0.00"),"-","△")&amp;"】"))</f>
        <v>【134.52】</v>
      </c>
      <c r="CM6" s="35">
        <f>IF(CM7="",NA(),CM7)</f>
        <v>89.03</v>
      </c>
      <c r="CN6" s="35">
        <f t="shared" ref="CN6:CV6" si="10">IF(CN7="",NA(),CN7)</f>
        <v>82.86</v>
      </c>
      <c r="CO6" s="35">
        <f t="shared" si="10"/>
        <v>73.61</v>
      </c>
      <c r="CP6" s="35">
        <f t="shared" si="10"/>
        <v>67.45</v>
      </c>
      <c r="CQ6" s="35">
        <f t="shared" si="10"/>
        <v>65.510000000000005</v>
      </c>
      <c r="CR6" s="35">
        <f t="shared" si="10"/>
        <v>59.35</v>
      </c>
      <c r="CS6" s="35">
        <f t="shared" si="10"/>
        <v>58.4</v>
      </c>
      <c r="CT6" s="35">
        <f t="shared" si="10"/>
        <v>58</v>
      </c>
      <c r="CU6" s="35">
        <f t="shared" si="10"/>
        <v>57.42</v>
      </c>
      <c r="CV6" s="35">
        <f t="shared" si="10"/>
        <v>56.72</v>
      </c>
      <c r="CW6" s="34" t="str">
        <f>IF(CW7="","",IF(CW7="-","【-】","【"&amp;SUBSTITUTE(TEXT(CW7,"#,##0.00"),"-","△")&amp;"】"))</f>
        <v>【59.57】</v>
      </c>
      <c r="CX6" s="35">
        <f>IF(CX7="",NA(),CX7)</f>
        <v>84.41</v>
      </c>
      <c r="CY6" s="35">
        <f t="shared" ref="CY6:DG6" si="11">IF(CY7="",NA(),CY7)</f>
        <v>84.41</v>
      </c>
      <c r="CZ6" s="35">
        <f t="shared" si="11"/>
        <v>91.91</v>
      </c>
      <c r="DA6" s="35">
        <f t="shared" si="11"/>
        <v>93.28</v>
      </c>
      <c r="DB6" s="35">
        <f t="shared" si="11"/>
        <v>89.83</v>
      </c>
      <c r="DC6" s="35">
        <f t="shared" si="11"/>
        <v>89.88</v>
      </c>
      <c r="DD6" s="35">
        <f t="shared" si="11"/>
        <v>89.68</v>
      </c>
      <c r="DE6" s="35">
        <f t="shared" si="11"/>
        <v>89.79</v>
      </c>
      <c r="DF6" s="35">
        <f t="shared" si="11"/>
        <v>90.42</v>
      </c>
      <c r="DG6" s="35">
        <f t="shared" si="11"/>
        <v>90.72</v>
      </c>
      <c r="DH6" s="34" t="str">
        <f>IF(DH7="","",IF(DH7="-","【-】","【"&amp;SUBSTITUTE(TEXT(DH7,"#,##0.00"),"-","△")&amp;"】"))</f>
        <v>【95.57】</v>
      </c>
      <c r="DI6" s="35">
        <f>IF(DI7="",NA(),DI7)</f>
        <v>3.67</v>
      </c>
      <c r="DJ6" s="35">
        <f t="shared" ref="DJ6:DR6" si="12">IF(DJ7="",NA(),DJ7)</f>
        <v>6.41</v>
      </c>
      <c r="DK6" s="35">
        <f t="shared" si="12"/>
        <v>8.83</v>
      </c>
      <c r="DL6" s="35">
        <f t="shared" si="12"/>
        <v>9.84</v>
      </c>
      <c r="DM6" s="35">
        <f t="shared" si="12"/>
        <v>12.39</v>
      </c>
      <c r="DN6" s="35">
        <f t="shared" si="12"/>
        <v>27.12</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5">
        <f t="shared" si="13"/>
        <v>4.54</v>
      </c>
      <c r="DW6" s="35">
        <f t="shared" si="13"/>
        <v>6.04</v>
      </c>
      <c r="DX6" s="35">
        <f t="shared" si="13"/>
        <v>11.54</v>
      </c>
      <c r="DY6" s="35">
        <f t="shared" si="13"/>
        <v>1.93</v>
      </c>
      <c r="DZ6" s="35">
        <f t="shared" si="13"/>
        <v>1.92</v>
      </c>
      <c r="EA6" s="35">
        <f t="shared" si="13"/>
        <v>1.83</v>
      </c>
      <c r="EB6" s="35">
        <f t="shared" si="13"/>
        <v>1.37</v>
      </c>
      <c r="EC6" s="35">
        <f t="shared" si="13"/>
        <v>1.34</v>
      </c>
      <c r="ED6" s="34" t="str">
        <f>IF(ED7="","",IF(ED7="-","【-】","【"&amp;SUBSTITUTE(TEXT(ED7,"#,##0.00"),"-","△")&amp;"】"))</f>
        <v>【5.72】</v>
      </c>
      <c r="EE6" s="35">
        <f>IF(EE7="",NA(),EE7)</f>
        <v>7.25</v>
      </c>
      <c r="EF6" s="35">
        <f t="shared" ref="EF6:EN6" si="14">IF(EF7="",NA(),EF7)</f>
        <v>6.85</v>
      </c>
      <c r="EG6" s="35">
        <f t="shared" si="14"/>
        <v>4.05</v>
      </c>
      <c r="EH6" s="35">
        <f t="shared" si="14"/>
        <v>0.22</v>
      </c>
      <c r="EI6" s="35">
        <f t="shared" si="14"/>
        <v>0.05</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32115</v>
      </c>
      <c r="D7" s="37">
        <v>46</v>
      </c>
      <c r="E7" s="37">
        <v>17</v>
      </c>
      <c r="F7" s="37">
        <v>1</v>
      </c>
      <c r="G7" s="37">
        <v>0</v>
      </c>
      <c r="H7" s="37" t="s">
        <v>96</v>
      </c>
      <c r="I7" s="37" t="s">
        <v>97</v>
      </c>
      <c r="J7" s="37" t="s">
        <v>98</v>
      </c>
      <c r="K7" s="37" t="s">
        <v>99</v>
      </c>
      <c r="L7" s="37" t="s">
        <v>100</v>
      </c>
      <c r="M7" s="37" t="s">
        <v>101</v>
      </c>
      <c r="N7" s="38" t="s">
        <v>102</v>
      </c>
      <c r="O7" s="38">
        <v>79.27</v>
      </c>
      <c r="P7" s="38">
        <v>65.17</v>
      </c>
      <c r="Q7" s="38">
        <v>59.02</v>
      </c>
      <c r="R7" s="38">
        <v>3300</v>
      </c>
      <c r="S7" s="38">
        <v>32176</v>
      </c>
      <c r="T7" s="38">
        <v>440.35</v>
      </c>
      <c r="U7" s="38">
        <v>73.069999999999993</v>
      </c>
      <c r="V7" s="38">
        <v>20751</v>
      </c>
      <c r="W7" s="38">
        <v>6.42</v>
      </c>
      <c r="X7" s="38">
        <v>3232.24</v>
      </c>
      <c r="Y7" s="38">
        <v>106.63</v>
      </c>
      <c r="Z7" s="38">
        <v>107.62</v>
      </c>
      <c r="AA7" s="38">
        <v>100.5</v>
      </c>
      <c r="AB7" s="38">
        <v>97.13</v>
      </c>
      <c r="AC7" s="38">
        <v>97.32</v>
      </c>
      <c r="AD7" s="38">
        <v>105.98</v>
      </c>
      <c r="AE7" s="38">
        <v>105.53</v>
      </c>
      <c r="AF7" s="38">
        <v>105.06</v>
      </c>
      <c r="AG7" s="38">
        <v>106.81</v>
      </c>
      <c r="AH7" s="38">
        <v>106.5</v>
      </c>
      <c r="AI7" s="38">
        <v>106.67</v>
      </c>
      <c r="AJ7" s="38">
        <v>0</v>
      </c>
      <c r="AK7" s="38">
        <v>0</v>
      </c>
      <c r="AL7" s="38">
        <v>0</v>
      </c>
      <c r="AM7" s="38">
        <v>0</v>
      </c>
      <c r="AN7" s="38">
        <v>4.3899999999999997</v>
      </c>
      <c r="AO7" s="38">
        <v>41.15</v>
      </c>
      <c r="AP7" s="38">
        <v>39.08</v>
      </c>
      <c r="AQ7" s="38">
        <v>41.56</v>
      </c>
      <c r="AR7" s="38">
        <v>34.4</v>
      </c>
      <c r="AS7" s="38">
        <v>18.36</v>
      </c>
      <c r="AT7" s="38">
        <v>3.64</v>
      </c>
      <c r="AU7" s="38">
        <v>163.94</v>
      </c>
      <c r="AV7" s="38">
        <v>83.59</v>
      </c>
      <c r="AW7" s="38">
        <v>99.39</v>
      </c>
      <c r="AX7" s="38">
        <v>77.44</v>
      </c>
      <c r="AY7" s="38">
        <v>69.19</v>
      </c>
      <c r="AZ7" s="38">
        <v>88.12</v>
      </c>
      <c r="BA7" s="38">
        <v>81.33</v>
      </c>
      <c r="BB7" s="38">
        <v>80.81</v>
      </c>
      <c r="BC7" s="38">
        <v>68.17</v>
      </c>
      <c r="BD7" s="38">
        <v>55.6</v>
      </c>
      <c r="BE7" s="38">
        <v>67.52</v>
      </c>
      <c r="BF7" s="38">
        <v>0</v>
      </c>
      <c r="BG7" s="38">
        <v>1100.97</v>
      </c>
      <c r="BH7" s="38">
        <v>426.27</v>
      </c>
      <c r="BI7" s="38">
        <v>451.51</v>
      </c>
      <c r="BJ7" s="38">
        <v>467.46</v>
      </c>
      <c r="BK7" s="38">
        <v>716.96</v>
      </c>
      <c r="BL7" s="38">
        <v>799.11</v>
      </c>
      <c r="BM7" s="38">
        <v>768.62</v>
      </c>
      <c r="BN7" s="38">
        <v>789.44</v>
      </c>
      <c r="BO7" s="38">
        <v>789.08</v>
      </c>
      <c r="BP7" s="38">
        <v>705.21</v>
      </c>
      <c r="BQ7" s="38">
        <v>102.89</v>
      </c>
      <c r="BR7" s="38">
        <v>98.84</v>
      </c>
      <c r="BS7" s="38">
        <v>98.26</v>
      </c>
      <c r="BT7" s="38">
        <v>97.06</v>
      </c>
      <c r="BU7" s="38">
        <v>99.94</v>
      </c>
      <c r="BV7" s="38">
        <v>88.09</v>
      </c>
      <c r="BW7" s="38">
        <v>87.69</v>
      </c>
      <c r="BX7" s="38">
        <v>88.06</v>
      </c>
      <c r="BY7" s="38">
        <v>87.29</v>
      </c>
      <c r="BZ7" s="38">
        <v>88.25</v>
      </c>
      <c r="CA7" s="38">
        <v>98.96</v>
      </c>
      <c r="CB7" s="38">
        <v>167.29</v>
      </c>
      <c r="CC7" s="38">
        <v>177.62</v>
      </c>
      <c r="CD7" s="38">
        <v>178.87</v>
      </c>
      <c r="CE7" s="38">
        <v>182.11</v>
      </c>
      <c r="CF7" s="38">
        <v>176.16</v>
      </c>
      <c r="CG7" s="38">
        <v>181.8</v>
      </c>
      <c r="CH7" s="38">
        <v>180.07</v>
      </c>
      <c r="CI7" s="38">
        <v>179.32</v>
      </c>
      <c r="CJ7" s="38">
        <v>176.67</v>
      </c>
      <c r="CK7" s="38">
        <v>176.37</v>
      </c>
      <c r="CL7" s="38">
        <v>134.52000000000001</v>
      </c>
      <c r="CM7" s="38">
        <v>89.03</v>
      </c>
      <c r="CN7" s="38">
        <v>82.86</v>
      </c>
      <c r="CO7" s="38">
        <v>73.61</v>
      </c>
      <c r="CP7" s="38">
        <v>67.45</v>
      </c>
      <c r="CQ7" s="38">
        <v>65.510000000000005</v>
      </c>
      <c r="CR7" s="38">
        <v>59.35</v>
      </c>
      <c r="CS7" s="38">
        <v>58.4</v>
      </c>
      <c r="CT7" s="38">
        <v>58</v>
      </c>
      <c r="CU7" s="38">
        <v>57.42</v>
      </c>
      <c r="CV7" s="38">
        <v>56.72</v>
      </c>
      <c r="CW7" s="38">
        <v>59.57</v>
      </c>
      <c r="CX7" s="38">
        <v>84.41</v>
      </c>
      <c r="CY7" s="38">
        <v>84.41</v>
      </c>
      <c r="CZ7" s="38">
        <v>91.91</v>
      </c>
      <c r="DA7" s="38">
        <v>93.28</v>
      </c>
      <c r="DB7" s="38">
        <v>89.83</v>
      </c>
      <c r="DC7" s="38">
        <v>89.88</v>
      </c>
      <c r="DD7" s="38">
        <v>89.68</v>
      </c>
      <c r="DE7" s="38">
        <v>89.79</v>
      </c>
      <c r="DF7" s="38">
        <v>90.42</v>
      </c>
      <c r="DG7" s="38">
        <v>90.72</v>
      </c>
      <c r="DH7" s="38">
        <v>95.57</v>
      </c>
      <c r="DI7" s="38">
        <v>3.67</v>
      </c>
      <c r="DJ7" s="38">
        <v>6.41</v>
      </c>
      <c r="DK7" s="38">
        <v>8.83</v>
      </c>
      <c r="DL7" s="38">
        <v>9.84</v>
      </c>
      <c r="DM7" s="38">
        <v>12.39</v>
      </c>
      <c r="DN7" s="38">
        <v>27.12</v>
      </c>
      <c r="DO7" s="38">
        <v>29.5</v>
      </c>
      <c r="DP7" s="38">
        <v>30.6</v>
      </c>
      <c r="DQ7" s="38">
        <v>29.23</v>
      </c>
      <c r="DR7" s="38">
        <v>20.78</v>
      </c>
      <c r="DS7" s="38">
        <v>36.520000000000003</v>
      </c>
      <c r="DT7" s="38">
        <v>0</v>
      </c>
      <c r="DU7" s="38">
        <v>0</v>
      </c>
      <c r="DV7" s="38">
        <v>4.54</v>
      </c>
      <c r="DW7" s="38">
        <v>6.04</v>
      </c>
      <c r="DX7" s="38">
        <v>11.54</v>
      </c>
      <c r="DY7" s="38">
        <v>1.93</v>
      </c>
      <c r="DZ7" s="38">
        <v>1.92</v>
      </c>
      <c r="EA7" s="38">
        <v>1.83</v>
      </c>
      <c r="EB7" s="38">
        <v>1.37</v>
      </c>
      <c r="EC7" s="38">
        <v>1.34</v>
      </c>
      <c r="ED7" s="38">
        <v>5.72</v>
      </c>
      <c r="EE7" s="38">
        <v>7.25</v>
      </c>
      <c r="EF7" s="38">
        <v>6.85</v>
      </c>
      <c r="EG7" s="38">
        <v>4.05</v>
      </c>
      <c r="EH7" s="38">
        <v>0.22</v>
      </c>
      <c r="EI7" s="38">
        <v>0.05</v>
      </c>
      <c r="EJ7" s="38">
        <v>0.19</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白岩　健介</cp:lastModifiedBy>
  <dcterms:created xsi:type="dcterms:W3CDTF">2021-12-03T07:07:03Z</dcterms:created>
  <dcterms:modified xsi:type="dcterms:W3CDTF">2022-01-11T04:17:17Z</dcterms:modified>
  <cp:category/>
</cp:coreProperties>
</file>