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1LkEjGDvP8HVu/eaC7frs74zJ3tTipc3LxCIj0Be/YL1RJOVByWHG6hChZBP8bIZv14hi3HgRnRh+3gCA25voQ==" workbookSaltValue="Adg7ZS76Hk3KWgdBvkJdXQ==" workbookSpinCount="100000" lockStructure="1"/>
  <bookViews>
    <workbookView xWindow="-120" yWindow="-120" windowWidth="19440" windowHeight="1560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ID8" i="4" s="1"/>
  <c r="Y6" i="5"/>
  <c r="X6" i="5"/>
  <c r="W6" i="5"/>
  <c r="V6" i="5"/>
  <c r="U6" i="5"/>
  <c r="T6" i="5"/>
  <c r="FZ10" i="4" s="1"/>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B10" i="4"/>
  <c r="LP8" i="4"/>
  <c r="FZ8" i="4"/>
  <c r="EG8" i="4"/>
  <c r="CN8" i="4"/>
  <c r="AU8" i="4"/>
  <c r="B6" i="4"/>
  <c r="MH78" i="4" l="1"/>
  <c r="IZ54" i="4"/>
  <c r="IZ32" i="4"/>
  <c r="HM78" i="4"/>
  <c r="CS78" i="4"/>
  <c r="BX54" i="4"/>
  <c r="BX32" i="4"/>
  <c r="MN32" i="4"/>
  <c r="FL54" i="4"/>
  <c r="FL32" i="4"/>
  <c r="MN54" i="4"/>
  <c r="C11" i="5"/>
  <c r="D11" i="5"/>
  <c r="E11" i="5"/>
  <c r="B11" i="5"/>
  <c r="FH78" i="4" l="1"/>
  <c r="DS54" i="4"/>
  <c r="DS32" i="4"/>
  <c r="AN78" i="4"/>
  <c r="AE54" i="4"/>
  <c r="AE32" i="4"/>
  <c r="KU54" i="4"/>
  <c r="KU32" i="4"/>
  <c r="KC78" i="4"/>
  <c r="HG54" i="4"/>
  <c r="HG32" i="4"/>
  <c r="LY54" i="4"/>
  <c r="LY32" i="4"/>
  <c r="LO78" i="4"/>
  <c r="IK54" i="4"/>
  <c r="GT78" i="4"/>
  <c r="EW54" i="4"/>
  <c r="EW32" i="4"/>
  <c r="BZ78" i="4"/>
  <c r="BI54" i="4"/>
  <c r="BI32" i="4"/>
  <c r="IK32" i="4"/>
  <c r="JJ78" i="4"/>
  <c r="GR54" i="4"/>
  <c r="GR32" i="4"/>
  <c r="DD32" i="4"/>
  <c r="U78" i="4"/>
  <c r="P54" i="4"/>
  <c r="P32" i="4"/>
  <c r="KF54" i="4"/>
  <c r="KF32" i="4"/>
  <c r="EO78" i="4"/>
  <c r="DD54" i="4"/>
  <c r="BG78" i="4"/>
  <c r="AT54" i="4"/>
  <c r="AT32" i="4"/>
  <c r="LJ54" i="4"/>
  <c r="LJ32" i="4"/>
  <c r="KV78" i="4"/>
  <c r="HV54" i="4"/>
  <c r="HV32" i="4"/>
  <c r="EH54" i="4"/>
  <c r="EH32" i="4"/>
  <c r="GA78"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<sst xmlns="http://schemas.openxmlformats.org/spreadsheetml/2006/main" count="326" uniqueCount="180">
  <si>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</si>
  <si>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</si>
  <si>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</si>
  <si>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</si>
  <si>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</si>
  <si>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</si>
  <si>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</si>
  <si>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</si>
  <si>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</si>
  <si>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</si>
  <si>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</si>
  <si>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</si>
  <si>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</si>
  <si>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</si>
  <si>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</si>
  <si>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</si>
  <si>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</si>
  <si>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</si>
  <si>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</si>
  <si>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</si>
  <si>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</si>
  <si>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</si>
  <si>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</si>
  <si>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</si>
  <si>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</si>
  <si>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</si>
  <si>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</si>
  <si>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</si>
  <si>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</si>
  <si>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</si>
  <si>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</si>
  <si>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</si>
  <si>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</si>
  <si>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</si>
  <si>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</si>
  <si>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</si>
  <si>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</si>
  <si>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</si>
  <si>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</si>
  <si>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</si>
  <si>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</si>
  <si>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</si>
  <si>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</si>
  <si>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</si>
  <si>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</si>
  <si>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</si>
  <si>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</si>
  <si>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</si>
  <si>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</si>
  <si>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</si>
  <si>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</si>
  <si>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</si>
  <si>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</si>
  <si>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</si>
  <si>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</si>
  <si>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</si>
  <si>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</si>
  <si>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</si>
  <si>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</si>
  <si>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</si>
  <si>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</si>
  <si>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</si>
  <si>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</si>
  <si>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</si>
  <si>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</si>
  <si>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</si>
  <si>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</si>
  <si>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</si>
  <si>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</si>
  <si>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</si>
  <si>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</si>
  <si>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</si>
  <si>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</si>
  <si>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</si>
  <si>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</si>
  <si>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</si>
  <si>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</si>
  <si>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</si>
  <si>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</si>
  <si>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</si>
  <si>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</si>
  <si>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</si>
  <si>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</si>
  <si>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</si>
  <si>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</si>
  <si>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</si>
  <si>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</si>
  <si>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</si>
  <si>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</si>
  <si>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</si>
  <si>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</si>
  <si>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</si>
  <si>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</si>
  <si>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</si>
  <si>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</si>
  <si>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</si>
  <si>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</si>
  <si>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</si>
  <si>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</si>
  <si>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</si>
  <si>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</si>
  <si>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</si>
  <si>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</si>
  <si>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</si>
  <si>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</si>
  <si>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</si>
  <si>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</si>
  <si>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</si>
  <si>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</si>
  <si>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</si>
  <si>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</si>
  <si>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</si>
  <si>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</si>
  <si>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</si>
  <si>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</si>
  <si>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</si>
  <si>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</si>
  <si>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</si>
  <si>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</si>
  <si>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</si>
  <si>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</si>
  <si>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</si>
  <si>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</si>
  <si>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</si>
  <si>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</si>
  <si>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</si>
  <si>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</si>
  <si>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</si>
  <si>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</si>
  <si>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</si>
  <si>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</si>
  <si>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</si>
  <si>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</si>
  <si>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</si>
  <si>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</si>
  <si>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</si>
  <si>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</si>
  <si>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</si>
  <si>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</si>
  <si>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</si>
  <si>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</si>
  <si>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</si>
  <si>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</si>
  <si>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</si>
  <si>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</si>
  <si>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</si>
  <si>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</si>
  <si>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</si>
  <si>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</si>
  <si>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</si>
  <si>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</si>
  <si>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</si>
  <si>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</si>
  <si>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</si>
  <si>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</si>
  <si>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</si>
  <si>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</si>
  <si>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</si>
  <si>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</si>
  <si>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</si>
  <si>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一関市</t>
  </si>
  <si>
    <t>一関市国保藤沢病院</t>
  </si>
  <si>
    <t>条例全部</t>
  </si>
  <si>
    <t>病院事業</t>
  </si>
  <si>
    <t>一般病院</t>
  </si>
  <si>
    <t>50床未満</t>
  </si>
  <si>
    <t>自治体職員</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</si>
  <si>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</si>
  <si>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</si>
  <si>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</si>
  <si>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</si>
  <si>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</si>
  <si>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</si>
  <si>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</si>
  <si>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</si>
  <si>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</si>
  <si>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少子高齢化と人口減少が急激に進む山間へき地に立地し、地域に唯一の入院機能を有する医科医療機関として住み慣れた地域で暮らし続けることを支える医療を提供する役割を担っており、24時間の初期救急対応、入院から在宅医療、併設の老人保健施設や特別養護老人ホーム、訪問看護ステーションなど７つの介護事業の中核として、地域包括医療・ケアを推進、実践している。</t>
    <phoneticPr fontId="5"/>
  </si>
  <si>
    <t>令和２年度は新型コロナウイルスによる受診行動の変容とインフルエンザ陽性者が皆無であったことから、医業収益が1.5％の減（13,087千円減）となった。患者数は、入院で3.4％減、外来で3.0％減であり、特に初診と時間外患者が減少している。医業費用は給与費を除く費用が6.8％減であるが、給与費が5.7％増で、医業費用としては0.4％の増（4,139千円増）であった。収益が減少し費用が増加したことから、平成25年度以来の経常損失22,402千円（前年比30,729千円減）となった。これにより経営指標の経常収支比率が100％を割り、類似病院平均値を下回った。なお、純損益では、26,153千円の利益で、これには病床削減支援給付金18,240千円が含まれており、地域社会の縮小に合わせて54床から44床にダウンサイズしている。</t>
    <rPh sb="0" eb="1">
      <t>レイ</t>
    </rPh>
    <rPh sb="1" eb="2">
      <t>ワ</t>
    </rPh>
    <rPh sb="6" eb="8">
      <t>シンガタ</t>
    </rPh>
    <rPh sb="18" eb="20">
      <t>ジュシン</t>
    </rPh>
    <rPh sb="20" eb="22">
      <t>コウドウ</t>
    </rPh>
    <rPh sb="23" eb="25">
      <t>ヘンヨウ</t>
    </rPh>
    <rPh sb="33" eb="35">
      <t>ヨウセイ</t>
    </rPh>
    <rPh sb="35" eb="36">
      <t>シャ</t>
    </rPh>
    <rPh sb="37" eb="39">
      <t>カイム</t>
    </rPh>
    <rPh sb="58" eb="59">
      <t>ゲン</t>
    </rPh>
    <rPh sb="75" eb="78">
      <t>カンジャスウ</t>
    </rPh>
    <rPh sb="87" eb="88">
      <t>ゲン</t>
    </rPh>
    <rPh sb="89" eb="91">
      <t>ガイライ</t>
    </rPh>
    <rPh sb="96" eb="97">
      <t>ゲン</t>
    </rPh>
    <rPh sb="101" eb="102">
      <t>トク</t>
    </rPh>
    <rPh sb="103" eb="105">
      <t>ショシン</t>
    </rPh>
    <rPh sb="106" eb="111">
      <t>ジカンガイカンジャ</t>
    </rPh>
    <rPh sb="112" eb="114">
      <t>ゲンショウ</t>
    </rPh>
    <rPh sb="119" eb="121">
      <t>イギョウ</t>
    </rPh>
    <rPh sb="121" eb="123">
      <t>ヒヨウ</t>
    </rPh>
    <rPh sb="143" eb="146">
      <t>キュウヨヒ</t>
    </rPh>
    <rPh sb="151" eb="152">
      <t>ゾウ</t>
    </rPh>
    <rPh sb="154" eb="158">
      <t>イギョ</t>
    </rPh>
    <rPh sb="183" eb="185">
      <t>シュウエキ</t>
    </rPh>
    <rPh sb="186" eb="188">
      <t>ゲンショウ</t>
    </rPh>
    <rPh sb="189" eb="191">
      <t>ヒヨウ</t>
    </rPh>
    <rPh sb="192" eb="194">
      <t>ゾウカ</t>
    </rPh>
    <rPh sb="201" eb="203">
      <t>ヘイセイ</t>
    </rPh>
    <rPh sb="205" eb="206">
      <t>ネン</t>
    </rPh>
    <rPh sb="206" eb="207">
      <t>ド</t>
    </rPh>
    <rPh sb="207" eb="209">
      <t>イライ</t>
    </rPh>
    <rPh sb="212" eb="214">
      <t>ソンシツ</t>
    </rPh>
    <rPh sb="258" eb="259">
      <t>ワ</t>
    </rPh>
    <rPh sb="261" eb="263">
      <t>ルイジ</t>
    </rPh>
    <rPh sb="263" eb="264">
      <t>ワリ</t>
    </rPh>
    <rPh sb="264" eb="266">
      <t>ヘイキン</t>
    </rPh>
    <rPh sb="266" eb="267">
      <t>チ</t>
    </rPh>
    <rPh sb="268" eb="270">
      <t>シタマワ</t>
    </rPh>
    <rPh sb="281" eb="284">
      <t>ジュンソンエキ</t>
    </rPh>
    <rPh sb="296" eb="298">
      <t>リエキ</t>
    </rPh>
    <rPh sb="304" eb="310">
      <t>ビョウショウサクゲンシエン</t>
    </rPh>
    <rPh sb="310" eb="313">
      <t>キュウフキン</t>
    </rPh>
    <rPh sb="319" eb="321">
      <t>センエン</t>
    </rPh>
    <rPh sb="322" eb="323">
      <t>フク</t>
    </rPh>
    <rPh sb="329" eb="333">
      <t>チイキシャカイ</t>
    </rPh>
    <rPh sb="334" eb="336">
      <t>シュクショウ</t>
    </rPh>
    <rPh sb="338" eb="339">
      <t>ア</t>
    </rPh>
    <rPh sb="343" eb="344">
      <t>ショウ</t>
    </rPh>
    <rPh sb="348" eb="349">
      <t>ショウ</t>
    </rPh>
    <phoneticPr fontId="5"/>
  </si>
  <si>
    <t>単年度収支では、経常損失となり運営の厳しさが増しているが、当院の役割である地域包括医療・ケアを実践して、累積欠損や不良債務の発生もなく良好な財務状態を維持している。しかし、地域の人口減少に加えて、新型コロナウイルス流行による受診行動の変容により、より一層経営環境が厳しくなっている。今後、令和２年度末にダウンサイズした病床44床での運営を行っていくが、経営規模の縮小と収支バランスの均衡という難しい課題に取り組んで行く必要がある。</t>
    <rPh sb="0" eb="3">
      <t>タンネンド</t>
    </rPh>
    <rPh sb="3" eb="5">
      <t>シュウシ</t>
    </rPh>
    <rPh sb="8" eb="12">
      <t>ケイジョウソンシツ</t>
    </rPh>
    <rPh sb="15" eb="17">
      <t>ウンエイ</t>
    </rPh>
    <rPh sb="18" eb="19">
      <t>キビ</t>
    </rPh>
    <rPh sb="22" eb="23">
      <t>マ</t>
    </rPh>
    <rPh sb="67" eb="69">
      <t>リョウコウ</t>
    </rPh>
    <rPh sb="70" eb="72">
      <t>ザイム</t>
    </rPh>
    <rPh sb="72" eb="74">
      <t>ジョウタイ</t>
    </rPh>
    <rPh sb="94" eb="95">
      <t>クワ</t>
    </rPh>
    <rPh sb="98" eb="100">
      <t>シンガタ</t>
    </rPh>
    <rPh sb="107" eb="109">
      <t>リュウコウ</t>
    </rPh>
    <rPh sb="112" eb="114">
      <t>ジュシン</t>
    </rPh>
    <rPh sb="114" eb="116">
      <t>コウドウ</t>
    </rPh>
    <rPh sb="117" eb="119">
      <t>ヘンヨウ</t>
    </rPh>
    <rPh sb="125" eb="127">
      <t>イッソウ</t>
    </rPh>
    <rPh sb="127" eb="131">
      <t>ケイエイカンキョウ</t>
    </rPh>
    <rPh sb="132" eb="133">
      <t>キビ</t>
    </rPh>
    <rPh sb="149" eb="150">
      <t>マツ</t>
    </rPh>
    <rPh sb="169" eb="170">
      <t>オコナ</t>
    </rPh>
    <rPh sb="191" eb="193">
      <t>キンコウ</t>
    </rPh>
    <phoneticPr fontId="5"/>
  </si>
  <si>
    <t>病院建物が建築から28年を経過していることから有形固定資産減価償却率が類似病院を上回って老朽化が進んでいる。機械備品の減価償却は平成24年度の磁気共鳴診断装置（MRI）、平成27年度の64列ＣＴ、平成29年度の医療情報システムの償却期間が重なっていることが影響しているが、医療の質は向上し資産の有効活用によって収益に結びついている。今後は、建設から30年を経ようとしていることから、建物老朽化に対する具体的な長寿命化計画を立案する必要がある。指標における１床あたり有形固定資産の令和２年度の上昇は、54床から44床に減じたことによるものである。</t>
    <rPh sb="54" eb="56">
      <t>キカイ</t>
    </rPh>
    <rPh sb="56" eb="58">
      <t>ビヒン</t>
    </rPh>
    <rPh sb="59" eb="61">
      <t>ゲンカ</t>
    </rPh>
    <rPh sb="61" eb="63">
      <t>ショウキャク</t>
    </rPh>
    <rPh sb="64" eb="66">
      <t>ヘイセイ</t>
    </rPh>
    <rPh sb="68" eb="70">
      <t>ネンド</t>
    </rPh>
    <rPh sb="85" eb="87">
      <t>ヘイセイ</t>
    </rPh>
    <rPh sb="89" eb="91">
      <t>ネンド</t>
    </rPh>
    <rPh sb="98" eb="100">
      <t>ヘイセイ</t>
    </rPh>
    <rPh sb="102" eb="103">
      <t>ネン</t>
    </rPh>
    <rPh sb="103" eb="104">
      <t>ド</t>
    </rPh>
    <rPh sb="105" eb="109">
      <t>イリョウジョウホウ</t>
    </rPh>
    <rPh sb="114" eb="118">
      <t>ショウキャクキカン</t>
    </rPh>
    <rPh sb="119" eb="120">
      <t>カサ</t>
    </rPh>
    <rPh sb="128" eb="130">
      <t>エイキョウ</t>
    </rPh>
    <rPh sb="136" eb="138">
      <t>イリョウ</t>
    </rPh>
    <rPh sb="139" eb="140">
      <t>シツ</t>
    </rPh>
    <rPh sb="141" eb="143">
      <t>コウジョウ</t>
    </rPh>
    <rPh sb="147" eb="149">
      <t>ユウコウ</t>
    </rPh>
    <rPh sb="158" eb="159">
      <t>ムス</t>
    </rPh>
    <rPh sb="166" eb="168">
      <t>コンゴ</t>
    </rPh>
    <rPh sb="170" eb="172">
      <t>ケンセツ</t>
    </rPh>
    <rPh sb="176" eb="177">
      <t>ネン</t>
    </rPh>
    <rPh sb="178" eb="179">
      <t>ヘ</t>
    </rPh>
    <rPh sb="191" eb="193">
      <t>タテモノ</t>
    </rPh>
    <rPh sb="193" eb="196">
      <t>ロウキュウカ</t>
    </rPh>
    <rPh sb="197" eb="198">
      <t>タイ</t>
    </rPh>
    <rPh sb="200" eb="203">
      <t>グタイテキ</t>
    </rPh>
    <rPh sb="211" eb="213">
      <t>リツアン</t>
    </rPh>
    <rPh sb="221" eb="223">
      <t>シヒョウ</t>
    </rPh>
    <rPh sb="245" eb="247">
      <t>ジョウショウ</t>
    </rPh>
    <rPh sb="251" eb="252">
      <t>ショウ</t>
    </rPh>
    <rPh sb="256" eb="257">
      <t>ショウ</t>
    </rPh>
    <rPh sb="258" eb="259">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</si>
</sst>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82.9</c:v>
                </c:pt>
                <c:pt idx="1">
                  <c:v>79</c:v>
                </c:pt>
                <c:pt idx="2">
                  <c:v>78.8</c:v>
                </c:pt>
                <c:pt idx="3">
                  <c:v>62.1</c:v>
                </c:pt>
                <c:pt idx="4">
                  <c:v>61.4</c:v>
                </c:pt>
              </c:numCache>
            </c:numRef>
          </c:val>
          <c:extLst xmlns:c16r2="http://schemas.microsoft.com/office/drawing/2015/06/chart">
            <c:ext xmlns:c16="http://schemas.microsoft.com/office/drawing/2014/chart" uri="{C3380CC4-5D6E-409C-BE32-E72D297353CC}">
              <c16:uniqueId val="{00000000-4495-4FCB-9EA9-9D3B8D6DE685}"/>
            </c:ext>
          </c:extLst>
        </c:ser>
        <c:dLbls>
          <c:showLegendKey val="0"/>
          <c:showVal val="0"/>
          <c:showCatName val="0"/>
          <c:showSerName val="0"/>
          <c:showPercent val="0"/>
          <c:showBubbleSize val="0"/>
        </c:dLbls>
        <c:gapWidth val="150"/>
        <c:axId val="89425024"/>
        <c:axId val="894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55.9</c:v>
                </c:pt>
              </c:numCache>
            </c:numRef>
          </c:val>
          <c:smooth val="0"/>
          <c:extLst xmlns:c16r2="http://schemas.microsoft.com/office/drawing/2015/06/chart">
            <c:ext xmlns:c16="http://schemas.microsoft.com/office/drawing/2014/chart" uri="{C3380CC4-5D6E-409C-BE32-E72D297353CC}">
              <c16:uniqueId val="{00000001-4495-4FCB-9EA9-9D3B8D6DE685}"/>
            </c:ext>
          </c:extLst>
        </c:ser>
        <c:dLbls>
          <c:showLegendKey val="0"/>
          <c:showVal val="0"/>
          <c:showCatName val="0"/>
          <c:showSerName val="0"/>
          <c:showPercent val="0"/>
          <c:showBubbleSize val="0"/>
        </c:dLbls>
        <c:marker val="1"/>
        <c:smooth val="0"/>
        <c:axId val="89425024"/>
        <c:axId val="89426944"/>
      </c:lineChart>
      <c:catAx>
        <c:axId val="89425024"/>
        <c:scaling>
          <c:orientation val="minMax"/>
        </c:scaling>
        <c:delete val="1"/>
        <c:axPos val="b"/>
        <c:numFmt formatCode="General" sourceLinked="1"/>
        <c:majorTickMark val="none"/>
        <c:minorTickMark val="none"/>
        <c:tickLblPos val="none"/>
        <c:crossAx val="89426944"/>
        <c:crosses val="autoZero"/>
        <c:auto val="1"/>
        <c:lblAlgn val="ctr"/>
        <c:lblOffset val="100"/>
        <c:noMultiLvlLbl val="1"/>
      </c:catAx>
      <c:valAx>
        <c:axId val="8942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2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11058</c:v>
                </c:pt>
                <c:pt idx="1">
                  <c:v>12015</c:v>
                </c:pt>
                <c:pt idx="2">
                  <c:v>12587</c:v>
                </c:pt>
                <c:pt idx="3">
                  <c:v>13895</c:v>
                </c:pt>
                <c:pt idx="4">
                  <c:v>13744</c:v>
                </c:pt>
              </c:numCache>
            </c:numRef>
          </c:val>
          <c:extLst xmlns:c16r2="http://schemas.microsoft.com/office/drawing/2015/06/chart">
            <c:ext xmlns:c16="http://schemas.microsoft.com/office/drawing/2014/chart" uri="{C3380CC4-5D6E-409C-BE32-E72D297353CC}">
              <c16:uniqueId val="{00000000-466F-4DED-AB19-8DD1B5699471}"/>
            </c:ext>
          </c:extLst>
        </c:ser>
        <c:dLbls>
          <c:showLegendKey val="0"/>
          <c:showVal val="0"/>
          <c:showCatName val="0"/>
          <c:showSerName val="0"/>
          <c:showPercent val="0"/>
          <c:showBubbleSize val="0"/>
        </c:dLbls>
        <c:gapWidth val="150"/>
        <c:axId val="96175616"/>
        <c:axId val="961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8904</c:v>
                </c:pt>
              </c:numCache>
            </c:numRef>
          </c:val>
          <c:smooth val="0"/>
          <c:extLst xmlns:c16r2="http://schemas.microsoft.com/office/drawing/2015/06/chart">
            <c:ext xmlns:c16="http://schemas.microsoft.com/office/drawing/2014/chart" uri="{C3380CC4-5D6E-409C-BE32-E72D297353CC}">
              <c16:uniqueId val="{00000001-466F-4DED-AB19-8DD1B5699471}"/>
            </c:ext>
          </c:extLst>
        </c:ser>
        <c:dLbls>
          <c:showLegendKey val="0"/>
          <c:showVal val="0"/>
          <c:showCatName val="0"/>
          <c:showSerName val="0"/>
          <c:showPercent val="0"/>
          <c:showBubbleSize val="0"/>
        </c:dLbls>
        <c:marker val="1"/>
        <c:smooth val="0"/>
        <c:axId val="96175616"/>
        <c:axId val="96177536"/>
      </c:lineChart>
      <c:catAx>
        <c:axId val="96175616"/>
        <c:scaling>
          <c:orientation val="minMax"/>
        </c:scaling>
        <c:delete val="1"/>
        <c:axPos val="b"/>
        <c:numFmt formatCode="General" sourceLinked="1"/>
        <c:majorTickMark val="none"/>
        <c:minorTickMark val="none"/>
        <c:tickLblPos val="none"/>
        <c:crossAx val="96177536"/>
        <c:crosses val="autoZero"/>
        <c:auto val="1"/>
        <c:lblAlgn val="ctr"/>
        <c:lblOffset val="100"/>
        <c:noMultiLvlLbl val="1"/>
      </c:catAx>
      <c:valAx>
        <c:axId val="9617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17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33133</c:v>
                </c:pt>
                <c:pt idx="1">
                  <c:v>31647</c:v>
                </c:pt>
                <c:pt idx="2">
                  <c:v>30996</c:v>
                </c:pt>
                <c:pt idx="3">
                  <c:v>33047</c:v>
                </c:pt>
                <c:pt idx="4">
                  <c:v>33654</c:v>
                </c:pt>
              </c:numCache>
            </c:numRef>
          </c:val>
          <c:extLst xmlns:c16r2="http://schemas.microsoft.com/office/drawing/2015/06/chart">
            <c:ext xmlns:c16="http://schemas.microsoft.com/office/drawing/2014/chart" uri="{C3380CC4-5D6E-409C-BE32-E72D297353CC}">
              <c16:uniqueId val="{00000000-1DC3-4F8E-B504-6499AA2C673D}"/>
            </c:ext>
          </c:extLst>
        </c:ser>
        <c:dLbls>
          <c:showLegendKey val="0"/>
          <c:showVal val="0"/>
          <c:showCatName val="0"/>
          <c:showSerName val="0"/>
          <c:showPercent val="0"/>
          <c:showBubbleSize val="0"/>
        </c:dLbls>
        <c:gapWidth val="150"/>
        <c:axId val="96228480"/>
        <c:axId val="962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29162</c:v>
                </c:pt>
              </c:numCache>
            </c:numRef>
          </c:val>
          <c:smooth val="0"/>
          <c:extLst xmlns:c16r2="http://schemas.microsoft.com/office/drawing/2015/06/chart">
            <c:ext xmlns:c16="http://schemas.microsoft.com/office/drawing/2014/chart" uri="{C3380CC4-5D6E-409C-BE32-E72D297353CC}">
              <c16:uniqueId val="{00000001-1DC3-4F8E-B504-6499AA2C673D}"/>
            </c:ext>
          </c:extLst>
        </c:ser>
        <c:dLbls>
          <c:showLegendKey val="0"/>
          <c:showVal val="0"/>
          <c:showCatName val="0"/>
          <c:showSerName val="0"/>
          <c:showPercent val="0"/>
          <c:showBubbleSize val="0"/>
        </c:dLbls>
        <c:marker val="1"/>
        <c:smooth val="0"/>
        <c:axId val="96228480"/>
        <c:axId val="96230400"/>
      </c:lineChart>
      <c:catAx>
        <c:axId val="96228480"/>
        <c:scaling>
          <c:orientation val="minMax"/>
        </c:scaling>
        <c:delete val="1"/>
        <c:axPos val="b"/>
        <c:numFmt formatCode="General" sourceLinked="1"/>
        <c:majorTickMark val="none"/>
        <c:minorTickMark val="none"/>
        <c:tickLblPos val="none"/>
        <c:crossAx val="96230400"/>
        <c:crosses val="autoZero"/>
        <c:auto val="1"/>
        <c:lblAlgn val="ctr"/>
        <c:lblOffset val="100"/>
        <c:noMultiLvlLbl val="1"/>
      </c:catAx>
      <c:valAx>
        <c:axId val="9623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2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73-4601-8A2A-F713A94DF874}"/>
            </c:ext>
          </c:extLst>
        </c:ser>
        <c:dLbls>
          <c:showLegendKey val="0"/>
          <c:showVal val="0"/>
          <c:showCatName val="0"/>
          <c:showSerName val="0"/>
          <c:showPercent val="0"/>
          <c:showBubbleSize val="0"/>
        </c:dLbls>
        <c:gapWidth val="150"/>
        <c:axId val="91423872"/>
        <c:axId val="914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132.30000000000001</c:v>
                </c:pt>
              </c:numCache>
            </c:numRef>
          </c:val>
          <c:smooth val="0"/>
          <c:extLst xmlns:c16r2="http://schemas.microsoft.com/office/drawing/2015/06/chart">
            <c:ext xmlns:c16="http://schemas.microsoft.com/office/drawing/2014/chart" uri="{C3380CC4-5D6E-409C-BE32-E72D297353CC}">
              <c16:uniqueId val="{00000001-5873-4601-8A2A-F713A94DF874}"/>
            </c:ext>
          </c:extLst>
        </c:ser>
        <c:dLbls>
          <c:showLegendKey val="0"/>
          <c:showVal val="0"/>
          <c:showCatName val="0"/>
          <c:showSerName val="0"/>
          <c:showPercent val="0"/>
          <c:showBubbleSize val="0"/>
        </c:dLbls>
        <c:marker val="1"/>
        <c:smooth val="0"/>
        <c:axId val="91423872"/>
        <c:axId val="91425792"/>
      </c:lineChart>
      <c:catAx>
        <c:axId val="91423872"/>
        <c:scaling>
          <c:orientation val="minMax"/>
        </c:scaling>
        <c:delete val="1"/>
        <c:axPos val="b"/>
        <c:numFmt formatCode="General" sourceLinked="1"/>
        <c:majorTickMark val="none"/>
        <c:minorTickMark val="none"/>
        <c:tickLblPos val="none"/>
        <c:crossAx val="91425792"/>
        <c:crosses val="autoZero"/>
        <c:auto val="1"/>
        <c:lblAlgn val="ctr"/>
        <c:lblOffset val="100"/>
        <c:noMultiLvlLbl val="1"/>
      </c:catAx>
      <c:valAx>
        <c:axId val="9142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2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94.1</c:v>
                </c:pt>
                <c:pt idx="1">
                  <c:v>92.5</c:v>
                </c:pt>
                <c:pt idx="2">
                  <c:v>92.5</c:v>
                </c:pt>
                <c:pt idx="3">
                  <c:v>89.8</c:v>
                </c:pt>
                <c:pt idx="4">
                  <c:v>88.1</c:v>
                </c:pt>
              </c:numCache>
            </c:numRef>
          </c:val>
          <c:extLst xmlns:c16r2="http://schemas.microsoft.com/office/drawing/2015/06/chart">
            <c:ext xmlns:c16="http://schemas.microsoft.com/office/drawing/2014/chart" uri="{C3380CC4-5D6E-409C-BE32-E72D297353CC}">
              <c16:uniqueId val="{00000000-B693-4130-B40B-FF7728D5BADA}"/>
            </c:ext>
          </c:extLst>
        </c:ser>
        <c:dLbls>
          <c:showLegendKey val="0"/>
          <c:showVal val="0"/>
          <c:showCatName val="0"/>
          <c:showSerName val="0"/>
          <c:showPercent val="0"/>
          <c:showBubbleSize val="0"/>
        </c:dLbls>
        <c:gapWidth val="150"/>
        <c:axId val="91476736"/>
        <c:axId val="914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65</c:v>
                </c:pt>
              </c:numCache>
            </c:numRef>
          </c:val>
          <c:smooth val="0"/>
          <c:extLst xmlns:c16r2="http://schemas.microsoft.com/office/drawing/2015/06/chart">
            <c:ext xmlns:c16="http://schemas.microsoft.com/office/drawing/2014/chart" uri="{C3380CC4-5D6E-409C-BE32-E72D297353CC}">
              <c16:uniqueId val="{00000001-B693-4130-B40B-FF7728D5BADA}"/>
            </c:ext>
          </c:extLst>
        </c:ser>
        <c:dLbls>
          <c:showLegendKey val="0"/>
          <c:showVal val="0"/>
          <c:showCatName val="0"/>
          <c:showSerName val="0"/>
          <c:showPercent val="0"/>
          <c:showBubbleSize val="0"/>
        </c:dLbls>
        <c:marker val="1"/>
        <c:smooth val="0"/>
        <c:axId val="91476736"/>
        <c:axId val="91478656"/>
      </c:lineChart>
      <c:catAx>
        <c:axId val="91476736"/>
        <c:scaling>
          <c:orientation val="minMax"/>
        </c:scaling>
        <c:delete val="1"/>
        <c:axPos val="b"/>
        <c:numFmt formatCode="General" sourceLinked="1"/>
        <c:majorTickMark val="none"/>
        <c:minorTickMark val="none"/>
        <c:tickLblPos val="none"/>
        <c:crossAx val="91478656"/>
        <c:crosses val="autoZero"/>
        <c:auto val="1"/>
        <c:lblAlgn val="ctr"/>
        <c:lblOffset val="100"/>
        <c:noMultiLvlLbl val="1"/>
      </c:catAx>
      <c:valAx>
        <c:axId val="914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103.6</c:v>
                </c:pt>
                <c:pt idx="1">
                  <c:v>102.2</c:v>
                </c:pt>
                <c:pt idx="2">
                  <c:v>102.1</c:v>
                </c:pt>
                <c:pt idx="3">
                  <c:v>100.8</c:v>
                </c:pt>
                <c:pt idx="4">
                  <c:v>97.8</c:v>
                </c:pt>
              </c:numCache>
            </c:numRef>
          </c:val>
          <c:extLst xmlns:c16r2="http://schemas.microsoft.com/office/drawing/2015/06/chart">
            <c:ext xmlns:c16="http://schemas.microsoft.com/office/drawing/2014/chart" uri="{C3380CC4-5D6E-409C-BE32-E72D297353CC}">
              <c16:uniqueId val="{00000000-E7C4-4110-894B-D279F0251DA2}"/>
            </c:ext>
          </c:extLst>
        </c:ser>
        <c:dLbls>
          <c:showLegendKey val="0"/>
          <c:showVal val="0"/>
          <c:showCatName val="0"/>
          <c:showSerName val="0"/>
          <c:showPercent val="0"/>
          <c:showBubbleSize val="0"/>
        </c:dLbls>
        <c:gapWidth val="150"/>
        <c:axId val="91586944"/>
        <c:axId val="915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98</c:v>
                </c:pt>
              </c:numCache>
            </c:numRef>
          </c:val>
          <c:smooth val="0"/>
          <c:extLst xmlns:c16r2="http://schemas.microsoft.com/office/drawing/2015/06/chart">
            <c:ext xmlns:c16="http://schemas.microsoft.com/office/drawing/2014/chart" uri="{C3380CC4-5D6E-409C-BE32-E72D297353CC}">
              <c16:uniqueId val="{00000001-E7C4-4110-894B-D279F0251DA2}"/>
            </c:ext>
          </c:extLst>
        </c:ser>
        <c:dLbls>
          <c:showLegendKey val="0"/>
          <c:showVal val="0"/>
          <c:showCatName val="0"/>
          <c:showSerName val="0"/>
          <c:showPercent val="0"/>
          <c:showBubbleSize val="0"/>
        </c:dLbls>
        <c:marker val="1"/>
        <c:smooth val="0"/>
        <c:axId val="91586944"/>
        <c:axId val="91588864"/>
      </c:lineChart>
      <c:catAx>
        <c:axId val="91586944"/>
        <c:scaling>
          <c:orientation val="minMax"/>
        </c:scaling>
        <c:delete val="1"/>
        <c:axPos val="b"/>
        <c:numFmt formatCode="General" sourceLinked="1"/>
        <c:majorTickMark val="none"/>
        <c:minorTickMark val="none"/>
        <c:tickLblPos val="none"/>
        <c:crossAx val="91588864"/>
        <c:crosses val="autoZero"/>
        <c:auto val="1"/>
        <c:lblAlgn val="ctr"/>
        <c:lblOffset val="100"/>
        <c:noMultiLvlLbl val="1"/>
      </c:catAx>
      <c:valAx>
        <c:axId val="9158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15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59.3</c:v>
                </c:pt>
                <c:pt idx="1">
                  <c:v>59.9</c:v>
                </c:pt>
                <c:pt idx="2">
                  <c:v>62</c:v>
                </c:pt>
                <c:pt idx="3">
                  <c:v>65</c:v>
                </c:pt>
                <c:pt idx="4">
                  <c:v>67.099999999999994</c:v>
                </c:pt>
              </c:numCache>
            </c:numRef>
          </c:val>
          <c:extLst xmlns:c16r2="http://schemas.microsoft.com/office/drawing/2015/06/chart">
            <c:ext xmlns:c16="http://schemas.microsoft.com/office/drawing/2014/chart" uri="{C3380CC4-5D6E-409C-BE32-E72D297353CC}">
              <c16:uniqueId val="{00000000-A8CF-4A6F-934B-A21E5CC013F8}"/>
            </c:ext>
          </c:extLst>
        </c:ser>
        <c:dLbls>
          <c:showLegendKey val="0"/>
          <c:showVal val="0"/>
          <c:showCatName val="0"/>
          <c:showSerName val="0"/>
          <c:showPercent val="0"/>
          <c:showBubbleSize val="0"/>
        </c:dLbls>
        <c:gapWidth val="150"/>
        <c:axId val="92747264"/>
        <c:axId val="927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57.6</c:v>
                </c:pt>
              </c:numCache>
            </c:numRef>
          </c:val>
          <c:smooth val="0"/>
          <c:extLst xmlns:c16r2="http://schemas.microsoft.com/office/drawing/2015/06/chart">
            <c:ext xmlns:c16="http://schemas.microsoft.com/office/drawing/2014/chart" uri="{C3380CC4-5D6E-409C-BE32-E72D297353CC}">
              <c16:uniqueId val="{00000001-A8CF-4A6F-934B-A21E5CC013F8}"/>
            </c:ext>
          </c:extLst>
        </c:ser>
        <c:dLbls>
          <c:showLegendKey val="0"/>
          <c:showVal val="0"/>
          <c:showCatName val="0"/>
          <c:showSerName val="0"/>
          <c:showPercent val="0"/>
          <c:showBubbleSize val="0"/>
        </c:dLbls>
        <c:marker val="1"/>
        <c:smooth val="0"/>
        <c:axId val="92747264"/>
        <c:axId val="92749184"/>
      </c:lineChart>
      <c:catAx>
        <c:axId val="92747264"/>
        <c:scaling>
          <c:orientation val="minMax"/>
        </c:scaling>
        <c:delete val="1"/>
        <c:axPos val="b"/>
        <c:numFmt formatCode="General" sourceLinked="1"/>
        <c:majorTickMark val="none"/>
        <c:minorTickMark val="none"/>
        <c:tickLblPos val="none"/>
        <c:crossAx val="92749184"/>
        <c:crosses val="autoZero"/>
        <c:auto val="1"/>
        <c:lblAlgn val="ctr"/>
        <c:lblOffset val="100"/>
        <c:noMultiLvlLbl val="1"/>
      </c:catAx>
      <c:valAx>
        <c:axId val="9274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67.7</c:v>
                </c:pt>
                <c:pt idx="1">
                  <c:v>63.4</c:v>
                </c:pt>
                <c:pt idx="2">
                  <c:v>65.7</c:v>
                </c:pt>
                <c:pt idx="3">
                  <c:v>70.5</c:v>
                </c:pt>
                <c:pt idx="4">
                  <c:v>73.3</c:v>
                </c:pt>
              </c:numCache>
            </c:numRef>
          </c:val>
          <c:extLst xmlns:c16r2="http://schemas.microsoft.com/office/drawing/2015/06/chart">
            <c:ext xmlns:c16="http://schemas.microsoft.com/office/drawing/2014/chart" uri="{C3380CC4-5D6E-409C-BE32-E72D297353CC}">
              <c16:uniqueId val="{00000000-CFC6-48D4-8215-A6E20F6B74C0}"/>
            </c:ext>
          </c:extLst>
        </c:ser>
        <c:dLbls>
          <c:showLegendKey val="0"/>
          <c:showVal val="0"/>
          <c:showCatName val="0"/>
          <c:showSerName val="0"/>
          <c:showPercent val="0"/>
          <c:showBubbleSize val="0"/>
        </c:dLbls>
        <c:gapWidth val="150"/>
        <c:axId val="92788224"/>
        <c:axId val="927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CFC6-48D4-8215-A6E20F6B74C0}"/>
            </c:ext>
          </c:extLst>
        </c:ser>
        <c:dLbls>
          <c:showLegendKey val="0"/>
          <c:showVal val="0"/>
          <c:showCatName val="0"/>
          <c:showSerName val="0"/>
          <c:showPercent val="0"/>
          <c:showBubbleSize val="0"/>
        </c:dLbls>
        <c:marker val="1"/>
        <c:smooth val="0"/>
        <c:axId val="92788224"/>
        <c:axId val="92790144"/>
      </c:lineChart>
      <c:catAx>
        <c:axId val="92788224"/>
        <c:scaling>
          <c:orientation val="minMax"/>
        </c:scaling>
        <c:delete val="1"/>
        <c:axPos val="b"/>
        <c:numFmt formatCode="General" sourceLinked="1"/>
        <c:majorTickMark val="none"/>
        <c:minorTickMark val="none"/>
        <c:tickLblPos val="none"/>
        <c:crossAx val="92790144"/>
        <c:crosses val="autoZero"/>
        <c:auto val="1"/>
        <c:lblAlgn val="ctr"/>
        <c:lblOffset val="100"/>
        <c:noMultiLvlLbl val="1"/>
      </c:catAx>
      <c:valAx>
        <c:axId val="927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43030056</c:v>
                </c:pt>
                <c:pt idx="1">
                  <c:v>45368167</c:v>
                </c:pt>
                <c:pt idx="2">
                  <c:v>43500407</c:v>
                </c:pt>
                <c:pt idx="3">
                  <c:v>43721796</c:v>
                </c:pt>
                <c:pt idx="4">
                  <c:v>54593818</c:v>
                </c:pt>
              </c:numCache>
            </c:numRef>
          </c:val>
          <c:extLst xmlns:c16r2="http://schemas.microsoft.com/office/drawing/2015/06/chart">
            <c:ext xmlns:c16="http://schemas.microsoft.com/office/drawing/2014/chart" uri="{C3380CC4-5D6E-409C-BE32-E72D297353CC}">
              <c16:uniqueId val="{00000000-1878-481B-8FB6-D4571B070CCB}"/>
            </c:ext>
          </c:extLst>
        </c:ser>
        <c:dLbls>
          <c:showLegendKey val="0"/>
          <c:showVal val="0"/>
          <c:showCatName val="0"/>
          <c:showSerName val="0"/>
          <c:showPercent val="0"/>
          <c:showBubbleSize val="0"/>
        </c:dLbls>
        <c:gapWidth val="150"/>
        <c:axId val="92841088"/>
        <c:axId val="928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46069366</c:v>
                </c:pt>
              </c:numCache>
            </c:numRef>
          </c:val>
          <c:smooth val="0"/>
          <c:extLst xmlns:c16r2="http://schemas.microsoft.com/office/drawing/2015/06/chart">
            <c:ext xmlns:c16="http://schemas.microsoft.com/office/drawing/2014/chart" uri="{C3380CC4-5D6E-409C-BE32-E72D297353CC}">
              <c16:uniqueId val="{00000001-1878-481B-8FB6-D4571B070CCB}"/>
            </c:ext>
          </c:extLst>
        </c:ser>
        <c:dLbls>
          <c:showLegendKey val="0"/>
          <c:showVal val="0"/>
          <c:showCatName val="0"/>
          <c:showSerName val="0"/>
          <c:showPercent val="0"/>
          <c:showBubbleSize val="0"/>
        </c:dLbls>
        <c:marker val="1"/>
        <c:smooth val="0"/>
        <c:axId val="92841088"/>
        <c:axId val="92843008"/>
      </c:lineChart>
      <c:catAx>
        <c:axId val="92841088"/>
        <c:scaling>
          <c:orientation val="minMax"/>
        </c:scaling>
        <c:delete val="1"/>
        <c:axPos val="b"/>
        <c:numFmt formatCode="General" sourceLinked="1"/>
        <c:majorTickMark val="none"/>
        <c:minorTickMark val="none"/>
        <c:tickLblPos val="none"/>
        <c:crossAx val="92843008"/>
        <c:crosses val="autoZero"/>
        <c:auto val="1"/>
        <c:lblAlgn val="ctr"/>
        <c:lblOffset val="100"/>
        <c:noMultiLvlLbl val="1"/>
      </c:catAx>
      <c:valAx>
        <c:axId val="92843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8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14.6</c:v>
                </c:pt>
                <c:pt idx="1">
                  <c:v>14.6</c:v>
                </c:pt>
                <c:pt idx="2">
                  <c:v>14.7</c:v>
                </c:pt>
                <c:pt idx="3">
                  <c:v>16.899999999999999</c:v>
                </c:pt>
                <c:pt idx="4">
                  <c:v>15.8</c:v>
                </c:pt>
              </c:numCache>
            </c:numRef>
          </c:val>
          <c:extLst xmlns:c16r2="http://schemas.microsoft.com/office/drawing/2015/06/chart">
            <c:ext xmlns:c16="http://schemas.microsoft.com/office/drawing/2014/chart" uri="{C3380CC4-5D6E-409C-BE32-E72D297353CC}">
              <c16:uniqueId val="{00000000-F69D-4D22-BC5E-4EFD61301DF1}"/>
            </c:ext>
          </c:extLst>
        </c:ser>
        <c:dLbls>
          <c:showLegendKey val="0"/>
          <c:showVal val="0"/>
          <c:showCatName val="0"/>
          <c:showSerName val="0"/>
          <c:showPercent val="0"/>
          <c:showBubbleSize val="0"/>
        </c:dLbls>
        <c:gapWidth val="150"/>
        <c:axId val="93915776"/>
        <c:axId val="939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15.9</c:v>
                </c:pt>
              </c:numCache>
            </c:numRef>
          </c:val>
          <c:smooth val="0"/>
          <c:extLst xmlns:c16r2="http://schemas.microsoft.com/office/drawing/2015/06/chart">
            <c:ext xmlns:c16="http://schemas.microsoft.com/office/drawing/2014/chart" uri="{C3380CC4-5D6E-409C-BE32-E72D297353CC}">
              <c16:uniqueId val="{00000001-F69D-4D22-BC5E-4EFD61301DF1}"/>
            </c:ext>
          </c:extLst>
        </c:ser>
        <c:dLbls>
          <c:showLegendKey val="0"/>
          <c:showVal val="0"/>
          <c:showCatName val="0"/>
          <c:showSerName val="0"/>
          <c:showPercent val="0"/>
          <c:showBubbleSize val="0"/>
        </c:dLbls>
        <c:marker val="1"/>
        <c:smooth val="0"/>
        <c:axId val="93915776"/>
        <c:axId val="93930240"/>
      </c:lineChart>
      <c:catAx>
        <c:axId val="93915776"/>
        <c:scaling>
          <c:orientation val="minMax"/>
        </c:scaling>
        <c:delete val="1"/>
        <c:axPos val="b"/>
        <c:numFmt formatCode="General" sourceLinked="1"/>
        <c:majorTickMark val="none"/>
        <c:minorTickMark val="none"/>
        <c:tickLblPos val="none"/>
        <c:crossAx val="93930240"/>
        <c:crosses val="autoZero"/>
        <c:auto val="1"/>
        <c:lblAlgn val="ctr"/>
        <c:lblOffset val="100"/>
        <c:noMultiLvlLbl val="1"/>
      </c:catAx>
      <c:valAx>
        <c:axId val="9393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1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61.9</c:v>
                </c:pt>
                <c:pt idx="2">
                  <c:v>59.9</c:v>
                </c:pt>
                <c:pt idx="3">
                  <c:v>60.5</c:v>
                </c:pt>
                <c:pt idx="4">
                  <c:v>64.400000000000006</c:v>
                </c:pt>
              </c:numCache>
            </c:numRef>
          </c:val>
          <c:extLst xmlns:c16r2="http://schemas.microsoft.com/office/drawing/2015/06/chart">
            <c:ext xmlns:c16="http://schemas.microsoft.com/office/drawing/2014/chart" uri="{C3380CC4-5D6E-409C-BE32-E72D297353CC}">
              <c16:uniqueId val="{00000000-047B-401B-8816-10AB55C2304D}"/>
            </c:ext>
          </c:extLst>
        </c:ser>
        <c:dLbls>
          <c:showLegendKey val="0"/>
          <c:showVal val="0"/>
          <c:showCatName val="0"/>
          <c:showSerName val="0"/>
          <c:showPercent val="0"/>
          <c:showBubbleSize val="0"/>
        </c:dLbls>
        <c:gapWidth val="150"/>
        <c:axId val="93964160"/>
        <c:axId val="939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87.1</c:v>
                </c:pt>
              </c:numCache>
            </c:numRef>
          </c:val>
          <c:smooth val="0"/>
          <c:extLst xmlns:c16r2="http://schemas.microsoft.com/office/drawing/2015/06/chart">
            <c:ext xmlns:c16="http://schemas.microsoft.com/office/drawing/2014/chart" uri="{C3380CC4-5D6E-409C-BE32-E72D297353CC}">
              <c16:uniqueId val="{00000001-047B-401B-8816-10AB55C2304D}"/>
            </c:ext>
          </c:extLst>
        </c:ser>
        <c:dLbls>
          <c:showLegendKey val="0"/>
          <c:showVal val="0"/>
          <c:showCatName val="0"/>
          <c:showSerName val="0"/>
          <c:showPercent val="0"/>
          <c:showBubbleSize val="0"/>
        </c:dLbls>
        <c:marker val="1"/>
        <c:smooth val="0"/>
        <c:axId val="93964160"/>
        <c:axId val="93974528"/>
      </c:lineChart>
      <c:catAx>
        <c:axId val="93964160"/>
        <c:scaling>
          <c:orientation val="minMax"/>
        </c:scaling>
        <c:delete val="1"/>
        <c:axPos val="b"/>
        <c:numFmt formatCode="General" sourceLinked="1"/>
        <c:majorTickMark val="none"/>
        <c:minorTickMark val="none"/>
        <c:tickLblPos val="none"/>
        <c:crossAx val="93974528"/>
        <c:crosses val="autoZero"/>
        <c:auto val="1"/>
        <c:lblAlgn val="ctr"/>
        <c:lblOffset val="100"/>
        <c:noMultiLvlLbl val="1"/>
      </c:catAx>
      <c:valAx>
        <c:axId val="9397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O42" zoomScale="130" zoomScaleNormal="130" zoomScaleSheetLayoutView="70" workbookViewId="0">
      <selection activeCell="NZ60" sqref="NZ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岩手県一関市　一関市国保藤沢病院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113604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3736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103.6</v>
      </c>
      <c r="Q33" s="86"/>
      <c r="R33" s="86"/>
      <c r="S33" s="86"/>
      <c r="T33" s="86"/>
      <c r="U33" s="86"/>
      <c r="V33" s="86"/>
      <c r="W33" s="86"/>
      <c r="X33" s="86"/>
      <c r="Y33" s="86"/>
      <c r="Z33" s="86"/>
      <c r="AA33" s="86"/>
      <c r="AB33" s="86"/>
      <c r="AC33" s="86"/>
      <c r="AD33" s="87"/>
      <c r="AE33" s="85">
        <f>データ!AJ7</f>
        <v>102.2</v>
      </c>
      <c r="AF33" s="86"/>
      <c r="AG33" s="86"/>
      <c r="AH33" s="86"/>
      <c r="AI33" s="86"/>
      <c r="AJ33" s="86"/>
      <c r="AK33" s="86"/>
      <c r="AL33" s="86"/>
      <c r="AM33" s="86"/>
      <c r="AN33" s="86"/>
      <c r="AO33" s="86"/>
      <c r="AP33" s="86"/>
      <c r="AQ33" s="86"/>
      <c r="AR33" s="86"/>
      <c r="AS33" s="87"/>
      <c r="AT33" s="85">
        <f>データ!AK7</f>
        <v>102.1</v>
      </c>
      <c r="AU33" s="86"/>
      <c r="AV33" s="86"/>
      <c r="AW33" s="86"/>
      <c r="AX33" s="86"/>
      <c r="AY33" s="86"/>
      <c r="AZ33" s="86"/>
      <c r="BA33" s="86"/>
      <c r="BB33" s="86"/>
      <c r="BC33" s="86"/>
      <c r="BD33" s="86"/>
      <c r="BE33" s="86"/>
      <c r="BF33" s="86"/>
      <c r="BG33" s="86"/>
      <c r="BH33" s="87"/>
      <c r="BI33" s="85">
        <f>データ!AL7</f>
        <v>100.8</v>
      </c>
      <c r="BJ33" s="86"/>
      <c r="BK33" s="86"/>
      <c r="BL33" s="86"/>
      <c r="BM33" s="86"/>
      <c r="BN33" s="86"/>
      <c r="BO33" s="86"/>
      <c r="BP33" s="86"/>
      <c r="BQ33" s="86"/>
      <c r="BR33" s="86"/>
      <c r="BS33" s="86"/>
      <c r="BT33" s="86"/>
      <c r="BU33" s="86"/>
      <c r="BV33" s="86"/>
      <c r="BW33" s="87"/>
      <c r="BX33" s="85">
        <f>データ!AM7</f>
        <v>97.8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94.1</v>
      </c>
      <c r="DE33" s="86"/>
      <c r="DF33" s="86"/>
      <c r="DG33" s="86"/>
      <c r="DH33" s="86"/>
      <c r="DI33" s="86"/>
      <c r="DJ33" s="86"/>
      <c r="DK33" s="86"/>
      <c r="DL33" s="86"/>
      <c r="DM33" s="86"/>
      <c r="DN33" s="86"/>
      <c r="DO33" s="86"/>
      <c r="DP33" s="86"/>
      <c r="DQ33" s="86"/>
      <c r="DR33" s="87"/>
      <c r="DS33" s="85">
        <f>データ!AU7</f>
        <v>92.5</v>
      </c>
      <c r="DT33" s="86"/>
      <c r="DU33" s="86"/>
      <c r="DV33" s="86"/>
      <c r="DW33" s="86"/>
      <c r="DX33" s="86"/>
      <c r="DY33" s="86"/>
      <c r="DZ33" s="86"/>
      <c r="EA33" s="86"/>
      <c r="EB33" s="86"/>
      <c r="EC33" s="86"/>
      <c r="ED33" s="86"/>
      <c r="EE33" s="86"/>
      <c r="EF33" s="86"/>
      <c r="EG33" s="87"/>
      <c r="EH33" s="85">
        <f>データ!AV7</f>
        <v>92.5</v>
      </c>
      <c r="EI33" s="86"/>
      <c r="EJ33" s="86"/>
      <c r="EK33" s="86"/>
      <c r="EL33" s="86"/>
      <c r="EM33" s="86"/>
      <c r="EN33" s="86"/>
      <c r="EO33" s="86"/>
      <c r="EP33" s="86"/>
      <c r="EQ33" s="86"/>
      <c r="ER33" s="86"/>
      <c r="ES33" s="86"/>
      <c r="ET33" s="86"/>
      <c r="EU33" s="86"/>
      <c r="EV33" s="87"/>
      <c r="EW33" s="85">
        <f>データ!AW7</f>
        <v>89.8</v>
      </c>
      <c r="EX33" s="86"/>
      <c r="EY33" s="86"/>
      <c r="EZ33" s="86"/>
      <c r="FA33" s="86"/>
      <c r="FB33" s="86"/>
      <c r="FC33" s="86"/>
      <c r="FD33" s="86"/>
      <c r="FE33" s="86"/>
      <c r="FF33" s="86"/>
      <c r="FG33" s="86"/>
      <c r="FH33" s="86"/>
      <c r="FI33" s="86"/>
      <c r="FJ33" s="86"/>
      <c r="FK33" s="87"/>
      <c r="FL33" s="85">
        <f>データ!AX7</f>
        <v>88.1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82.9</v>
      </c>
      <c r="KG33" s="86"/>
      <c r="KH33" s="86"/>
      <c r="KI33" s="86"/>
      <c r="KJ33" s="86"/>
      <c r="KK33" s="86"/>
      <c r="KL33" s="86"/>
      <c r="KM33" s="86"/>
      <c r="KN33" s="86"/>
      <c r="KO33" s="86"/>
      <c r="KP33" s="86"/>
      <c r="KQ33" s="86"/>
      <c r="KR33" s="86"/>
      <c r="KS33" s="86"/>
      <c r="KT33" s="87"/>
      <c r="KU33" s="85">
        <f>データ!BQ7</f>
        <v>79</v>
      </c>
      <c r="KV33" s="86"/>
      <c r="KW33" s="86"/>
      <c r="KX33" s="86"/>
      <c r="KY33" s="86"/>
      <c r="KZ33" s="86"/>
      <c r="LA33" s="86"/>
      <c r="LB33" s="86"/>
      <c r="LC33" s="86"/>
      <c r="LD33" s="86"/>
      <c r="LE33" s="86"/>
      <c r="LF33" s="86"/>
      <c r="LG33" s="86"/>
      <c r="LH33" s="86"/>
      <c r="LI33" s="87"/>
      <c r="LJ33" s="85">
        <f>データ!BR7</f>
        <v>78.8</v>
      </c>
      <c r="LK33" s="86"/>
      <c r="LL33" s="86"/>
      <c r="LM33" s="86"/>
      <c r="LN33" s="86"/>
      <c r="LO33" s="86"/>
      <c r="LP33" s="86"/>
      <c r="LQ33" s="86"/>
      <c r="LR33" s="86"/>
      <c r="LS33" s="86"/>
      <c r="LT33" s="86"/>
      <c r="LU33" s="86"/>
      <c r="LV33" s="86"/>
      <c r="LW33" s="86"/>
      <c r="LX33" s="87"/>
      <c r="LY33" s="85">
        <f>データ!BS7</f>
        <v>62.1</v>
      </c>
      <c r="LZ33" s="86"/>
      <c r="MA33" s="86"/>
      <c r="MB33" s="86"/>
      <c r="MC33" s="86"/>
      <c r="MD33" s="86"/>
      <c r="ME33" s="86"/>
      <c r="MF33" s="86"/>
      <c r="MG33" s="86"/>
      <c r="MH33" s="86"/>
      <c r="MI33" s="86"/>
      <c r="MJ33" s="86"/>
      <c r="MK33" s="86"/>
      <c r="ML33" s="86"/>
      <c r="MM33" s="87"/>
      <c r="MN33" s="85">
        <f>データ!BT7</f>
        <v>61.4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33133</v>
      </c>
      <c r="Q55" s="104"/>
      <c r="R55" s="104"/>
      <c r="S55" s="104"/>
      <c r="T55" s="104"/>
      <c r="U55" s="104"/>
      <c r="V55" s="104"/>
      <c r="W55" s="104"/>
      <c r="X55" s="104"/>
      <c r="Y55" s="104"/>
      <c r="Z55" s="104"/>
      <c r="AA55" s="104"/>
      <c r="AB55" s="104"/>
      <c r="AC55" s="104"/>
      <c r="AD55" s="105"/>
      <c r="AE55" s="103">
        <f>データ!CB7</f>
        <v>31647</v>
      </c>
      <c r="AF55" s="104"/>
      <c r="AG55" s="104"/>
      <c r="AH55" s="104"/>
      <c r="AI55" s="104"/>
      <c r="AJ55" s="104"/>
      <c r="AK55" s="104"/>
      <c r="AL55" s="104"/>
      <c r="AM55" s="104"/>
      <c r="AN55" s="104"/>
      <c r="AO55" s="104"/>
      <c r="AP55" s="104"/>
      <c r="AQ55" s="104"/>
      <c r="AR55" s="104"/>
      <c r="AS55" s="105"/>
      <c r="AT55" s="103">
        <f>データ!CC7</f>
        <v>30996</v>
      </c>
      <c r="AU55" s="104"/>
      <c r="AV55" s="104"/>
      <c r="AW55" s="104"/>
      <c r="AX55" s="104"/>
      <c r="AY55" s="104"/>
      <c r="AZ55" s="104"/>
      <c r="BA55" s="104"/>
      <c r="BB55" s="104"/>
      <c r="BC55" s="104"/>
      <c r="BD55" s="104"/>
      <c r="BE55" s="104"/>
      <c r="BF55" s="104"/>
      <c r="BG55" s="104"/>
      <c r="BH55" s="105"/>
      <c r="BI55" s="103">
        <f>データ!CD7</f>
        <v>33047</v>
      </c>
      <c r="BJ55" s="104"/>
      <c r="BK55" s="104"/>
      <c r="BL55" s="104"/>
      <c r="BM55" s="104"/>
      <c r="BN55" s="104"/>
      <c r="BO55" s="104"/>
      <c r="BP55" s="104"/>
      <c r="BQ55" s="104"/>
      <c r="BR55" s="104"/>
      <c r="BS55" s="104"/>
      <c r="BT55" s="104"/>
      <c r="BU55" s="104"/>
      <c r="BV55" s="104"/>
      <c r="BW55" s="105"/>
      <c r="BX55" s="103">
        <f>データ!CE7</f>
        <v>33654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11058</v>
      </c>
      <c r="DE55" s="104"/>
      <c r="DF55" s="104"/>
      <c r="DG55" s="104"/>
      <c r="DH55" s="104"/>
      <c r="DI55" s="104"/>
      <c r="DJ55" s="104"/>
      <c r="DK55" s="104"/>
      <c r="DL55" s="104"/>
      <c r="DM55" s="104"/>
      <c r="DN55" s="104"/>
      <c r="DO55" s="104"/>
      <c r="DP55" s="104"/>
      <c r="DQ55" s="104"/>
      <c r="DR55" s="105"/>
      <c r="DS55" s="103">
        <f>データ!CM7</f>
        <v>12015</v>
      </c>
      <c r="DT55" s="104"/>
      <c r="DU55" s="104"/>
      <c r="DV55" s="104"/>
      <c r="DW55" s="104"/>
      <c r="DX55" s="104"/>
      <c r="DY55" s="104"/>
      <c r="DZ55" s="104"/>
      <c r="EA55" s="104"/>
      <c r="EB55" s="104"/>
      <c r="EC55" s="104"/>
      <c r="ED55" s="104"/>
      <c r="EE55" s="104"/>
      <c r="EF55" s="104"/>
      <c r="EG55" s="105"/>
      <c r="EH55" s="103">
        <f>データ!CN7</f>
        <v>12587</v>
      </c>
      <c r="EI55" s="104"/>
      <c r="EJ55" s="104"/>
      <c r="EK55" s="104"/>
      <c r="EL55" s="104"/>
      <c r="EM55" s="104"/>
      <c r="EN55" s="104"/>
      <c r="EO55" s="104"/>
      <c r="EP55" s="104"/>
      <c r="EQ55" s="104"/>
      <c r="ER55" s="104"/>
      <c r="ES55" s="104"/>
      <c r="ET55" s="104"/>
      <c r="EU55" s="104"/>
      <c r="EV55" s="105"/>
      <c r="EW55" s="103">
        <f>データ!CO7</f>
        <v>13895</v>
      </c>
      <c r="EX55" s="104"/>
      <c r="EY55" s="104"/>
      <c r="EZ55" s="104"/>
      <c r="FA55" s="104"/>
      <c r="FB55" s="104"/>
      <c r="FC55" s="104"/>
      <c r="FD55" s="104"/>
      <c r="FE55" s="104"/>
      <c r="FF55" s="104"/>
      <c r="FG55" s="104"/>
      <c r="FH55" s="104"/>
      <c r="FI55" s="104"/>
      <c r="FJ55" s="104"/>
      <c r="FK55" s="105"/>
      <c r="FL55" s="103">
        <f>データ!CP7</f>
        <v>13744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60.7</v>
      </c>
      <c r="GS55" s="86"/>
      <c r="GT55" s="86"/>
      <c r="GU55" s="86"/>
      <c r="GV55" s="86"/>
      <c r="GW55" s="86"/>
      <c r="GX55" s="86"/>
      <c r="GY55" s="86"/>
      <c r="GZ55" s="86"/>
      <c r="HA55" s="86"/>
      <c r="HB55" s="86"/>
      <c r="HC55" s="86"/>
      <c r="HD55" s="86"/>
      <c r="HE55" s="86"/>
      <c r="HF55" s="87"/>
      <c r="HG55" s="85">
        <f>データ!CX7</f>
        <v>61.9</v>
      </c>
      <c r="HH55" s="86"/>
      <c r="HI55" s="86"/>
      <c r="HJ55" s="86"/>
      <c r="HK55" s="86"/>
      <c r="HL55" s="86"/>
      <c r="HM55" s="86"/>
      <c r="HN55" s="86"/>
      <c r="HO55" s="86"/>
      <c r="HP55" s="86"/>
      <c r="HQ55" s="86"/>
      <c r="HR55" s="86"/>
      <c r="HS55" s="86"/>
      <c r="HT55" s="86"/>
      <c r="HU55" s="87"/>
      <c r="HV55" s="85">
        <f>データ!CY7</f>
        <v>59.9</v>
      </c>
      <c r="HW55" s="86"/>
      <c r="HX55" s="86"/>
      <c r="HY55" s="86"/>
      <c r="HZ55" s="86"/>
      <c r="IA55" s="86"/>
      <c r="IB55" s="86"/>
      <c r="IC55" s="86"/>
      <c r="ID55" s="86"/>
      <c r="IE55" s="86"/>
      <c r="IF55" s="86"/>
      <c r="IG55" s="86"/>
      <c r="IH55" s="86"/>
      <c r="II55" s="86"/>
      <c r="IJ55" s="87"/>
      <c r="IK55" s="85">
        <f>データ!CZ7</f>
        <v>60.5</v>
      </c>
      <c r="IL55" s="86"/>
      <c r="IM55" s="86"/>
      <c r="IN55" s="86"/>
      <c r="IO55" s="86"/>
      <c r="IP55" s="86"/>
      <c r="IQ55" s="86"/>
      <c r="IR55" s="86"/>
      <c r="IS55" s="86"/>
      <c r="IT55" s="86"/>
      <c r="IU55" s="86"/>
      <c r="IV55" s="86"/>
      <c r="IW55" s="86"/>
      <c r="IX55" s="86"/>
      <c r="IY55" s="87"/>
      <c r="IZ55" s="85">
        <f>データ!DA7</f>
        <v>64.400000000000006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14.6</v>
      </c>
      <c r="KG55" s="86"/>
      <c r="KH55" s="86"/>
      <c r="KI55" s="86"/>
      <c r="KJ55" s="86"/>
      <c r="KK55" s="86"/>
      <c r="KL55" s="86"/>
      <c r="KM55" s="86"/>
      <c r="KN55" s="86"/>
      <c r="KO55" s="86"/>
      <c r="KP55" s="86"/>
      <c r="KQ55" s="86"/>
      <c r="KR55" s="86"/>
      <c r="KS55" s="86"/>
      <c r="KT55" s="87"/>
      <c r="KU55" s="85">
        <f>データ!DI7</f>
        <v>14.6</v>
      </c>
      <c r="KV55" s="86"/>
      <c r="KW55" s="86"/>
      <c r="KX55" s="86"/>
      <c r="KY55" s="86"/>
      <c r="KZ55" s="86"/>
      <c r="LA55" s="86"/>
      <c r="LB55" s="86"/>
      <c r="LC55" s="86"/>
      <c r="LD55" s="86"/>
      <c r="LE55" s="86"/>
      <c r="LF55" s="86"/>
      <c r="LG55" s="86"/>
      <c r="LH55" s="86"/>
      <c r="LI55" s="87"/>
      <c r="LJ55" s="85">
        <f>データ!DJ7</f>
        <v>14.7</v>
      </c>
      <c r="LK55" s="86"/>
      <c r="LL55" s="86"/>
      <c r="LM55" s="86"/>
      <c r="LN55" s="86"/>
      <c r="LO55" s="86"/>
      <c r="LP55" s="86"/>
      <c r="LQ55" s="86"/>
      <c r="LR55" s="86"/>
      <c r="LS55" s="86"/>
      <c r="LT55" s="86"/>
      <c r="LU55" s="86"/>
      <c r="LV55" s="86"/>
      <c r="LW55" s="86"/>
      <c r="LX55" s="87"/>
      <c r="LY55" s="85">
        <f>データ!DK7</f>
        <v>16.899999999999999</v>
      </c>
      <c r="LZ55" s="86"/>
      <c r="MA55" s="86"/>
      <c r="MB55" s="86"/>
      <c r="MC55" s="86"/>
      <c r="MD55" s="86"/>
      <c r="ME55" s="86"/>
      <c r="MF55" s="86"/>
      <c r="MG55" s="86"/>
      <c r="MH55" s="86"/>
      <c r="MI55" s="86"/>
      <c r="MJ55" s="86"/>
      <c r="MK55" s="86"/>
      <c r="ML55" s="86"/>
      <c r="MM55" s="87"/>
      <c r="MN55" s="85">
        <f>データ!DL7</f>
        <v>15.8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59.3</v>
      </c>
      <c r="V79" s="80"/>
      <c r="W79" s="80"/>
      <c r="X79" s="80"/>
      <c r="Y79" s="80"/>
      <c r="Z79" s="80"/>
      <c r="AA79" s="80"/>
      <c r="AB79" s="80"/>
      <c r="AC79" s="80"/>
      <c r="AD79" s="80"/>
      <c r="AE79" s="80"/>
      <c r="AF79" s="80"/>
      <c r="AG79" s="80"/>
      <c r="AH79" s="80"/>
      <c r="AI79" s="80"/>
      <c r="AJ79" s="80"/>
      <c r="AK79" s="80"/>
      <c r="AL79" s="80"/>
      <c r="AM79" s="80"/>
      <c r="AN79" s="80">
        <f>データ!DT7</f>
        <v>59.9</v>
      </c>
      <c r="AO79" s="80"/>
      <c r="AP79" s="80"/>
      <c r="AQ79" s="80"/>
      <c r="AR79" s="80"/>
      <c r="AS79" s="80"/>
      <c r="AT79" s="80"/>
      <c r="AU79" s="80"/>
      <c r="AV79" s="80"/>
      <c r="AW79" s="80"/>
      <c r="AX79" s="80"/>
      <c r="AY79" s="80"/>
      <c r="AZ79" s="80"/>
      <c r="BA79" s="80"/>
      <c r="BB79" s="80"/>
      <c r="BC79" s="80"/>
      <c r="BD79" s="80"/>
      <c r="BE79" s="80"/>
      <c r="BF79" s="80"/>
      <c r="BG79" s="80">
        <f>データ!DU7</f>
        <v>62</v>
      </c>
      <c r="BH79" s="80"/>
      <c r="BI79" s="80"/>
      <c r="BJ79" s="80"/>
      <c r="BK79" s="80"/>
      <c r="BL79" s="80"/>
      <c r="BM79" s="80"/>
      <c r="BN79" s="80"/>
      <c r="BO79" s="80"/>
      <c r="BP79" s="80"/>
      <c r="BQ79" s="80"/>
      <c r="BR79" s="80"/>
      <c r="BS79" s="80"/>
      <c r="BT79" s="80"/>
      <c r="BU79" s="80"/>
      <c r="BV79" s="80"/>
      <c r="BW79" s="80"/>
      <c r="BX79" s="80"/>
      <c r="BY79" s="80"/>
      <c r="BZ79" s="80">
        <f>データ!DV7</f>
        <v>65</v>
      </c>
      <c r="CA79" s="80"/>
      <c r="CB79" s="80"/>
      <c r="CC79" s="80"/>
      <c r="CD79" s="80"/>
      <c r="CE79" s="80"/>
      <c r="CF79" s="80"/>
      <c r="CG79" s="80"/>
      <c r="CH79" s="80"/>
      <c r="CI79" s="80"/>
      <c r="CJ79" s="80"/>
      <c r="CK79" s="80"/>
      <c r="CL79" s="80"/>
      <c r="CM79" s="80"/>
      <c r="CN79" s="80"/>
      <c r="CO79" s="80"/>
      <c r="CP79" s="80"/>
      <c r="CQ79" s="80"/>
      <c r="CR79" s="80"/>
      <c r="CS79" s="80">
        <f>データ!DW7</f>
        <v>67.099999999999994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67.7</v>
      </c>
      <c r="EP79" s="80"/>
      <c r="EQ79" s="80"/>
      <c r="ER79" s="80"/>
      <c r="ES79" s="80"/>
      <c r="ET79" s="80"/>
      <c r="EU79" s="80"/>
      <c r="EV79" s="80"/>
      <c r="EW79" s="80"/>
      <c r="EX79" s="80"/>
      <c r="EY79" s="80"/>
      <c r="EZ79" s="80"/>
      <c r="FA79" s="80"/>
      <c r="FB79" s="80"/>
      <c r="FC79" s="80"/>
      <c r="FD79" s="80"/>
      <c r="FE79" s="80"/>
      <c r="FF79" s="80"/>
      <c r="FG79" s="80"/>
      <c r="FH79" s="80">
        <f>データ!EE7</f>
        <v>63.4</v>
      </c>
      <c r="FI79" s="80"/>
      <c r="FJ79" s="80"/>
      <c r="FK79" s="80"/>
      <c r="FL79" s="80"/>
      <c r="FM79" s="80"/>
      <c r="FN79" s="80"/>
      <c r="FO79" s="80"/>
      <c r="FP79" s="80"/>
      <c r="FQ79" s="80"/>
      <c r="FR79" s="80"/>
      <c r="FS79" s="80"/>
      <c r="FT79" s="80"/>
      <c r="FU79" s="80"/>
      <c r="FV79" s="80"/>
      <c r="FW79" s="80"/>
      <c r="FX79" s="80"/>
      <c r="FY79" s="80"/>
      <c r="FZ79" s="80"/>
      <c r="GA79" s="80">
        <f>データ!EF7</f>
        <v>65.7</v>
      </c>
      <c r="GB79" s="80"/>
      <c r="GC79" s="80"/>
      <c r="GD79" s="80"/>
      <c r="GE79" s="80"/>
      <c r="GF79" s="80"/>
      <c r="GG79" s="80"/>
      <c r="GH79" s="80"/>
      <c r="GI79" s="80"/>
      <c r="GJ79" s="80"/>
      <c r="GK79" s="80"/>
      <c r="GL79" s="80"/>
      <c r="GM79" s="80"/>
      <c r="GN79" s="80"/>
      <c r="GO79" s="80"/>
      <c r="GP79" s="80"/>
      <c r="GQ79" s="80"/>
      <c r="GR79" s="80"/>
      <c r="GS79" s="80"/>
      <c r="GT79" s="80">
        <f>データ!EG7</f>
        <v>70.5</v>
      </c>
      <c r="GU79" s="80"/>
      <c r="GV79" s="80"/>
      <c r="GW79" s="80"/>
      <c r="GX79" s="80"/>
      <c r="GY79" s="80"/>
      <c r="GZ79" s="80"/>
      <c r="HA79" s="80"/>
      <c r="HB79" s="80"/>
      <c r="HC79" s="80"/>
      <c r="HD79" s="80"/>
      <c r="HE79" s="80"/>
      <c r="HF79" s="80"/>
      <c r="HG79" s="80"/>
      <c r="HH79" s="80"/>
      <c r="HI79" s="80"/>
      <c r="HJ79" s="80"/>
      <c r="HK79" s="80"/>
      <c r="HL79" s="80"/>
      <c r="HM79" s="80">
        <f>データ!EH7</f>
        <v>73.3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43030056</v>
      </c>
      <c r="JK79" s="79"/>
      <c r="JL79" s="79"/>
      <c r="JM79" s="79"/>
      <c r="JN79" s="79"/>
      <c r="JO79" s="79"/>
      <c r="JP79" s="79"/>
      <c r="JQ79" s="79"/>
      <c r="JR79" s="79"/>
      <c r="JS79" s="79"/>
      <c r="JT79" s="79"/>
      <c r="JU79" s="79"/>
      <c r="JV79" s="79"/>
      <c r="JW79" s="79"/>
      <c r="JX79" s="79"/>
      <c r="JY79" s="79"/>
      <c r="JZ79" s="79"/>
      <c r="KA79" s="79"/>
      <c r="KB79" s="79"/>
      <c r="KC79" s="79">
        <f>データ!EP7</f>
        <v>45368167</v>
      </c>
      <c r="KD79" s="79"/>
      <c r="KE79" s="79"/>
      <c r="KF79" s="79"/>
      <c r="KG79" s="79"/>
      <c r="KH79" s="79"/>
      <c r="KI79" s="79"/>
      <c r="KJ79" s="79"/>
      <c r="KK79" s="79"/>
      <c r="KL79" s="79"/>
      <c r="KM79" s="79"/>
      <c r="KN79" s="79"/>
      <c r="KO79" s="79"/>
      <c r="KP79" s="79"/>
      <c r="KQ79" s="79"/>
      <c r="KR79" s="79"/>
      <c r="KS79" s="79"/>
      <c r="KT79" s="79"/>
      <c r="KU79" s="79"/>
      <c r="KV79" s="79">
        <f>データ!EQ7</f>
        <v>43500407</v>
      </c>
      <c r="KW79" s="79"/>
      <c r="KX79" s="79"/>
      <c r="KY79" s="79"/>
      <c r="KZ79" s="79"/>
      <c r="LA79" s="79"/>
      <c r="LB79" s="79"/>
      <c r="LC79" s="79"/>
      <c r="LD79" s="79"/>
      <c r="LE79" s="79"/>
      <c r="LF79" s="79"/>
      <c r="LG79" s="79"/>
      <c r="LH79" s="79"/>
      <c r="LI79" s="79"/>
      <c r="LJ79" s="79"/>
      <c r="LK79" s="79"/>
      <c r="LL79" s="79"/>
      <c r="LM79" s="79"/>
      <c r="LN79" s="79"/>
      <c r="LO79" s="79">
        <f>データ!ER7</f>
        <v>43721796</v>
      </c>
      <c r="LP79" s="79"/>
      <c r="LQ79" s="79"/>
      <c r="LR79" s="79"/>
      <c r="LS79" s="79"/>
      <c r="LT79" s="79"/>
      <c r="LU79" s="79"/>
      <c r="LV79" s="79"/>
      <c r="LW79" s="79"/>
      <c r="LX79" s="79"/>
      <c r="LY79" s="79"/>
      <c r="LZ79" s="79"/>
      <c r="MA79" s="79"/>
      <c r="MB79" s="79"/>
      <c r="MC79" s="79"/>
      <c r="MD79" s="79"/>
      <c r="ME79" s="79"/>
      <c r="MF79" s="79"/>
      <c r="MG79" s="79"/>
      <c r="MH79" s="79">
        <f>データ!ES7</f>
        <v>54593818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z6IlZINpMb2yjyUuh+ycMnvV3dod55/SU8BYn7Lq/2I+IuFzaGwCtdcBGmaw5n9gOx0/2WUf+ndOmXksoEDw==" saltValue="9RShtV4mZrHcYwEsUd8Gm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154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155</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154</v>
      </c>
      <c r="EF5" s="62" t="s">
        <v>145</v>
      </c>
      <c r="EG5" s="62" t="s">
        <v>146</v>
      </c>
      <c r="EH5" s="62" t="s">
        <v>147</v>
      </c>
      <c r="EI5" s="62" t="s">
        <v>148</v>
      </c>
      <c r="EJ5" s="62" t="s">
        <v>149</v>
      </c>
      <c r="EK5" s="62" t="s">
        <v>150</v>
      </c>
      <c r="EL5" s="62" t="s">
        <v>151</v>
      </c>
      <c r="EM5" s="62" t="s">
        <v>152</v>
      </c>
      <c r="EN5" s="62" t="s">
        <v>156</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157</v>
      </c>
      <c r="B6" s="63">
        <f>B8</f>
        <v>2020</v>
      </c>
      <c r="C6" s="63">
        <f t="shared" ref="C6:M6" si="2">C8</f>
        <v>32093</v>
      </c>
      <c r="D6" s="63">
        <f t="shared" si="2"/>
        <v>46</v>
      </c>
      <c r="E6" s="63">
        <f t="shared" si="2"/>
        <v>6</v>
      </c>
      <c r="F6" s="63">
        <f t="shared" si="2"/>
        <v>0</v>
      </c>
      <c r="G6" s="63">
        <f t="shared" si="2"/>
        <v>1</v>
      </c>
      <c r="H6" s="158" t="str">
        <f>IF(H8&lt;&gt;I8,H8,"")&amp;IF(I8&lt;&gt;J8,I8,"")&amp;"　"&amp;J8</f>
        <v>岩手県一関市　一関市国保藤沢病院</v>
      </c>
      <c r="I6" s="159"/>
      <c r="J6" s="160"/>
      <c r="K6" s="63" t="str">
        <f t="shared" si="2"/>
        <v>条例全部</v>
      </c>
      <c r="L6" s="63" t="str">
        <f t="shared" si="2"/>
        <v>病院事業</v>
      </c>
      <c r="M6" s="63" t="str">
        <f t="shared" si="2"/>
        <v>一般病院</v>
      </c>
      <c r="N6" s="63" t="str">
        <f>N8</f>
        <v>50床未満</v>
      </c>
      <c r="O6" s="63" t="str">
        <f>O8</f>
        <v>自治体職員</v>
      </c>
      <c r="P6" s="63" t="str">
        <f>P8</f>
        <v>直営</v>
      </c>
      <c r="Q6" s="64">
        <f t="shared" ref="Q6:AH6" si="3">Q8</f>
        <v>5</v>
      </c>
      <c r="R6" s="63" t="str">
        <f t="shared" si="3"/>
        <v>-</v>
      </c>
      <c r="S6" s="63" t="str">
        <f t="shared" si="3"/>
        <v>-</v>
      </c>
      <c r="T6" s="63" t="str">
        <f t="shared" si="3"/>
        <v>救 輪</v>
      </c>
      <c r="U6" s="64">
        <f>U8</f>
        <v>113604</v>
      </c>
      <c r="V6" s="64">
        <f>V8</f>
        <v>3736</v>
      </c>
      <c r="W6" s="63" t="str">
        <f>W8</f>
        <v>第２種該当</v>
      </c>
      <c r="X6" s="63" t="str">
        <f t="shared" ref="X6" si="4">X8</f>
        <v>-</v>
      </c>
      <c r="Y6" s="63" t="str">
        <f t="shared" si="3"/>
        <v>１０：１</v>
      </c>
      <c r="Z6" s="64">
        <f t="shared" si="3"/>
        <v>44</v>
      </c>
      <c r="AA6" s="64" t="str">
        <f t="shared" si="3"/>
        <v>-</v>
      </c>
      <c r="AB6" s="64" t="str">
        <f t="shared" si="3"/>
        <v>-</v>
      </c>
      <c r="AC6" s="64" t="str">
        <f t="shared" si="3"/>
        <v>-</v>
      </c>
      <c r="AD6" s="64" t="str">
        <f t="shared" si="3"/>
        <v>-</v>
      </c>
      <c r="AE6" s="64">
        <f t="shared" si="3"/>
        <v>44</v>
      </c>
      <c r="AF6" s="64">
        <f t="shared" si="3"/>
        <v>43</v>
      </c>
      <c r="AG6" s="64" t="str">
        <f t="shared" si="3"/>
        <v>-</v>
      </c>
      <c r="AH6" s="64">
        <f t="shared" si="3"/>
        <v>43</v>
      </c>
      <c r="AI6" s="65">
        <f>IF(AI8="-",NA(),AI8)</f>
        <v>103.6</v>
      </c>
      <c r="AJ6" s="65">
        <f t="shared" ref="AJ6:AR6" si="5">IF(AJ8="-",NA(),AJ8)</f>
        <v>102.2</v>
      </c>
      <c r="AK6" s="65">
        <f t="shared" si="5"/>
        <v>102.1</v>
      </c>
      <c r="AL6" s="65">
        <f t="shared" si="5"/>
        <v>100.8</v>
      </c>
      <c r="AM6" s="65">
        <f t="shared" si="5"/>
        <v>97.8</v>
      </c>
      <c r="AN6" s="65">
        <f t="shared" si="5"/>
        <v>98.4</v>
      </c>
      <c r="AO6" s="65">
        <f t="shared" si="5"/>
        <v>98.2</v>
      </c>
      <c r="AP6" s="65">
        <f t="shared" si="5"/>
        <v>97.5</v>
      </c>
      <c r="AQ6" s="65">
        <f t="shared" si="5"/>
        <v>97.7</v>
      </c>
      <c r="AR6" s="65">
        <f t="shared" si="5"/>
        <v>98</v>
      </c>
      <c r="AS6" s="65" t="str">
        <f>IF(AS8="-","【-】","【"&amp;SUBSTITUTE(TEXT(AS8,"#,##0.0"),"-","△")&amp;"】")</f>
        <v>【102.5】</v>
      </c>
      <c r="AT6" s="65">
        <f>IF(AT8="-",NA(),AT8)</f>
        <v>94.1</v>
      </c>
      <c r="AU6" s="65">
        <f t="shared" ref="AU6:BC6" si="6">IF(AU8="-",NA(),AU8)</f>
        <v>92.5</v>
      </c>
      <c r="AV6" s="65">
        <f t="shared" si="6"/>
        <v>92.5</v>
      </c>
      <c r="AW6" s="65">
        <f t="shared" si="6"/>
        <v>89.8</v>
      </c>
      <c r="AX6" s="65">
        <f t="shared" si="6"/>
        <v>88.1</v>
      </c>
      <c r="AY6" s="65">
        <f t="shared" si="6"/>
        <v>77.900000000000006</v>
      </c>
      <c r="AZ6" s="65">
        <f t="shared" si="6"/>
        <v>78.099999999999994</v>
      </c>
      <c r="BA6" s="65">
        <f t="shared" si="6"/>
        <v>77</v>
      </c>
      <c r="BB6" s="65">
        <f t="shared" si="6"/>
        <v>77.099999999999994</v>
      </c>
      <c r="BC6" s="65">
        <f t="shared" si="6"/>
        <v>65</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132.30000000000001</v>
      </c>
      <c r="BO6" s="65" t="str">
        <f>IF(BO8="-","【-】","【"&amp;SUBSTITUTE(TEXT(BO8,"#,##0.0"),"-","△")&amp;"】")</f>
        <v>【69.3】</v>
      </c>
      <c r="BP6" s="65">
        <f>IF(BP8="-",NA(),BP8)</f>
        <v>82.9</v>
      </c>
      <c r="BQ6" s="65">
        <f t="shared" ref="BQ6:BY6" si="8">IF(BQ8="-",NA(),BQ8)</f>
        <v>79</v>
      </c>
      <c r="BR6" s="65">
        <f t="shared" si="8"/>
        <v>78.8</v>
      </c>
      <c r="BS6" s="65">
        <f t="shared" si="8"/>
        <v>62.1</v>
      </c>
      <c r="BT6" s="65">
        <f t="shared" si="8"/>
        <v>61.4</v>
      </c>
      <c r="BU6" s="65">
        <f t="shared" si="8"/>
        <v>66.8</v>
      </c>
      <c r="BV6" s="65">
        <f t="shared" si="8"/>
        <v>67.900000000000006</v>
      </c>
      <c r="BW6" s="65">
        <f t="shared" si="8"/>
        <v>66.900000000000006</v>
      </c>
      <c r="BX6" s="65">
        <f t="shared" si="8"/>
        <v>66.099999999999994</v>
      </c>
      <c r="BY6" s="65">
        <f t="shared" si="8"/>
        <v>55.9</v>
      </c>
      <c r="BZ6" s="65" t="str">
        <f>IF(BZ8="-","【-】","【"&amp;SUBSTITUTE(TEXT(BZ8,"#,##0.0"),"-","△")&amp;"】")</f>
        <v>【67.2】</v>
      </c>
      <c r="CA6" s="66">
        <f>IF(CA8="-",NA(),CA8)</f>
        <v>33133</v>
      </c>
      <c r="CB6" s="66">
        <f t="shared" ref="CB6:CJ6" si="9">IF(CB8="-",NA(),CB8)</f>
        <v>31647</v>
      </c>
      <c r="CC6" s="66">
        <f t="shared" si="9"/>
        <v>30996</v>
      </c>
      <c r="CD6" s="66">
        <f t="shared" si="9"/>
        <v>33047</v>
      </c>
      <c r="CE6" s="66">
        <f t="shared" si="9"/>
        <v>33654</v>
      </c>
      <c r="CF6" s="66">
        <f t="shared" si="9"/>
        <v>24882</v>
      </c>
      <c r="CG6" s="66">
        <f t="shared" si="9"/>
        <v>25249</v>
      </c>
      <c r="CH6" s="66">
        <f t="shared" si="9"/>
        <v>25711</v>
      </c>
      <c r="CI6" s="66">
        <f t="shared" si="9"/>
        <v>26415</v>
      </c>
      <c r="CJ6" s="66">
        <f t="shared" si="9"/>
        <v>29162</v>
      </c>
      <c r="CK6" s="65" t="str">
        <f>IF(CK8="-","【-】","【"&amp;SUBSTITUTE(TEXT(CK8,"#,##0"),"-","△")&amp;"】")</f>
        <v>【56,733】</v>
      </c>
      <c r="CL6" s="66">
        <f>IF(CL8="-",NA(),CL8)</f>
        <v>11058</v>
      </c>
      <c r="CM6" s="66">
        <f t="shared" ref="CM6:CU6" si="10">IF(CM8="-",NA(),CM8)</f>
        <v>12015</v>
      </c>
      <c r="CN6" s="66">
        <f t="shared" si="10"/>
        <v>12587</v>
      </c>
      <c r="CO6" s="66">
        <f t="shared" si="10"/>
        <v>13895</v>
      </c>
      <c r="CP6" s="66">
        <f t="shared" si="10"/>
        <v>13744</v>
      </c>
      <c r="CQ6" s="66">
        <f t="shared" si="10"/>
        <v>8797</v>
      </c>
      <c r="CR6" s="66">
        <f t="shared" si="10"/>
        <v>8852</v>
      </c>
      <c r="CS6" s="66">
        <f t="shared" si="10"/>
        <v>9060</v>
      </c>
      <c r="CT6" s="66">
        <f t="shared" si="10"/>
        <v>9135</v>
      </c>
      <c r="CU6" s="66">
        <f t="shared" si="10"/>
        <v>8904</v>
      </c>
      <c r="CV6" s="65" t="str">
        <f>IF(CV8="-","【-】","【"&amp;SUBSTITUTE(TEXT(CV8,"#,##0"),"-","△")&amp;"】")</f>
        <v>【16,778】</v>
      </c>
      <c r="CW6" s="65">
        <f>IF(CW8="-",NA(),CW8)</f>
        <v>60.7</v>
      </c>
      <c r="CX6" s="65">
        <f t="shared" ref="CX6:DF6" si="11">IF(CX8="-",NA(),CX8)</f>
        <v>61.9</v>
      </c>
      <c r="CY6" s="65">
        <f t="shared" si="11"/>
        <v>59.9</v>
      </c>
      <c r="CZ6" s="65">
        <f t="shared" si="11"/>
        <v>60.5</v>
      </c>
      <c r="DA6" s="65">
        <f t="shared" si="11"/>
        <v>64.400000000000006</v>
      </c>
      <c r="DB6" s="65">
        <f t="shared" si="11"/>
        <v>69.5</v>
      </c>
      <c r="DC6" s="65">
        <f t="shared" si="11"/>
        <v>70.3</v>
      </c>
      <c r="DD6" s="65">
        <f t="shared" si="11"/>
        <v>71.099999999999994</v>
      </c>
      <c r="DE6" s="65">
        <f t="shared" si="11"/>
        <v>72</v>
      </c>
      <c r="DF6" s="65">
        <f t="shared" si="11"/>
        <v>87.1</v>
      </c>
      <c r="DG6" s="65" t="str">
        <f>IF(DG8="-","【-】","【"&amp;SUBSTITUTE(TEXT(DG8,"#,##0.0"),"-","△")&amp;"】")</f>
        <v>【58.8】</v>
      </c>
      <c r="DH6" s="65">
        <f>IF(DH8="-",NA(),DH8)</f>
        <v>14.6</v>
      </c>
      <c r="DI6" s="65">
        <f t="shared" ref="DI6:DQ6" si="12">IF(DI8="-",NA(),DI8)</f>
        <v>14.6</v>
      </c>
      <c r="DJ6" s="65">
        <f t="shared" si="12"/>
        <v>14.7</v>
      </c>
      <c r="DK6" s="65">
        <f t="shared" si="12"/>
        <v>16.899999999999999</v>
      </c>
      <c r="DL6" s="65">
        <f t="shared" si="12"/>
        <v>15.8</v>
      </c>
      <c r="DM6" s="65">
        <f t="shared" si="12"/>
        <v>17.399999999999999</v>
      </c>
      <c r="DN6" s="65">
        <f t="shared" si="12"/>
        <v>17</v>
      </c>
      <c r="DO6" s="65">
        <f t="shared" si="12"/>
        <v>16.5</v>
      </c>
      <c r="DP6" s="65">
        <f t="shared" si="12"/>
        <v>16</v>
      </c>
      <c r="DQ6" s="65">
        <f t="shared" si="12"/>
        <v>15.9</v>
      </c>
      <c r="DR6" s="65" t="str">
        <f>IF(DR8="-","【-】","【"&amp;SUBSTITUTE(TEXT(DR8,"#,##0.0"),"-","△")&amp;"】")</f>
        <v>【24.8】</v>
      </c>
      <c r="DS6" s="65">
        <f>IF(DS8="-",NA(),DS8)</f>
        <v>59.3</v>
      </c>
      <c r="DT6" s="65">
        <f t="shared" ref="DT6:EB6" si="13">IF(DT8="-",NA(),DT8)</f>
        <v>59.9</v>
      </c>
      <c r="DU6" s="65">
        <f t="shared" si="13"/>
        <v>62</v>
      </c>
      <c r="DV6" s="65">
        <f t="shared" si="13"/>
        <v>65</v>
      </c>
      <c r="DW6" s="65">
        <f t="shared" si="13"/>
        <v>67.099999999999994</v>
      </c>
      <c r="DX6" s="65">
        <f t="shared" si="13"/>
        <v>54.2</v>
      </c>
      <c r="DY6" s="65">
        <f t="shared" si="13"/>
        <v>53.8</v>
      </c>
      <c r="DZ6" s="65">
        <f t="shared" si="13"/>
        <v>56.1</v>
      </c>
      <c r="EA6" s="65">
        <f t="shared" si="13"/>
        <v>56.4</v>
      </c>
      <c r="EB6" s="65">
        <f t="shared" si="13"/>
        <v>57.6</v>
      </c>
      <c r="EC6" s="65" t="str">
        <f>IF(EC8="-","【-】","【"&amp;SUBSTITUTE(TEXT(EC8,"#,##0.0"),"-","△")&amp;"】")</f>
        <v>【54.8】</v>
      </c>
      <c r="ED6" s="65">
        <f>IF(ED8="-",NA(),ED8)</f>
        <v>67.7</v>
      </c>
      <c r="EE6" s="65">
        <f t="shared" ref="EE6:EM6" si="14">IF(EE8="-",NA(),EE8)</f>
        <v>63.4</v>
      </c>
      <c r="EF6" s="65">
        <f t="shared" si="14"/>
        <v>65.7</v>
      </c>
      <c r="EG6" s="65">
        <f t="shared" si="14"/>
        <v>70.5</v>
      </c>
      <c r="EH6" s="65">
        <f t="shared" si="14"/>
        <v>73.3</v>
      </c>
      <c r="EI6" s="65">
        <f t="shared" si="14"/>
        <v>70</v>
      </c>
      <c r="EJ6" s="65">
        <f t="shared" si="14"/>
        <v>71</v>
      </c>
      <c r="EK6" s="65">
        <f t="shared" si="14"/>
        <v>73.2</v>
      </c>
      <c r="EL6" s="65">
        <f t="shared" si="14"/>
        <v>73.400000000000006</v>
      </c>
      <c r="EM6" s="65">
        <f t="shared" si="14"/>
        <v>72.3</v>
      </c>
      <c r="EN6" s="65" t="str">
        <f>IF(EN8="-","【-】","【"&amp;SUBSTITUTE(TEXT(EN8,"#,##0.0"),"-","△")&amp;"】")</f>
        <v>【70.3】</v>
      </c>
      <c r="EO6" s="66">
        <f>IF(EO8="-",NA(),EO8)</f>
        <v>43030056</v>
      </c>
      <c r="EP6" s="66">
        <f t="shared" ref="EP6:EX6" si="15">IF(EP8="-",NA(),EP8)</f>
        <v>45368167</v>
      </c>
      <c r="EQ6" s="66">
        <f t="shared" si="15"/>
        <v>43500407</v>
      </c>
      <c r="ER6" s="66">
        <f t="shared" si="15"/>
        <v>43721796</v>
      </c>
      <c r="ES6" s="66">
        <f t="shared" si="15"/>
        <v>54593818</v>
      </c>
      <c r="ET6" s="66">
        <f t="shared" si="15"/>
        <v>36941419</v>
      </c>
      <c r="EU6" s="66">
        <f t="shared" si="15"/>
        <v>38480542</v>
      </c>
      <c r="EV6" s="66">
        <f t="shared" si="15"/>
        <v>38744035</v>
      </c>
      <c r="EW6" s="66">
        <f t="shared" si="15"/>
        <v>40117620</v>
      </c>
      <c r="EX6" s="66">
        <f t="shared" si="15"/>
        <v>46069366</v>
      </c>
      <c r="EY6" s="66" t="str">
        <f>IF(EY8="-","【-】","【"&amp;SUBSTITUTE(TEXT(EY8,"#,##0"),"-","△")&amp;"】")</f>
        <v>【49,168,683】</v>
      </c>
    </row>
    <row r="7" spans="1:155" s="67" customFormat="1">
      <c r="A7" s="48" t="s">
        <v>158</v>
      </c>
      <c r="B7" s="63">
        <f t="shared" ref="B7:AH7" si="16">B8</f>
        <v>2020</v>
      </c>
      <c r="C7" s="63">
        <f t="shared" si="16"/>
        <v>32093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50床未満</v>
      </c>
      <c r="O7" s="63" t="str">
        <f>O8</f>
        <v>自治体職員</v>
      </c>
      <c r="P7" s="63" t="str">
        <f>P8</f>
        <v>直営</v>
      </c>
      <c r="Q7" s="64">
        <f t="shared" si="16"/>
        <v>5</v>
      </c>
      <c r="R7" s="63" t="str">
        <f t="shared" si="16"/>
        <v>-</v>
      </c>
      <c r="S7" s="63" t="str">
        <f t="shared" si="16"/>
        <v>-</v>
      </c>
      <c r="T7" s="63" t="str">
        <f t="shared" si="16"/>
        <v>救 輪</v>
      </c>
      <c r="U7" s="64">
        <f>U8</f>
        <v>113604</v>
      </c>
      <c r="V7" s="64">
        <f>V8</f>
        <v>3736</v>
      </c>
      <c r="W7" s="63" t="str">
        <f>W8</f>
        <v>第２種該当</v>
      </c>
      <c r="X7" s="63" t="str">
        <f t="shared" si="16"/>
        <v>-</v>
      </c>
      <c r="Y7" s="63" t="str">
        <f t="shared" si="16"/>
        <v>１０：１</v>
      </c>
      <c r="Z7" s="64">
        <f t="shared" si="16"/>
        <v>44</v>
      </c>
      <c r="AA7" s="64" t="str">
        <f t="shared" si="16"/>
        <v>-</v>
      </c>
      <c r="AB7" s="64" t="str">
        <f t="shared" si="16"/>
        <v>-</v>
      </c>
      <c r="AC7" s="64" t="str">
        <f t="shared" si="16"/>
        <v>-</v>
      </c>
      <c r="AD7" s="64" t="str">
        <f t="shared" si="16"/>
        <v>-</v>
      </c>
      <c r="AE7" s="64">
        <f t="shared" si="16"/>
        <v>44</v>
      </c>
      <c r="AF7" s="64">
        <f t="shared" si="16"/>
        <v>43</v>
      </c>
      <c r="AG7" s="64" t="str">
        <f t="shared" si="16"/>
        <v>-</v>
      </c>
      <c r="AH7" s="64">
        <f t="shared" si="16"/>
        <v>43</v>
      </c>
      <c r="AI7" s="65">
        <f>AI8</f>
        <v>103.6</v>
      </c>
      <c r="AJ7" s="65">
        <f t="shared" ref="AJ7:AR7" si="17">AJ8</f>
        <v>102.2</v>
      </c>
      <c r="AK7" s="65">
        <f t="shared" si="17"/>
        <v>102.1</v>
      </c>
      <c r="AL7" s="65">
        <f t="shared" si="17"/>
        <v>100.8</v>
      </c>
      <c r="AM7" s="65">
        <f t="shared" si="17"/>
        <v>97.8</v>
      </c>
      <c r="AN7" s="65">
        <f t="shared" si="17"/>
        <v>98.4</v>
      </c>
      <c r="AO7" s="65">
        <f t="shared" si="17"/>
        <v>98.2</v>
      </c>
      <c r="AP7" s="65">
        <f t="shared" si="17"/>
        <v>97.5</v>
      </c>
      <c r="AQ7" s="65">
        <f t="shared" si="17"/>
        <v>97.7</v>
      </c>
      <c r="AR7" s="65">
        <f t="shared" si="17"/>
        <v>98</v>
      </c>
      <c r="AS7" s="65"/>
      <c r="AT7" s="65">
        <f>AT8</f>
        <v>94.1</v>
      </c>
      <c r="AU7" s="65">
        <f t="shared" ref="AU7:BC7" si="18">AU8</f>
        <v>92.5</v>
      </c>
      <c r="AV7" s="65">
        <f t="shared" si="18"/>
        <v>92.5</v>
      </c>
      <c r="AW7" s="65">
        <f t="shared" si="18"/>
        <v>89.8</v>
      </c>
      <c r="AX7" s="65">
        <f t="shared" si="18"/>
        <v>88.1</v>
      </c>
      <c r="AY7" s="65">
        <f t="shared" si="18"/>
        <v>77.900000000000006</v>
      </c>
      <c r="AZ7" s="65">
        <f t="shared" si="18"/>
        <v>78.099999999999994</v>
      </c>
      <c r="BA7" s="65">
        <f t="shared" si="18"/>
        <v>77</v>
      </c>
      <c r="BB7" s="65">
        <f t="shared" si="18"/>
        <v>77.099999999999994</v>
      </c>
      <c r="BC7" s="65">
        <f t="shared" si="18"/>
        <v>65</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132.30000000000001</v>
      </c>
      <c r="BO7" s="65"/>
      <c r="BP7" s="65">
        <f>BP8</f>
        <v>82.9</v>
      </c>
      <c r="BQ7" s="65">
        <f t="shared" ref="BQ7:BY7" si="20">BQ8</f>
        <v>79</v>
      </c>
      <c r="BR7" s="65">
        <f t="shared" si="20"/>
        <v>78.8</v>
      </c>
      <c r="BS7" s="65">
        <f t="shared" si="20"/>
        <v>62.1</v>
      </c>
      <c r="BT7" s="65">
        <f t="shared" si="20"/>
        <v>61.4</v>
      </c>
      <c r="BU7" s="65">
        <f t="shared" si="20"/>
        <v>66.8</v>
      </c>
      <c r="BV7" s="65">
        <f t="shared" si="20"/>
        <v>67.900000000000006</v>
      </c>
      <c r="BW7" s="65">
        <f t="shared" si="20"/>
        <v>66.900000000000006</v>
      </c>
      <c r="BX7" s="65">
        <f t="shared" si="20"/>
        <v>66.099999999999994</v>
      </c>
      <c r="BY7" s="65">
        <f t="shared" si="20"/>
        <v>55.9</v>
      </c>
      <c r="BZ7" s="65"/>
      <c r="CA7" s="66">
        <f>CA8</f>
        <v>33133</v>
      </c>
      <c r="CB7" s="66">
        <f t="shared" ref="CB7:CJ7" si="21">CB8</f>
        <v>31647</v>
      </c>
      <c r="CC7" s="66">
        <f t="shared" si="21"/>
        <v>30996</v>
      </c>
      <c r="CD7" s="66">
        <f t="shared" si="21"/>
        <v>33047</v>
      </c>
      <c r="CE7" s="66">
        <f t="shared" si="21"/>
        <v>33654</v>
      </c>
      <c r="CF7" s="66">
        <f t="shared" si="21"/>
        <v>24882</v>
      </c>
      <c r="CG7" s="66">
        <f t="shared" si="21"/>
        <v>25249</v>
      </c>
      <c r="CH7" s="66">
        <f t="shared" si="21"/>
        <v>25711</v>
      </c>
      <c r="CI7" s="66">
        <f t="shared" si="21"/>
        <v>26415</v>
      </c>
      <c r="CJ7" s="66">
        <f t="shared" si="21"/>
        <v>29162</v>
      </c>
      <c r="CK7" s="65"/>
      <c r="CL7" s="66">
        <f>CL8</f>
        <v>11058</v>
      </c>
      <c r="CM7" s="66">
        <f t="shared" ref="CM7:CU7" si="22">CM8</f>
        <v>12015</v>
      </c>
      <c r="CN7" s="66">
        <f t="shared" si="22"/>
        <v>12587</v>
      </c>
      <c r="CO7" s="66">
        <f t="shared" si="22"/>
        <v>13895</v>
      </c>
      <c r="CP7" s="66">
        <f t="shared" si="22"/>
        <v>13744</v>
      </c>
      <c r="CQ7" s="66">
        <f t="shared" si="22"/>
        <v>8797</v>
      </c>
      <c r="CR7" s="66">
        <f t="shared" si="22"/>
        <v>8852</v>
      </c>
      <c r="CS7" s="66">
        <f t="shared" si="22"/>
        <v>9060</v>
      </c>
      <c r="CT7" s="66">
        <f t="shared" si="22"/>
        <v>9135</v>
      </c>
      <c r="CU7" s="66">
        <f t="shared" si="22"/>
        <v>8904</v>
      </c>
      <c r="CV7" s="65"/>
      <c r="CW7" s="65">
        <f>CW8</f>
        <v>60.7</v>
      </c>
      <c r="CX7" s="65">
        <f t="shared" ref="CX7:DF7" si="23">CX8</f>
        <v>61.9</v>
      </c>
      <c r="CY7" s="65">
        <f t="shared" si="23"/>
        <v>59.9</v>
      </c>
      <c r="CZ7" s="65">
        <f t="shared" si="23"/>
        <v>60.5</v>
      </c>
      <c r="DA7" s="65">
        <f t="shared" si="23"/>
        <v>64.400000000000006</v>
      </c>
      <c r="DB7" s="65">
        <f t="shared" si="23"/>
        <v>69.5</v>
      </c>
      <c r="DC7" s="65">
        <f t="shared" si="23"/>
        <v>70.3</v>
      </c>
      <c r="DD7" s="65">
        <f t="shared" si="23"/>
        <v>71.099999999999994</v>
      </c>
      <c r="DE7" s="65">
        <f t="shared" si="23"/>
        <v>72</v>
      </c>
      <c r="DF7" s="65">
        <f t="shared" si="23"/>
        <v>87.1</v>
      </c>
      <c r="DG7" s="65"/>
      <c r="DH7" s="65">
        <f>DH8</f>
        <v>14.6</v>
      </c>
      <c r="DI7" s="65">
        <f t="shared" ref="DI7:DQ7" si="24">DI8</f>
        <v>14.6</v>
      </c>
      <c r="DJ7" s="65">
        <f t="shared" si="24"/>
        <v>14.7</v>
      </c>
      <c r="DK7" s="65">
        <f t="shared" si="24"/>
        <v>16.899999999999999</v>
      </c>
      <c r="DL7" s="65">
        <f t="shared" si="24"/>
        <v>15.8</v>
      </c>
      <c r="DM7" s="65">
        <f t="shared" si="24"/>
        <v>17.399999999999999</v>
      </c>
      <c r="DN7" s="65">
        <f t="shared" si="24"/>
        <v>17</v>
      </c>
      <c r="DO7" s="65">
        <f t="shared" si="24"/>
        <v>16.5</v>
      </c>
      <c r="DP7" s="65">
        <f t="shared" si="24"/>
        <v>16</v>
      </c>
      <c r="DQ7" s="65">
        <f t="shared" si="24"/>
        <v>15.9</v>
      </c>
      <c r="DR7" s="65"/>
      <c r="DS7" s="65">
        <f>DS8</f>
        <v>59.3</v>
      </c>
      <c r="DT7" s="65">
        <f t="shared" ref="DT7:EB7" si="25">DT8</f>
        <v>59.9</v>
      </c>
      <c r="DU7" s="65">
        <f t="shared" si="25"/>
        <v>62</v>
      </c>
      <c r="DV7" s="65">
        <f t="shared" si="25"/>
        <v>65</v>
      </c>
      <c r="DW7" s="65">
        <f t="shared" si="25"/>
        <v>67.099999999999994</v>
      </c>
      <c r="DX7" s="65">
        <f t="shared" si="25"/>
        <v>54.2</v>
      </c>
      <c r="DY7" s="65">
        <f t="shared" si="25"/>
        <v>53.8</v>
      </c>
      <c r="DZ7" s="65">
        <f t="shared" si="25"/>
        <v>56.1</v>
      </c>
      <c r="EA7" s="65">
        <f t="shared" si="25"/>
        <v>56.4</v>
      </c>
      <c r="EB7" s="65">
        <f t="shared" si="25"/>
        <v>57.6</v>
      </c>
      <c r="EC7" s="65"/>
      <c r="ED7" s="65">
        <f>ED8</f>
        <v>67.7</v>
      </c>
      <c r="EE7" s="65">
        <f t="shared" ref="EE7:EM7" si="26">EE8</f>
        <v>63.4</v>
      </c>
      <c r="EF7" s="65">
        <f t="shared" si="26"/>
        <v>65.7</v>
      </c>
      <c r="EG7" s="65">
        <f t="shared" si="26"/>
        <v>70.5</v>
      </c>
      <c r="EH7" s="65">
        <f t="shared" si="26"/>
        <v>73.3</v>
      </c>
      <c r="EI7" s="65">
        <f t="shared" si="26"/>
        <v>70</v>
      </c>
      <c r="EJ7" s="65">
        <f t="shared" si="26"/>
        <v>71</v>
      </c>
      <c r="EK7" s="65">
        <f t="shared" si="26"/>
        <v>73.2</v>
      </c>
      <c r="EL7" s="65">
        <f t="shared" si="26"/>
        <v>73.400000000000006</v>
      </c>
      <c r="EM7" s="65">
        <f t="shared" si="26"/>
        <v>72.3</v>
      </c>
      <c r="EN7" s="65"/>
      <c r="EO7" s="66">
        <f>EO8</f>
        <v>43030056</v>
      </c>
      <c r="EP7" s="66">
        <f t="shared" ref="EP7:EX7" si="27">EP8</f>
        <v>45368167</v>
      </c>
      <c r="EQ7" s="66">
        <f t="shared" si="27"/>
        <v>43500407</v>
      </c>
      <c r="ER7" s="66">
        <f t="shared" si="27"/>
        <v>43721796</v>
      </c>
      <c r="ES7" s="66">
        <f t="shared" si="27"/>
        <v>54593818</v>
      </c>
      <c r="ET7" s="66">
        <f t="shared" si="27"/>
        <v>36941419</v>
      </c>
      <c r="EU7" s="66">
        <f t="shared" si="27"/>
        <v>38480542</v>
      </c>
      <c r="EV7" s="66">
        <f t="shared" si="27"/>
        <v>38744035</v>
      </c>
      <c r="EW7" s="66">
        <f t="shared" si="27"/>
        <v>40117620</v>
      </c>
      <c r="EX7" s="66">
        <f t="shared" si="27"/>
        <v>46069366</v>
      </c>
      <c r="EY7" s="66"/>
    </row>
    <row r="8" spans="1:155" s="67" customFormat="1">
      <c r="A8" s="48"/>
      <c r="B8" s="68">
        <v>2020</v>
      </c>
      <c r="C8" s="68">
        <v>32093</v>
      </c>
      <c r="D8" s="68">
        <v>46</v>
      </c>
      <c r="E8" s="68">
        <v>6</v>
      </c>
      <c r="F8" s="68">
        <v>0</v>
      </c>
      <c r="G8" s="68">
        <v>1</v>
      </c>
      <c r="H8" s="68" t="s">
        <v>159</v>
      </c>
      <c r="I8" s="68" t="s">
        <v>160</v>
      </c>
      <c r="J8" s="68" t="s">
        <v>161</v>
      </c>
      <c r="K8" s="68" t="s">
        <v>162</v>
      </c>
      <c r="L8" s="68" t="s">
        <v>163</v>
      </c>
      <c r="M8" s="68" t="s">
        <v>164</v>
      </c>
      <c r="N8" s="68" t="s">
        <v>165</v>
      </c>
      <c r="O8" s="68" t="s">
        <v>166</v>
      </c>
      <c r="P8" s="68" t="s">
        <v>167</v>
      </c>
      <c r="Q8" s="69">
        <v>5</v>
      </c>
      <c r="R8" s="68" t="s">
        <v>39</v>
      </c>
      <c r="S8" s="68" t="s">
        <v>39</v>
      </c>
      <c r="T8" s="68" t="s">
        <v>168</v>
      </c>
      <c r="U8" s="69">
        <v>113604</v>
      </c>
      <c r="V8" s="69">
        <v>3736</v>
      </c>
      <c r="W8" s="68" t="s">
        <v>169</v>
      </c>
      <c r="X8" s="68" t="s">
        <v>39</v>
      </c>
      <c r="Y8" s="70" t="s">
        <v>170</v>
      </c>
      <c r="Z8" s="69">
        <v>44</v>
      </c>
      <c r="AA8" s="69" t="s">
        <v>39</v>
      </c>
      <c r="AB8" s="69" t="s">
        <v>39</v>
      </c>
      <c r="AC8" s="69" t="s">
        <v>39</v>
      </c>
      <c r="AD8" s="69" t="s">
        <v>39</v>
      </c>
      <c r="AE8" s="69">
        <v>44</v>
      </c>
      <c r="AF8" s="69">
        <v>43</v>
      </c>
      <c r="AG8" s="69" t="s">
        <v>39</v>
      </c>
      <c r="AH8" s="69">
        <v>43</v>
      </c>
      <c r="AI8" s="71">
        <v>103.6</v>
      </c>
      <c r="AJ8" s="71">
        <v>102.2</v>
      </c>
      <c r="AK8" s="71">
        <v>102.1</v>
      </c>
      <c r="AL8" s="71">
        <v>100.8</v>
      </c>
      <c r="AM8" s="71">
        <v>97.8</v>
      </c>
      <c r="AN8" s="71">
        <v>98.4</v>
      </c>
      <c r="AO8" s="71">
        <v>98.2</v>
      </c>
      <c r="AP8" s="71">
        <v>97.5</v>
      </c>
      <c r="AQ8" s="71">
        <v>97.7</v>
      </c>
      <c r="AR8" s="71">
        <v>98</v>
      </c>
      <c r="AS8" s="71">
        <v>102.5</v>
      </c>
      <c r="AT8" s="71">
        <v>94.1</v>
      </c>
      <c r="AU8" s="71">
        <v>92.5</v>
      </c>
      <c r="AV8" s="71">
        <v>92.5</v>
      </c>
      <c r="AW8" s="71">
        <v>89.8</v>
      </c>
      <c r="AX8" s="71">
        <v>88.1</v>
      </c>
      <c r="AY8" s="71">
        <v>77.900000000000006</v>
      </c>
      <c r="AZ8" s="71">
        <v>78.099999999999994</v>
      </c>
      <c r="BA8" s="71">
        <v>77</v>
      </c>
      <c r="BB8" s="71">
        <v>77.099999999999994</v>
      </c>
      <c r="BC8" s="71">
        <v>65</v>
      </c>
      <c r="BD8" s="71">
        <v>84.7</v>
      </c>
      <c r="BE8" s="72">
        <v>0</v>
      </c>
      <c r="BF8" s="72">
        <v>0</v>
      </c>
      <c r="BG8" s="72">
        <v>0</v>
      </c>
      <c r="BH8" s="72">
        <v>0</v>
      </c>
      <c r="BI8" s="72">
        <v>0</v>
      </c>
      <c r="BJ8" s="72">
        <v>107.2</v>
      </c>
      <c r="BK8" s="72">
        <v>114.4</v>
      </c>
      <c r="BL8" s="72">
        <v>117</v>
      </c>
      <c r="BM8" s="72">
        <v>118.8</v>
      </c>
      <c r="BN8" s="72">
        <v>132.30000000000001</v>
      </c>
      <c r="BO8" s="72">
        <v>69.3</v>
      </c>
      <c r="BP8" s="71">
        <v>82.9</v>
      </c>
      <c r="BQ8" s="71">
        <v>79</v>
      </c>
      <c r="BR8" s="71">
        <v>78.8</v>
      </c>
      <c r="BS8" s="71">
        <v>62.1</v>
      </c>
      <c r="BT8" s="71">
        <v>61.4</v>
      </c>
      <c r="BU8" s="71">
        <v>66.8</v>
      </c>
      <c r="BV8" s="71">
        <v>67.900000000000006</v>
      </c>
      <c r="BW8" s="71">
        <v>66.900000000000006</v>
      </c>
      <c r="BX8" s="71">
        <v>66.099999999999994</v>
      </c>
      <c r="BY8" s="71">
        <v>55.9</v>
      </c>
      <c r="BZ8" s="71">
        <v>67.2</v>
      </c>
      <c r="CA8" s="72">
        <v>33133</v>
      </c>
      <c r="CB8" s="72">
        <v>31647</v>
      </c>
      <c r="CC8" s="72">
        <v>30996</v>
      </c>
      <c r="CD8" s="72">
        <v>33047</v>
      </c>
      <c r="CE8" s="72">
        <v>33654</v>
      </c>
      <c r="CF8" s="72">
        <v>24882</v>
      </c>
      <c r="CG8" s="72">
        <v>25249</v>
      </c>
      <c r="CH8" s="72">
        <v>25711</v>
      </c>
      <c r="CI8" s="72">
        <v>26415</v>
      </c>
      <c r="CJ8" s="72">
        <v>29162</v>
      </c>
      <c r="CK8" s="71">
        <v>56733</v>
      </c>
      <c r="CL8" s="72">
        <v>11058</v>
      </c>
      <c r="CM8" s="72">
        <v>12015</v>
      </c>
      <c r="CN8" s="72">
        <v>12587</v>
      </c>
      <c r="CO8" s="72">
        <v>13895</v>
      </c>
      <c r="CP8" s="72">
        <v>13744</v>
      </c>
      <c r="CQ8" s="72">
        <v>8797</v>
      </c>
      <c r="CR8" s="72">
        <v>8852</v>
      </c>
      <c r="CS8" s="72">
        <v>9060</v>
      </c>
      <c r="CT8" s="72">
        <v>9135</v>
      </c>
      <c r="CU8" s="72">
        <v>8904</v>
      </c>
      <c r="CV8" s="71">
        <v>16778</v>
      </c>
      <c r="CW8" s="72">
        <v>60.7</v>
      </c>
      <c r="CX8" s="72">
        <v>61.9</v>
      </c>
      <c r="CY8" s="72">
        <v>59.9</v>
      </c>
      <c r="CZ8" s="72">
        <v>60.5</v>
      </c>
      <c r="DA8" s="72">
        <v>64.400000000000006</v>
      </c>
      <c r="DB8" s="72">
        <v>69.5</v>
      </c>
      <c r="DC8" s="72">
        <v>70.3</v>
      </c>
      <c r="DD8" s="72">
        <v>71.099999999999994</v>
      </c>
      <c r="DE8" s="72">
        <v>72</v>
      </c>
      <c r="DF8" s="72">
        <v>87.1</v>
      </c>
      <c r="DG8" s="72">
        <v>58.8</v>
      </c>
      <c r="DH8" s="72">
        <v>14.6</v>
      </c>
      <c r="DI8" s="72">
        <v>14.6</v>
      </c>
      <c r="DJ8" s="72">
        <v>14.7</v>
      </c>
      <c r="DK8" s="72">
        <v>16.899999999999999</v>
      </c>
      <c r="DL8" s="72">
        <v>15.8</v>
      </c>
      <c r="DM8" s="72">
        <v>17.399999999999999</v>
      </c>
      <c r="DN8" s="72">
        <v>17</v>
      </c>
      <c r="DO8" s="72">
        <v>16.5</v>
      </c>
      <c r="DP8" s="72">
        <v>16</v>
      </c>
      <c r="DQ8" s="72">
        <v>15.9</v>
      </c>
      <c r="DR8" s="72">
        <v>24.8</v>
      </c>
      <c r="DS8" s="71">
        <v>59.3</v>
      </c>
      <c r="DT8" s="71">
        <v>59.9</v>
      </c>
      <c r="DU8" s="71">
        <v>62</v>
      </c>
      <c r="DV8" s="71">
        <v>65</v>
      </c>
      <c r="DW8" s="71">
        <v>67.099999999999994</v>
      </c>
      <c r="DX8" s="71">
        <v>54.2</v>
      </c>
      <c r="DY8" s="71">
        <v>53.8</v>
      </c>
      <c r="DZ8" s="71">
        <v>56.1</v>
      </c>
      <c r="EA8" s="71">
        <v>56.4</v>
      </c>
      <c r="EB8" s="71">
        <v>57.6</v>
      </c>
      <c r="EC8" s="71">
        <v>54.8</v>
      </c>
      <c r="ED8" s="71">
        <v>67.7</v>
      </c>
      <c r="EE8" s="71">
        <v>63.4</v>
      </c>
      <c r="EF8" s="71">
        <v>65.7</v>
      </c>
      <c r="EG8" s="71">
        <v>70.5</v>
      </c>
      <c r="EH8" s="71">
        <v>73.3</v>
      </c>
      <c r="EI8" s="71">
        <v>70</v>
      </c>
      <c r="EJ8" s="71">
        <v>71</v>
      </c>
      <c r="EK8" s="71">
        <v>73.2</v>
      </c>
      <c r="EL8" s="71">
        <v>73.400000000000006</v>
      </c>
      <c r="EM8" s="71">
        <v>72.3</v>
      </c>
      <c r="EN8" s="71">
        <v>70.3</v>
      </c>
      <c r="EO8" s="72">
        <v>43030056</v>
      </c>
      <c r="EP8" s="72">
        <v>45368167</v>
      </c>
      <c r="EQ8" s="72">
        <v>43500407</v>
      </c>
      <c r="ER8" s="72">
        <v>43721796</v>
      </c>
      <c r="ES8" s="72">
        <v>54593818</v>
      </c>
      <c r="ET8" s="72">
        <v>36941419</v>
      </c>
      <c r="EU8" s="72">
        <v>38480542</v>
      </c>
      <c r="EV8" s="72">
        <v>38744035</v>
      </c>
      <c r="EW8" s="72">
        <v>40117620</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2022-01-17T00:59:03Z</cp:lastPrinted>
  <dcterms:created xsi:type="dcterms:W3CDTF">2021-12-03T08:37:44Z</dcterms:created>
  <dcterms:modified xsi:type="dcterms:W3CDTF">2022-01-19T08:15:48Z</dcterms:modified>
</cp:coreProperties>
</file>