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ONO-BUNSYO2018\tono-city\07_環境整備部2018\06_上下水道課\06_下水道係\業務\08_決算\公営企業に係る「経営比較分析表」の分析等について\Ｒ３（Ｒ２決算）\作成\【経営比較分析表】2020_032085_46_1718\"/>
    </mc:Choice>
  </mc:AlternateContent>
  <workbookProtection workbookAlgorithmName="SHA-512" workbookHashValue="/vUyizElrmpU1tPfulejROhWliMk7bedj7sJ8sZOyoChQQOcw+aVlyDnELnMeAX1TQ8yLfiT7ezAZ8km/oThPw==" workbookSaltValue="RrmDIbhCmIi2yVv0s/CHJg==" workbookSpinCount="100000" lockStructure="1"/>
  <bookViews>
    <workbookView xWindow="0" yWindow="0" windowWidth="15360" windowHeight="7635"/>
  </bookViews>
  <sheets>
    <sheet name="法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8" i="4" s="1"/>
  <c r="I6" i="5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F85" i="4"/>
  <c r="E85" i="4"/>
  <c r="BB10" i="4"/>
  <c r="AT10" i="4"/>
  <c r="AL10" i="4"/>
  <c r="AD10" i="4"/>
  <c r="W10" i="4"/>
  <c r="P10" i="4"/>
  <c r="I10" i="4"/>
  <c r="B10" i="4"/>
  <c r="BB8" i="4"/>
  <c r="AT8" i="4"/>
  <c r="AL8" i="4"/>
  <c r="AD8" i="4"/>
  <c r="W8" i="4"/>
  <c r="P8" i="4"/>
  <c r="B8" i="4"/>
  <c r="B6" i="4"/>
</calcChain>
</file>

<file path=xl/sharedStrings.xml><?xml version="1.0" encoding="utf-8"?>
<sst xmlns="http://schemas.openxmlformats.org/spreadsheetml/2006/main" count="297" uniqueCount="117">
  <si>
    <t>経営比較分析表（令和2年度決算）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</si>
  <si>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</si>
  <si>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</si>
  <si>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</si>
  <si>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</si>
  <si>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</si>
  <si>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</si>
  <si>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</si>
  <si>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</si>
  <si>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</si>
  <si>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</si>
  <si>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</si>
  <si>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</si>
  <si>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</si>
  <si>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</si>
  <si>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</si>
  <si>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</si>
  <si>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</si>
  <si>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</si>
  <si>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</si>
  <si>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</si>
  <si>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</si>
  <si>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</si>
  <si>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令和2年度全国平均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</si>
  <si>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</si>
  <si>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</si>
  <si>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</si>
  <si>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</si>
  <si>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</si>
  <si>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</si>
  <si>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</si>
  <si>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</si>
  <si>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</si>
  <si>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</si>
  <si>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</si>
  <si>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</si>
  <si>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</si>
  <si>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</si>
  <si>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</si>
  <si>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</si>
  <si>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</si>
  <si>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</si>
  <si>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</si>
  <si>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</si>
  <si>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</si>
  <si>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</si>
  <si>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</si>
  <si>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</si>
  <si>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</si>
  <si>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</si>
  <si>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</si>
  <si>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</si>
  <si>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</si>
  <si>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</si>
  <si>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</si>
  <si>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</si>
  <si>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</si>
  <si>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</si>
  <si>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</si>
  <si>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</si>
  <si>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</si>
  <si>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</si>
  <si>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</si>
  <si>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</si>
  <si>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</si>
  <si>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</si>
  <si>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</si>
  <si>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</si>
  <si>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</si>
  <si>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</si>
  <si>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</si>
  <si>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</si>
  <si>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</si>
  <si>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</si>
  <si>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</si>
  <si>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</si>
  <si>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</si>
  <si>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</si>
  <si>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</si>
  <si>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</si>
  <si>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</si>
  <si>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</si>
  <si>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</si>
  <si>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</si>
  <si>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</si>
  <si>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</si>
  <si>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</si>
  <si>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</si>
  <si>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</si>
  <si>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</si>
  <si>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</si>
  <si>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</si>
  <si>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</si>
  <si>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</si>
  <si>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</si>
  <si>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</si>
  <si>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岩手県　遠野市</t>
  </si>
  <si>
    <t>法適用</t>
  </si>
  <si>
    <t>下水道事業</t>
  </si>
  <si>
    <t>農業集落排水</t>
  </si>
  <si>
    <t>F2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</si>
  <si>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</si>
  <si>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</si>
  <si>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</si>
  <si>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</si>
  <si>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</si>
  <si>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</si>
  <si>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</si>
  <si>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</si>
  <si>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</si>
  <si>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</si>
  <si>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</si>
  <si>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</si>
  <si>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</si>
  <si>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比較的新しい管渠施設であるため、現在のところ更新投資の予定はない。</t>
    <phoneticPr fontId="4"/>
  </si>
  <si>
    <t>①経常収支比率は100％を上回っているが、一般会
　計からの繰入金に頼らざるを得ない状況であり、
　使用料体系の見直しの検討が必要である。
②累積欠損金は発生していない。
③流動比率は類似団体平均値を上回っているが、
　 100％を下回っている。不足分は、次年度の留保
　資金、一般会計からの出資金等で補填する。
④施設整備が概ね完了しているため、建設改良費に
　対する企業債残高は年々減少していくが、今後施
　設の改築更新が想定されるため、効率的かつ効果
　的な改築更新計画を立案することが必要である。
⑤経費回収率は類似団体平均値を下回っており、使
　用料収益で経費を賄うことができていない状況で
　あることから、経費削減に努めるとともに、使用
　料体系の見直しの検討が必要である。
⑥汚水処理原価は類似団体平均値を上回っているこ
　とから、経費削減に努めるとともに、未水洗化世帯
　の解消に努めていく。
⑦施設利用率は類似団体平均値を下回っているが、
　一定の水準は保っている。今後も適正な施設管理
　に努めていく。
⑧水洗化率は95％を超えており、高い水準である。
　今後も、未水洗化世帯の解消に努めていく。</t>
    <rPh sb="412" eb="414">
      <t>ルイジ</t>
    </rPh>
    <rPh sb="414" eb="416">
      <t>ダンタイ</t>
    </rPh>
    <rPh sb="416" eb="418">
      <t>ヘイキン</t>
    </rPh>
    <rPh sb="418" eb="419">
      <t>チ</t>
    </rPh>
    <rPh sb="420" eb="422">
      <t>シタマワ</t>
    </rPh>
    <rPh sb="488" eb="490">
      <t>コンゴ</t>
    </rPh>
    <phoneticPr fontId="4"/>
  </si>
  <si>
    <r>
      <t>　</t>
    </r>
    <r>
      <rPr>
        <sz val="11"/>
        <color rgb="FFFF0000"/>
        <rFont val="ＭＳ ゴシック"/>
        <family val="3"/>
        <charset val="128"/>
      </rPr>
      <t>経費回収率から判断すると、使用料収益で経費を賄うことができておらず、今後</t>
    </r>
    <r>
      <rPr>
        <sz val="11"/>
        <color rgb="FFFF0000"/>
        <rFont val="ＭＳ ゴシック"/>
        <family val="3"/>
        <charset val="128"/>
      </rPr>
      <t>、</t>
    </r>
    <r>
      <rPr>
        <sz val="11"/>
        <rFont val="ＭＳ ゴシック"/>
        <family val="3"/>
        <charset val="128"/>
      </rPr>
      <t>人口減少に伴い</t>
    </r>
    <r>
      <rPr>
        <sz val="11"/>
        <color rgb="FFFF0000"/>
        <rFont val="ＭＳ ゴシック"/>
        <family val="3"/>
        <charset val="128"/>
      </rPr>
      <t>さらなる</t>
    </r>
    <r>
      <rPr>
        <sz val="11"/>
        <rFont val="ＭＳ ゴシック"/>
        <family val="3"/>
        <charset val="128"/>
      </rPr>
      <t>使用料収益の減少</t>
    </r>
    <r>
      <rPr>
        <sz val="11"/>
        <color rgb="FFFF0000"/>
        <rFont val="ＭＳ ゴシック"/>
        <family val="3"/>
        <charset val="128"/>
      </rPr>
      <t>が</t>
    </r>
    <r>
      <rPr>
        <sz val="11"/>
        <rFont val="ＭＳ ゴシック"/>
        <family val="3"/>
        <charset val="128"/>
      </rPr>
      <t>予想される。
　</t>
    </r>
    <r>
      <rPr>
        <sz val="11"/>
        <color rgb="FFFF0000"/>
        <rFont val="ＭＳ ゴシック"/>
        <family val="3"/>
        <charset val="128"/>
      </rPr>
      <t>使用料体系の見直しの検討を含め</t>
    </r>
    <r>
      <rPr>
        <sz val="11"/>
        <color theme="1"/>
        <rFont val="ＭＳ ゴシック"/>
        <family val="3"/>
        <charset val="128"/>
      </rPr>
      <t>、経営改善に向けた</t>
    </r>
    <r>
      <rPr>
        <sz val="11"/>
        <color rgb="FFFF0000"/>
        <rFont val="ＭＳ ゴシック"/>
        <family val="3"/>
        <charset val="128"/>
      </rPr>
      <t>具体的な</t>
    </r>
    <r>
      <rPr>
        <sz val="11"/>
        <color theme="1"/>
        <rFont val="ＭＳ ゴシック"/>
        <family val="3"/>
        <charset val="128"/>
      </rPr>
      <t xml:space="preserve">取組を行っていく。
　また、未水洗化世帯及び事業所に対し、加入促進用チラシ及びリーフレットを配布するなど、水洗化率の向上に努めていく。
</t>
    </r>
    <rPh sb="35" eb="37">
      <t>コンゴ</t>
    </rPh>
    <rPh sb="38" eb="40">
      <t>ジンコウ</t>
    </rPh>
    <rPh sb="40" eb="42">
      <t>ゲンショウ</t>
    </rPh>
    <rPh sb="43" eb="44">
      <t>トモナ</t>
    </rPh>
    <rPh sb="49" eb="52">
      <t>シヨウリョウ</t>
    </rPh>
    <rPh sb="52" eb="54">
      <t>シュウエキ</t>
    </rPh>
    <rPh sb="55" eb="57">
      <t>ゲンショウ</t>
    </rPh>
    <rPh sb="58" eb="60">
      <t>ヨソウ</t>
    </rPh>
    <rPh sb="66" eb="69">
      <t>シヨウリョウ</t>
    </rPh>
    <rPh sb="69" eb="71">
      <t>タイケイ</t>
    </rPh>
    <rPh sb="72" eb="74">
      <t>ミナオ</t>
    </rPh>
    <rPh sb="76" eb="78">
      <t>ケントウ</t>
    </rPh>
    <rPh sb="79" eb="80">
      <t>フク</t>
    </rPh>
    <rPh sb="90" eb="93">
      <t>グタイテキ</t>
    </rPh>
    <rPh sb="108" eb="109">
      <t>ミ</t>
    </rPh>
    <rPh sb="109" eb="112">
      <t>スイセンカ</t>
    </rPh>
    <rPh sb="112" eb="114">
      <t>セタイ</t>
    </rPh>
    <rPh sb="114" eb="115">
      <t>オヨ</t>
    </rPh>
    <rPh sb="116" eb="119">
      <t>ジギョウショ</t>
    </rPh>
    <rPh sb="120" eb="121">
      <t>タイ</t>
    </rPh>
    <rPh sb="140" eb="142">
      <t>ハイフ</t>
    </rPh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</si>
</sst>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8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rgb="FFFF000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96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2" applyFont="1" applyBorder="1" applyAlignment="1" applyProtection="1">
      <alignment horizontal="left" vertical="top" wrapText="1"/>
      <protection locked="0"/>
    </xf>
    <xf numFmtId="0" fontId="5" fillId="0" borderId="0" xfId="2" applyFont="1" applyBorder="1" applyAlignment="1" applyProtection="1">
      <alignment horizontal="left" vertical="top" wrapText="1"/>
      <protection locked="0"/>
    </xf>
    <xf numFmtId="0" fontId="5" fillId="0" borderId="7" xfId="2" applyFont="1" applyBorder="1" applyAlignment="1" applyProtection="1">
      <alignment horizontal="left" vertical="top" wrapText="1"/>
      <protection locked="0"/>
    </xf>
    <xf numFmtId="0" fontId="5" fillId="0" borderId="8" xfId="2" applyFont="1" applyBorder="1" applyAlignment="1" applyProtection="1">
      <alignment horizontal="left" vertical="top" wrapText="1"/>
      <protection locked="0"/>
    </xf>
    <xf numFmtId="0" fontId="5" fillId="0" borderId="1" xfId="2" applyFont="1" applyBorder="1" applyAlignment="1" applyProtection="1">
      <alignment horizontal="left" vertical="top" wrapText="1"/>
      <protection locked="0"/>
    </xf>
    <xf numFmtId="0" fontId="5" fillId="0" borderId="9" xfId="2" applyFont="1" applyBorder="1" applyAlignment="1" applyProtection="1">
      <alignment horizontal="left" vertical="top" wrapText="1"/>
      <protection locked="0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5" fillId="0" borderId="6" xfId="0" applyFont="1" applyBorder="1" applyAlignment="1" applyProtection="1">
      <alignment horizontal="left" vertical="top" wrapText="1"/>
      <protection locked="0"/>
    </xf>
    <xf numFmtId="0" fontId="15" fillId="0" borderId="0" xfId="0" applyFont="1" applyBorder="1" applyAlignment="1" applyProtection="1">
      <alignment horizontal="left" vertical="top" wrapText="1"/>
      <protection locked="0"/>
    </xf>
    <xf numFmtId="0" fontId="15" fillId="0" borderId="7" xfId="0" applyFont="1" applyBorder="1" applyAlignment="1" applyProtection="1">
      <alignment horizontal="left" vertical="top" wrapText="1"/>
      <protection locked="0"/>
    </xf>
    <xf numFmtId="0" fontId="15" fillId="0" borderId="8" xfId="0" applyFont="1" applyBorder="1" applyAlignment="1" applyProtection="1">
      <alignment horizontal="left" vertical="top" wrapText="1"/>
      <protection locked="0"/>
    </xf>
    <xf numFmtId="0" fontId="15" fillId="0" borderId="1" xfId="0" applyFont="1" applyBorder="1" applyAlignment="1" applyProtection="1">
      <alignment horizontal="left" vertical="top" wrapText="1"/>
      <protection locked="0"/>
    </xf>
    <xf numFmtId="0" fontId="15" fillId="0" borderId="9" xfId="0" applyFont="1" applyBorder="1" applyAlignment="1" applyProtection="1">
      <alignment horizontal="left" vertical="top" wrapText="1"/>
      <protection locked="0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73-4619-BA4F-821DD459DD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0.02</c:v>
                </c:pt>
                <c:pt idx="4">
                  <c:v>0.25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F73-4619-BA4F-821DD459DD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43.95</c:v>
                </c:pt>
                <c:pt idx="4">
                  <c:v>46.31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2A-4C0B-9044-0979F0CD6B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50.14</c:v>
                </c:pt>
                <c:pt idx="4">
                  <c:v>54.83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32A-4C0B-9044-0979F0CD6B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95.32</c:v>
                </c:pt>
                <c:pt idx="4">
                  <c:v>97.09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8C-4572-883E-7D87802D30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84.98</c:v>
                </c:pt>
                <c:pt idx="4">
                  <c:v>84.7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78C-4572-883E-7D87802D30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107.76</c:v>
                </c:pt>
                <c:pt idx="4">
                  <c:v>100.37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12-4A90-9966-0F25D3DB17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103.6</c:v>
                </c:pt>
                <c:pt idx="4">
                  <c:v>106.37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12-4A90-9966-0F25D3DB17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4.1500000000000004</c:v>
                </c:pt>
                <c:pt idx="4">
                  <c:v>7.59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81-406A-A94F-198BA0FA2D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23.06</c:v>
                </c:pt>
                <c:pt idx="4">
                  <c:v>20.34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81-406A-A94F-198BA0FA2D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データ!$DT$6:$DX$6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3A-43A2-B265-87C58BE2D5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A3A-43A2-B265-87C58BE2D5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57-4F6F-AD25-2EB23523C5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193.99</c:v>
                </c:pt>
                <c:pt idx="4">
                  <c:v>139.02000000000001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57-4F6F-AD25-2EB23523C5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35.97</c:v>
                </c:pt>
                <c:pt idx="4">
                  <c:v>39.04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E2-48C7-B1E3-0EA78CA9C3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26.99</c:v>
                </c:pt>
                <c:pt idx="4">
                  <c:v>29.13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BE2-48C7-B1E3-0EA78CA9C3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6005.36</c:v>
                </c:pt>
                <c:pt idx="4">
                  <c:v>4948.91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35-4448-9E97-F9A6A72C30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826.83</c:v>
                </c:pt>
                <c:pt idx="4">
                  <c:v>867.83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35-4448-9E97-F9A6A72C30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26.25</c:v>
                </c:pt>
                <c:pt idx="4">
                  <c:v>44.21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F8-43E2-ACF1-CAB83A7D69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57.31</c:v>
                </c:pt>
                <c:pt idx="4">
                  <c:v>57.08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F8-43E2-ACF1-CAB83A7D69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501.74</c:v>
                </c:pt>
                <c:pt idx="4">
                  <c:v>303.38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15-4B79-BE07-277AE45D14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273.52</c:v>
                </c:pt>
                <c:pt idx="4">
                  <c:v>274.99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E15-4B79-BE07-277AE45D14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【104.99】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【121.19】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【32.80】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【832.52】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【86.60】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【54.84】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【253.04】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【60.94】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【22.21】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【0.16】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Q37" zoomScaleNormal="100" workbookViewId="0">
      <selection activeCell="BL66" sqref="BL66:BZ82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86" t="s">
        <v>0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86"/>
      <c r="BY2" s="86"/>
      <c r="BZ2" s="86"/>
    </row>
    <row r="3" spans="1:78" ht="9.75" customHeight="1" x14ac:dyDescent="0.15">
      <c r="A3" s="2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</row>
    <row r="4" spans="1:78" ht="9.75" customHeight="1" x14ac:dyDescent="0.15">
      <c r="A4" s="2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87" t="str">
        <f>データ!H6</f>
        <v>岩手県　遠野市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77" t="s">
        <v>1</v>
      </c>
      <c r="C7" s="77"/>
      <c r="D7" s="77"/>
      <c r="E7" s="77"/>
      <c r="F7" s="77"/>
      <c r="G7" s="77"/>
      <c r="H7" s="77"/>
      <c r="I7" s="77" t="s">
        <v>2</v>
      </c>
      <c r="J7" s="77"/>
      <c r="K7" s="77"/>
      <c r="L7" s="77"/>
      <c r="M7" s="77"/>
      <c r="N7" s="77"/>
      <c r="O7" s="77"/>
      <c r="P7" s="77" t="s">
        <v>3</v>
      </c>
      <c r="Q7" s="77"/>
      <c r="R7" s="77"/>
      <c r="S7" s="77"/>
      <c r="T7" s="77"/>
      <c r="U7" s="77"/>
      <c r="V7" s="77"/>
      <c r="W7" s="77" t="s">
        <v>4</v>
      </c>
      <c r="X7" s="77"/>
      <c r="Y7" s="77"/>
      <c r="Z7" s="77"/>
      <c r="AA7" s="77"/>
      <c r="AB7" s="77"/>
      <c r="AC7" s="77"/>
      <c r="AD7" s="77" t="s">
        <v>5</v>
      </c>
      <c r="AE7" s="77"/>
      <c r="AF7" s="77"/>
      <c r="AG7" s="77"/>
      <c r="AH7" s="77"/>
      <c r="AI7" s="77"/>
      <c r="AJ7" s="77"/>
      <c r="AK7" s="3"/>
      <c r="AL7" s="77" t="s">
        <v>6</v>
      </c>
      <c r="AM7" s="77"/>
      <c r="AN7" s="77"/>
      <c r="AO7" s="77"/>
      <c r="AP7" s="77"/>
      <c r="AQ7" s="77"/>
      <c r="AR7" s="77"/>
      <c r="AS7" s="77"/>
      <c r="AT7" s="77" t="s">
        <v>7</v>
      </c>
      <c r="AU7" s="77"/>
      <c r="AV7" s="77"/>
      <c r="AW7" s="77"/>
      <c r="AX7" s="77"/>
      <c r="AY7" s="77"/>
      <c r="AZ7" s="77"/>
      <c r="BA7" s="77"/>
      <c r="BB7" s="77" t="s">
        <v>8</v>
      </c>
      <c r="BC7" s="77"/>
      <c r="BD7" s="77"/>
      <c r="BE7" s="77"/>
      <c r="BF7" s="77"/>
      <c r="BG7" s="77"/>
      <c r="BH7" s="77"/>
      <c r="BI7" s="77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84" t="str">
        <f>データ!I6</f>
        <v>法適用</v>
      </c>
      <c r="C8" s="84"/>
      <c r="D8" s="84"/>
      <c r="E8" s="84"/>
      <c r="F8" s="84"/>
      <c r="G8" s="84"/>
      <c r="H8" s="84"/>
      <c r="I8" s="84" t="str">
        <f>データ!J6</f>
        <v>下水道事業</v>
      </c>
      <c r="J8" s="84"/>
      <c r="K8" s="84"/>
      <c r="L8" s="84"/>
      <c r="M8" s="84"/>
      <c r="N8" s="84"/>
      <c r="O8" s="84"/>
      <c r="P8" s="84" t="str">
        <f>データ!K6</f>
        <v>農業集落排水</v>
      </c>
      <c r="Q8" s="84"/>
      <c r="R8" s="84"/>
      <c r="S8" s="84"/>
      <c r="T8" s="84"/>
      <c r="U8" s="84"/>
      <c r="V8" s="84"/>
      <c r="W8" s="84" t="str">
        <f>データ!L6</f>
        <v>F2</v>
      </c>
      <c r="X8" s="84"/>
      <c r="Y8" s="84"/>
      <c r="Z8" s="84"/>
      <c r="AA8" s="84"/>
      <c r="AB8" s="84"/>
      <c r="AC8" s="84"/>
      <c r="AD8" s="85" t="str">
        <f>データ!$M$6</f>
        <v>非設置</v>
      </c>
      <c r="AE8" s="85"/>
      <c r="AF8" s="85"/>
      <c r="AG8" s="85"/>
      <c r="AH8" s="85"/>
      <c r="AI8" s="85"/>
      <c r="AJ8" s="85"/>
      <c r="AK8" s="3"/>
      <c r="AL8" s="81">
        <f>データ!S6</f>
        <v>26013</v>
      </c>
      <c r="AM8" s="81"/>
      <c r="AN8" s="81"/>
      <c r="AO8" s="81"/>
      <c r="AP8" s="81"/>
      <c r="AQ8" s="81"/>
      <c r="AR8" s="81"/>
      <c r="AS8" s="81"/>
      <c r="AT8" s="80">
        <f>データ!T6</f>
        <v>825.97</v>
      </c>
      <c r="AU8" s="80"/>
      <c r="AV8" s="80"/>
      <c r="AW8" s="80"/>
      <c r="AX8" s="80"/>
      <c r="AY8" s="80"/>
      <c r="AZ8" s="80"/>
      <c r="BA8" s="80"/>
      <c r="BB8" s="80">
        <f>データ!U6</f>
        <v>31.49</v>
      </c>
      <c r="BC8" s="80"/>
      <c r="BD8" s="80"/>
      <c r="BE8" s="80"/>
      <c r="BF8" s="80"/>
      <c r="BG8" s="80"/>
      <c r="BH8" s="80"/>
      <c r="BI8" s="80"/>
      <c r="BJ8" s="3"/>
      <c r="BK8" s="3"/>
      <c r="BL8" s="82" t="s">
        <v>10</v>
      </c>
      <c r="BM8" s="83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77" t="s">
        <v>12</v>
      </c>
      <c r="C9" s="77"/>
      <c r="D9" s="77"/>
      <c r="E9" s="77"/>
      <c r="F9" s="77"/>
      <c r="G9" s="77"/>
      <c r="H9" s="77"/>
      <c r="I9" s="77" t="s">
        <v>13</v>
      </c>
      <c r="J9" s="77"/>
      <c r="K9" s="77"/>
      <c r="L9" s="77"/>
      <c r="M9" s="77"/>
      <c r="N9" s="77"/>
      <c r="O9" s="77"/>
      <c r="P9" s="77" t="s">
        <v>14</v>
      </c>
      <c r="Q9" s="77"/>
      <c r="R9" s="77"/>
      <c r="S9" s="77"/>
      <c r="T9" s="77"/>
      <c r="U9" s="77"/>
      <c r="V9" s="77"/>
      <c r="W9" s="77" t="s">
        <v>15</v>
      </c>
      <c r="X9" s="77"/>
      <c r="Y9" s="77"/>
      <c r="Z9" s="77"/>
      <c r="AA9" s="77"/>
      <c r="AB9" s="77"/>
      <c r="AC9" s="77"/>
      <c r="AD9" s="77" t="s">
        <v>16</v>
      </c>
      <c r="AE9" s="77"/>
      <c r="AF9" s="77"/>
      <c r="AG9" s="77"/>
      <c r="AH9" s="77"/>
      <c r="AI9" s="77"/>
      <c r="AJ9" s="77"/>
      <c r="AK9" s="3"/>
      <c r="AL9" s="77" t="s">
        <v>17</v>
      </c>
      <c r="AM9" s="77"/>
      <c r="AN9" s="77"/>
      <c r="AO9" s="77"/>
      <c r="AP9" s="77"/>
      <c r="AQ9" s="77"/>
      <c r="AR9" s="77"/>
      <c r="AS9" s="77"/>
      <c r="AT9" s="77" t="s">
        <v>18</v>
      </c>
      <c r="AU9" s="77"/>
      <c r="AV9" s="77"/>
      <c r="AW9" s="77"/>
      <c r="AX9" s="77"/>
      <c r="AY9" s="77"/>
      <c r="AZ9" s="77"/>
      <c r="BA9" s="77"/>
      <c r="BB9" s="77" t="s">
        <v>19</v>
      </c>
      <c r="BC9" s="77"/>
      <c r="BD9" s="77"/>
      <c r="BE9" s="77"/>
      <c r="BF9" s="77"/>
      <c r="BG9" s="77"/>
      <c r="BH9" s="77"/>
      <c r="BI9" s="77"/>
      <c r="BJ9" s="3"/>
      <c r="BK9" s="3"/>
      <c r="BL9" s="78" t="s">
        <v>20</v>
      </c>
      <c r="BM9" s="79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80" t="str">
        <f>データ!N6</f>
        <v>-</v>
      </c>
      <c r="C10" s="80"/>
      <c r="D10" s="80"/>
      <c r="E10" s="80"/>
      <c r="F10" s="80"/>
      <c r="G10" s="80"/>
      <c r="H10" s="80"/>
      <c r="I10" s="80">
        <f>データ!O6</f>
        <v>69.37</v>
      </c>
      <c r="J10" s="80"/>
      <c r="K10" s="80"/>
      <c r="L10" s="80"/>
      <c r="M10" s="80"/>
      <c r="N10" s="80"/>
      <c r="O10" s="80"/>
      <c r="P10" s="80">
        <f>データ!P6</f>
        <v>2.92</v>
      </c>
      <c r="Q10" s="80"/>
      <c r="R10" s="80"/>
      <c r="S10" s="80"/>
      <c r="T10" s="80"/>
      <c r="U10" s="80"/>
      <c r="V10" s="80"/>
      <c r="W10" s="80">
        <f>データ!Q6</f>
        <v>90.34</v>
      </c>
      <c r="X10" s="80"/>
      <c r="Y10" s="80"/>
      <c r="Z10" s="80"/>
      <c r="AA10" s="80"/>
      <c r="AB10" s="80"/>
      <c r="AC10" s="80"/>
      <c r="AD10" s="81">
        <f>データ!R6</f>
        <v>2612</v>
      </c>
      <c r="AE10" s="81"/>
      <c r="AF10" s="81"/>
      <c r="AG10" s="81"/>
      <c r="AH10" s="81"/>
      <c r="AI10" s="81"/>
      <c r="AJ10" s="81"/>
      <c r="AK10" s="2"/>
      <c r="AL10" s="81">
        <f>データ!V6</f>
        <v>757</v>
      </c>
      <c r="AM10" s="81"/>
      <c r="AN10" s="81"/>
      <c r="AO10" s="81"/>
      <c r="AP10" s="81"/>
      <c r="AQ10" s="81"/>
      <c r="AR10" s="81"/>
      <c r="AS10" s="81"/>
      <c r="AT10" s="80">
        <f>データ!W6</f>
        <v>0.35</v>
      </c>
      <c r="AU10" s="80"/>
      <c r="AV10" s="80"/>
      <c r="AW10" s="80"/>
      <c r="AX10" s="80"/>
      <c r="AY10" s="80"/>
      <c r="AZ10" s="80"/>
      <c r="BA10" s="80"/>
      <c r="BB10" s="80">
        <f>データ!X6</f>
        <v>2162.86</v>
      </c>
      <c r="BC10" s="80"/>
      <c r="BD10" s="80"/>
      <c r="BE10" s="80"/>
      <c r="BF10" s="80"/>
      <c r="BG10" s="80"/>
      <c r="BH10" s="80"/>
      <c r="BI10" s="80"/>
      <c r="BJ10" s="2"/>
      <c r="BK10" s="2"/>
      <c r="BL10" s="64" t="s">
        <v>22</v>
      </c>
      <c r="BM10" s="65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6" t="s">
        <v>24</v>
      </c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</row>
    <row r="14" spans="1:78" ht="13.5" customHeight="1" x14ac:dyDescent="0.15">
      <c r="A14" s="2"/>
      <c r="B14" s="68" t="s">
        <v>25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70"/>
      <c r="BK14" s="2"/>
      <c r="BL14" s="52" t="s">
        <v>26</v>
      </c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4"/>
    </row>
    <row r="15" spans="1:78" ht="13.5" customHeight="1" x14ac:dyDescent="0.15">
      <c r="A15" s="2"/>
      <c r="B15" s="49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1"/>
      <c r="BK15" s="2"/>
      <c r="BL15" s="55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7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71" t="s">
        <v>115</v>
      </c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3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71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3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71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3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71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3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71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3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71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3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71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3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71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3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71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3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71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3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71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3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71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3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71"/>
      <c r="BM28" s="72"/>
      <c r="BN28" s="72"/>
      <c r="BO28" s="72"/>
      <c r="BP28" s="72"/>
      <c r="BQ28" s="72"/>
      <c r="BR28" s="72"/>
      <c r="BS28" s="72"/>
      <c r="BT28" s="72"/>
      <c r="BU28" s="72"/>
      <c r="BV28" s="72"/>
      <c r="BW28" s="72"/>
      <c r="BX28" s="72"/>
      <c r="BY28" s="72"/>
      <c r="BZ28" s="73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71"/>
      <c r="BM29" s="72"/>
      <c r="BN29" s="72"/>
      <c r="BO29" s="72"/>
      <c r="BP29" s="72"/>
      <c r="BQ29" s="72"/>
      <c r="BR29" s="72"/>
      <c r="BS29" s="72"/>
      <c r="BT29" s="72"/>
      <c r="BU29" s="72"/>
      <c r="BV29" s="72"/>
      <c r="BW29" s="72"/>
      <c r="BX29" s="72"/>
      <c r="BY29" s="72"/>
      <c r="BZ29" s="73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71"/>
      <c r="BM30" s="72"/>
      <c r="BN30" s="72"/>
      <c r="BO30" s="72"/>
      <c r="BP30" s="72"/>
      <c r="BQ30" s="72"/>
      <c r="BR30" s="72"/>
      <c r="BS30" s="72"/>
      <c r="BT30" s="72"/>
      <c r="BU30" s="72"/>
      <c r="BV30" s="72"/>
      <c r="BW30" s="72"/>
      <c r="BX30" s="72"/>
      <c r="BY30" s="72"/>
      <c r="BZ30" s="73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71"/>
      <c r="BM31" s="72"/>
      <c r="BN31" s="72"/>
      <c r="BO31" s="72"/>
      <c r="BP31" s="72"/>
      <c r="BQ31" s="72"/>
      <c r="BR31" s="72"/>
      <c r="BS31" s="72"/>
      <c r="BT31" s="72"/>
      <c r="BU31" s="72"/>
      <c r="BV31" s="72"/>
      <c r="BW31" s="72"/>
      <c r="BX31" s="72"/>
      <c r="BY31" s="72"/>
      <c r="BZ31" s="73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71"/>
      <c r="BM32" s="72"/>
      <c r="BN32" s="72"/>
      <c r="BO32" s="72"/>
      <c r="BP32" s="72"/>
      <c r="BQ32" s="72"/>
      <c r="BR32" s="72"/>
      <c r="BS32" s="72"/>
      <c r="BT32" s="72"/>
      <c r="BU32" s="72"/>
      <c r="BV32" s="72"/>
      <c r="BW32" s="72"/>
      <c r="BX32" s="72"/>
      <c r="BY32" s="72"/>
      <c r="BZ32" s="73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71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3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71"/>
      <c r="BM34" s="72"/>
      <c r="BN34" s="72"/>
      <c r="BO34" s="72"/>
      <c r="BP34" s="72"/>
      <c r="BQ34" s="72"/>
      <c r="BR34" s="72"/>
      <c r="BS34" s="72"/>
      <c r="BT34" s="72"/>
      <c r="BU34" s="72"/>
      <c r="BV34" s="72"/>
      <c r="BW34" s="72"/>
      <c r="BX34" s="72"/>
      <c r="BY34" s="72"/>
      <c r="BZ34" s="73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71"/>
      <c r="BM35" s="72"/>
      <c r="BN35" s="72"/>
      <c r="BO35" s="72"/>
      <c r="BP35" s="72"/>
      <c r="BQ35" s="72"/>
      <c r="BR35" s="72"/>
      <c r="BS35" s="72"/>
      <c r="BT35" s="72"/>
      <c r="BU35" s="72"/>
      <c r="BV35" s="72"/>
      <c r="BW35" s="72"/>
      <c r="BX35" s="72"/>
      <c r="BY35" s="72"/>
      <c r="BZ35" s="73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71"/>
      <c r="BM36" s="72"/>
      <c r="BN36" s="72"/>
      <c r="BO36" s="72"/>
      <c r="BP36" s="72"/>
      <c r="BQ36" s="72"/>
      <c r="BR36" s="72"/>
      <c r="BS36" s="72"/>
      <c r="BT36" s="72"/>
      <c r="BU36" s="72"/>
      <c r="BV36" s="72"/>
      <c r="BW36" s="72"/>
      <c r="BX36" s="72"/>
      <c r="BY36" s="72"/>
      <c r="BZ36" s="73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71"/>
      <c r="BM37" s="72"/>
      <c r="BN37" s="72"/>
      <c r="BO37" s="72"/>
      <c r="BP37" s="72"/>
      <c r="BQ37" s="72"/>
      <c r="BR37" s="72"/>
      <c r="BS37" s="72"/>
      <c r="BT37" s="72"/>
      <c r="BU37" s="72"/>
      <c r="BV37" s="72"/>
      <c r="BW37" s="72"/>
      <c r="BX37" s="72"/>
      <c r="BY37" s="72"/>
      <c r="BZ37" s="73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71"/>
      <c r="BM38" s="72"/>
      <c r="BN38" s="72"/>
      <c r="BO38" s="72"/>
      <c r="BP38" s="72"/>
      <c r="BQ38" s="72"/>
      <c r="BR38" s="72"/>
      <c r="BS38" s="72"/>
      <c r="BT38" s="72"/>
      <c r="BU38" s="72"/>
      <c r="BV38" s="72"/>
      <c r="BW38" s="72"/>
      <c r="BX38" s="72"/>
      <c r="BY38" s="72"/>
      <c r="BZ38" s="73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71"/>
      <c r="BM39" s="72"/>
      <c r="BN39" s="72"/>
      <c r="BO39" s="72"/>
      <c r="BP39" s="72"/>
      <c r="BQ39" s="72"/>
      <c r="BR39" s="72"/>
      <c r="BS39" s="72"/>
      <c r="BT39" s="72"/>
      <c r="BU39" s="72"/>
      <c r="BV39" s="72"/>
      <c r="BW39" s="72"/>
      <c r="BX39" s="72"/>
      <c r="BY39" s="72"/>
      <c r="BZ39" s="73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71"/>
      <c r="BM40" s="72"/>
      <c r="BN40" s="72"/>
      <c r="BO40" s="72"/>
      <c r="BP40" s="72"/>
      <c r="BQ40" s="72"/>
      <c r="BR40" s="72"/>
      <c r="BS40" s="72"/>
      <c r="BT40" s="72"/>
      <c r="BU40" s="72"/>
      <c r="BV40" s="72"/>
      <c r="BW40" s="72"/>
      <c r="BX40" s="72"/>
      <c r="BY40" s="72"/>
      <c r="BZ40" s="73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71"/>
      <c r="BM41" s="72"/>
      <c r="BN41" s="72"/>
      <c r="BO41" s="72"/>
      <c r="BP41" s="72"/>
      <c r="BQ41" s="72"/>
      <c r="BR41" s="72"/>
      <c r="BS41" s="72"/>
      <c r="BT41" s="72"/>
      <c r="BU41" s="72"/>
      <c r="BV41" s="72"/>
      <c r="BW41" s="72"/>
      <c r="BX41" s="72"/>
      <c r="BY41" s="72"/>
      <c r="BZ41" s="73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71"/>
      <c r="BM42" s="72"/>
      <c r="BN42" s="72"/>
      <c r="BO42" s="72"/>
      <c r="BP42" s="72"/>
      <c r="BQ42" s="72"/>
      <c r="BR42" s="72"/>
      <c r="BS42" s="72"/>
      <c r="BT42" s="72"/>
      <c r="BU42" s="72"/>
      <c r="BV42" s="72"/>
      <c r="BW42" s="72"/>
      <c r="BX42" s="72"/>
      <c r="BY42" s="72"/>
      <c r="BZ42" s="73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71"/>
      <c r="BM43" s="72"/>
      <c r="BN43" s="72"/>
      <c r="BO43" s="72"/>
      <c r="BP43" s="72"/>
      <c r="BQ43" s="72"/>
      <c r="BR43" s="72"/>
      <c r="BS43" s="72"/>
      <c r="BT43" s="72"/>
      <c r="BU43" s="72"/>
      <c r="BV43" s="72"/>
      <c r="BW43" s="72"/>
      <c r="BX43" s="72"/>
      <c r="BY43" s="72"/>
      <c r="BZ43" s="73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74"/>
      <c r="BM44" s="75"/>
      <c r="BN44" s="75"/>
      <c r="BO44" s="75"/>
      <c r="BP44" s="75"/>
      <c r="BQ44" s="75"/>
      <c r="BR44" s="75"/>
      <c r="BS44" s="75"/>
      <c r="BT44" s="75"/>
      <c r="BU44" s="75"/>
      <c r="BV44" s="75"/>
      <c r="BW44" s="75"/>
      <c r="BX44" s="75"/>
      <c r="BY44" s="75"/>
      <c r="BZ44" s="76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52" t="s">
        <v>27</v>
      </c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4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55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7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3" t="s">
        <v>114</v>
      </c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5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3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5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3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5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3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5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3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5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3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5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3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5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3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5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3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5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43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5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43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5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43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5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3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5"/>
    </row>
    <row r="60" spans="1:78" ht="13.5" customHeight="1" x14ac:dyDescent="0.15">
      <c r="A60" s="2"/>
      <c r="B60" s="49" t="s">
        <v>28</v>
      </c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1"/>
      <c r="BK60" s="2"/>
      <c r="BL60" s="43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5"/>
    </row>
    <row r="61" spans="1:78" ht="13.5" customHeight="1" x14ac:dyDescent="0.15">
      <c r="A61" s="2"/>
      <c r="B61" s="49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1"/>
      <c r="BK61" s="2"/>
      <c r="BL61" s="43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5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3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5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6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8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52" t="s">
        <v>29</v>
      </c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4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55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7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8" t="s">
        <v>116</v>
      </c>
      <c r="BM66" s="59"/>
      <c r="BN66" s="59"/>
      <c r="BO66" s="59"/>
      <c r="BP66" s="59"/>
      <c r="BQ66" s="59"/>
      <c r="BR66" s="59"/>
      <c r="BS66" s="59"/>
      <c r="BT66" s="59"/>
      <c r="BU66" s="59"/>
      <c r="BV66" s="59"/>
      <c r="BW66" s="59"/>
      <c r="BX66" s="59"/>
      <c r="BY66" s="59"/>
      <c r="BZ66" s="60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8"/>
      <c r="BM67" s="59"/>
      <c r="BN67" s="59"/>
      <c r="BO67" s="59"/>
      <c r="BP67" s="59"/>
      <c r="BQ67" s="59"/>
      <c r="BR67" s="59"/>
      <c r="BS67" s="59"/>
      <c r="BT67" s="59"/>
      <c r="BU67" s="59"/>
      <c r="BV67" s="59"/>
      <c r="BW67" s="59"/>
      <c r="BX67" s="59"/>
      <c r="BY67" s="59"/>
      <c r="BZ67" s="60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8"/>
      <c r="BM68" s="59"/>
      <c r="BN68" s="59"/>
      <c r="BO68" s="59"/>
      <c r="BP68" s="59"/>
      <c r="BQ68" s="59"/>
      <c r="BR68" s="59"/>
      <c r="BS68" s="59"/>
      <c r="BT68" s="59"/>
      <c r="BU68" s="59"/>
      <c r="BV68" s="59"/>
      <c r="BW68" s="59"/>
      <c r="BX68" s="59"/>
      <c r="BY68" s="59"/>
      <c r="BZ68" s="60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8"/>
      <c r="BM69" s="59"/>
      <c r="BN69" s="59"/>
      <c r="BO69" s="59"/>
      <c r="BP69" s="59"/>
      <c r="BQ69" s="59"/>
      <c r="BR69" s="59"/>
      <c r="BS69" s="59"/>
      <c r="BT69" s="59"/>
      <c r="BU69" s="59"/>
      <c r="BV69" s="59"/>
      <c r="BW69" s="59"/>
      <c r="BX69" s="59"/>
      <c r="BY69" s="59"/>
      <c r="BZ69" s="60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8"/>
      <c r="BM70" s="59"/>
      <c r="BN70" s="59"/>
      <c r="BO70" s="59"/>
      <c r="BP70" s="59"/>
      <c r="BQ70" s="59"/>
      <c r="BR70" s="59"/>
      <c r="BS70" s="59"/>
      <c r="BT70" s="59"/>
      <c r="BU70" s="59"/>
      <c r="BV70" s="59"/>
      <c r="BW70" s="59"/>
      <c r="BX70" s="59"/>
      <c r="BY70" s="59"/>
      <c r="BZ70" s="60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8"/>
      <c r="BM71" s="59"/>
      <c r="BN71" s="59"/>
      <c r="BO71" s="59"/>
      <c r="BP71" s="59"/>
      <c r="BQ71" s="59"/>
      <c r="BR71" s="59"/>
      <c r="BS71" s="59"/>
      <c r="BT71" s="59"/>
      <c r="BU71" s="59"/>
      <c r="BV71" s="59"/>
      <c r="BW71" s="59"/>
      <c r="BX71" s="59"/>
      <c r="BY71" s="59"/>
      <c r="BZ71" s="60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8"/>
      <c r="BM72" s="59"/>
      <c r="BN72" s="59"/>
      <c r="BO72" s="59"/>
      <c r="BP72" s="59"/>
      <c r="BQ72" s="59"/>
      <c r="BR72" s="59"/>
      <c r="BS72" s="59"/>
      <c r="BT72" s="59"/>
      <c r="BU72" s="59"/>
      <c r="BV72" s="59"/>
      <c r="BW72" s="59"/>
      <c r="BX72" s="59"/>
      <c r="BY72" s="59"/>
      <c r="BZ72" s="60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8"/>
      <c r="BM73" s="59"/>
      <c r="BN73" s="59"/>
      <c r="BO73" s="59"/>
      <c r="BP73" s="59"/>
      <c r="BQ73" s="59"/>
      <c r="BR73" s="59"/>
      <c r="BS73" s="59"/>
      <c r="BT73" s="59"/>
      <c r="BU73" s="59"/>
      <c r="BV73" s="59"/>
      <c r="BW73" s="59"/>
      <c r="BX73" s="59"/>
      <c r="BY73" s="59"/>
      <c r="BZ73" s="60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8"/>
      <c r="BM74" s="59"/>
      <c r="BN74" s="59"/>
      <c r="BO74" s="59"/>
      <c r="BP74" s="59"/>
      <c r="BQ74" s="59"/>
      <c r="BR74" s="59"/>
      <c r="BS74" s="59"/>
      <c r="BT74" s="59"/>
      <c r="BU74" s="59"/>
      <c r="BV74" s="59"/>
      <c r="BW74" s="59"/>
      <c r="BX74" s="59"/>
      <c r="BY74" s="59"/>
      <c r="BZ74" s="60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8"/>
      <c r="BM75" s="59"/>
      <c r="BN75" s="59"/>
      <c r="BO75" s="59"/>
      <c r="BP75" s="59"/>
      <c r="BQ75" s="59"/>
      <c r="BR75" s="59"/>
      <c r="BS75" s="59"/>
      <c r="BT75" s="59"/>
      <c r="BU75" s="59"/>
      <c r="BV75" s="59"/>
      <c r="BW75" s="59"/>
      <c r="BX75" s="59"/>
      <c r="BY75" s="59"/>
      <c r="BZ75" s="60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8"/>
      <c r="BM76" s="59"/>
      <c r="BN76" s="59"/>
      <c r="BO76" s="59"/>
      <c r="BP76" s="59"/>
      <c r="BQ76" s="59"/>
      <c r="BR76" s="59"/>
      <c r="BS76" s="59"/>
      <c r="BT76" s="59"/>
      <c r="BU76" s="59"/>
      <c r="BV76" s="59"/>
      <c r="BW76" s="59"/>
      <c r="BX76" s="59"/>
      <c r="BY76" s="59"/>
      <c r="BZ76" s="60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8"/>
      <c r="BM77" s="59"/>
      <c r="BN77" s="59"/>
      <c r="BO77" s="59"/>
      <c r="BP77" s="59"/>
      <c r="BQ77" s="59"/>
      <c r="BR77" s="59"/>
      <c r="BS77" s="59"/>
      <c r="BT77" s="59"/>
      <c r="BU77" s="59"/>
      <c r="BV77" s="59"/>
      <c r="BW77" s="59"/>
      <c r="BX77" s="59"/>
      <c r="BY77" s="59"/>
      <c r="BZ77" s="60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8"/>
      <c r="BM78" s="59"/>
      <c r="BN78" s="59"/>
      <c r="BO78" s="59"/>
      <c r="BP78" s="59"/>
      <c r="BQ78" s="59"/>
      <c r="BR78" s="59"/>
      <c r="BS78" s="59"/>
      <c r="BT78" s="59"/>
      <c r="BU78" s="59"/>
      <c r="BV78" s="59"/>
      <c r="BW78" s="59"/>
      <c r="BX78" s="59"/>
      <c r="BY78" s="59"/>
      <c r="BZ78" s="60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58"/>
      <c r="BM79" s="59"/>
      <c r="BN79" s="59"/>
      <c r="BO79" s="59"/>
      <c r="BP79" s="59"/>
      <c r="BQ79" s="59"/>
      <c r="BR79" s="59"/>
      <c r="BS79" s="59"/>
      <c r="BT79" s="59"/>
      <c r="BU79" s="59"/>
      <c r="BV79" s="59"/>
      <c r="BW79" s="59"/>
      <c r="BX79" s="59"/>
      <c r="BY79" s="59"/>
      <c r="BZ79" s="60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58"/>
      <c r="BM80" s="59"/>
      <c r="BN80" s="59"/>
      <c r="BO80" s="59"/>
      <c r="BP80" s="59"/>
      <c r="BQ80" s="59"/>
      <c r="BR80" s="59"/>
      <c r="BS80" s="59"/>
      <c r="BT80" s="59"/>
      <c r="BU80" s="59"/>
      <c r="BV80" s="59"/>
      <c r="BW80" s="59"/>
      <c r="BX80" s="59"/>
      <c r="BY80" s="59"/>
      <c r="BZ80" s="60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58"/>
      <c r="BM81" s="59"/>
      <c r="BN81" s="59"/>
      <c r="BO81" s="59"/>
      <c r="BP81" s="59"/>
      <c r="BQ81" s="59"/>
      <c r="BR81" s="59"/>
      <c r="BS81" s="59"/>
      <c r="BT81" s="59"/>
      <c r="BU81" s="59"/>
      <c r="BV81" s="59"/>
      <c r="BW81" s="59"/>
      <c r="BX81" s="59"/>
      <c r="BY81" s="59"/>
      <c r="BZ81" s="60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61"/>
      <c r="BM82" s="62"/>
      <c r="BN82" s="62"/>
      <c r="BO82" s="62"/>
      <c r="BP82" s="62"/>
      <c r="BQ82" s="62"/>
      <c r="BR82" s="62"/>
      <c r="BS82" s="62"/>
      <c r="BT82" s="62"/>
      <c r="BU82" s="62"/>
      <c r="BV82" s="62"/>
      <c r="BW82" s="62"/>
      <c r="BX82" s="62"/>
      <c r="BY82" s="62"/>
      <c r="BZ82" s="63"/>
    </row>
    <row r="83" spans="1:78" x14ac:dyDescent="0.15">
      <c r="C83" s="2" t="s">
        <v>30</v>
      </c>
    </row>
    <row r="84" spans="1:78" hidden="1" x14ac:dyDescent="0.15">
      <c r="B84" s="26" t="s">
        <v>31</v>
      </c>
      <c r="C84" s="26"/>
      <c r="D84" s="26"/>
      <c r="E84" s="26" t="s">
        <v>32</v>
      </c>
      <c r="F84" s="26" t="s">
        <v>33</v>
      </c>
      <c r="G84" s="26" t="s">
        <v>34</v>
      </c>
      <c r="H84" s="26" t="s">
        <v>35</v>
      </c>
      <c r="I84" s="26" t="s">
        <v>36</v>
      </c>
      <c r="J84" s="26" t="s">
        <v>37</v>
      </c>
      <c r="K84" s="26" t="s">
        <v>38</v>
      </c>
      <c r="L84" s="26" t="s">
        <v>39</v>
      </c>
      <c r="M84" s="26" t="s">
        <v>40</v>
      </c>
      <c r="N84" s="26" t="s">
        <v>41</v>
      </c>
      <c r="O84" s="26" t="s">
        <v>42</v>
      </c>
    </row>
    <row r="85" spans="1:78" hidden="1" x14ac:dyDescent="0.15">
      <c r="B85" s="26"/>
      <c r="C85" s="26"/>
      <c r="D85" s="26"/>
      <c r="E85" s="26" t="str">
        <f>データ!AI6</f>
        <v>【104.99】</v>
      </c>
      <c r="F85" s="26" t="str">
        <f>データ!AT6</f>
        <v>【121.19】</v>
      </c>
      <c r="G85" s="26" t="str">
        <f>データ!BE6</f>
        <v>【32.80】</v>
      </c>
      <c r="H85" s="26" t="str">
        <f>データ!BP6</f>
        <v>【832.52】</v>
      </c>
      <c r="I85" s="26" t="str">
        <f>データ!CA6</f>
        <v>【60.94】</v>
      </c>
      <c r="J85" s="26" t="str">
        <f>データ!CL6</f>
        <v>【253.04】</v>
      </c>
      <c r="K85" s="26" t="str">
        <f>データ!CW6</f>
        <v>【54.84】</v>
      </c>
      <c r="L85" s="26" t="str">
        <f>データ!DH6</f>
        <v>【86.60】</v>
      </c>
      <c r="M85" s="26" t="str">
        <f>データ!DS6</f>
        <v>【22.21】</v>
      </c>
      <c r="N85" s="26" t="str">
        <f>データ!ED6</f>
        <v>【0.00】</v>
      </c>
      <c r="O85" s="26" t="str">
        <f>データ!EO6</f>
        <v>【0.16】</v>
      </c>
    </row>
  </sheetData>
  <sheetProtection algorithmName="SHA-512" hashValue="JerLdpIRppE/hMtd3K5EzmbTgstWYMMFaANxPQbEw2NP5R2J0nNFLksyt4mRMWel/QYUl64sVGh0JXXNAlHO+Q==" saltValue="0K5lAkqgH/y9DGIJ7EUfVA==" spinCount="100000" sheet="1" objects="1" scenarios="1" formatCells="0" formatColumns="0" formatRows="0"/>
  <mergeCells count="46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3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43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8" x14ac:dyDescent="0.15">
      <c r="A2" s="28" t="s">
        <v>44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8" x14ac:dyDescent="0.15">
      <c r="A3" s="28" t="s">
        <v>45</v>
      </c>
      <c r="B3" s="29" t="s">
        <v>46</v>
      </c>
      <c r="C3" s="29" t="s">
        <v>47</v>
      </c>
      <c r="D3" s="29" t="s">
        <v>48</v>
      </c>
      <c r="E3" s="29" t="s">
        <v>49</v>
      </c>
      <c r="F3" s="29" t="s">
        <v>50</v>
      </c>
      <c r="G3" s="29" t="s">
        <v>51</v>
      </c>
      <c r="H3" s="89" t="s">
        <v>52</v>
      </c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1"/>
      <c r="Y3" s="95" t="s">
        <v>53</v>
      </c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 t="s">
        <v>54</v>
      </c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  <c r="EO3" s="88"/>
    </row>
    <row r="4" spans="1:148" x14ac:dyDescent="0.15">
      <c r="A4" s="28" t="s">
        <v>55</v>
      </c>
      <c r="B4" s="30"/>
      <c r="C4" s="30"/>
      <c r="D4" s="30"/>
      <c r="E4" s="30"/>
      <c r="F4" s="30"/>
      <c r="G4" s="30"/>
      <c r="H4" s="92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4"/>
      <c r="Y4" s="88" t="s">
        <v>56</v>
      </c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 t="s">
        <v>57</v>
      </c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 t="s">
        <v>58</v>
      </c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 t="s">
        <v>59</v>
      </c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 t="s">
        <v>60</v>
      </c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 t="s">
        <v>61</v>
      </c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 t="s">
        <v>62</v>
      </c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 t="s">
        <v>63</v>
      </c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 t="s">
        <v>64</v>
      </c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 t="s">
        <v>65</v>
      </c>
      <c r="DU4" s="88"/>
      <c r="DV4" s="88"/>
      <c r="DW4" s="88"/>
      <c r="DX4" s="88"/>
      <c r="DY4" s="88"/>
      <c r="DZ4" s="88"/>
      <c r="EA4" s="88"/>
      <c r="EB4" s="88"/>
      <c r="EC4" s="88"/>
      <c r="ED4" s="88"/>
      <c r="EE4" s="88" t="s">
        <v>66</v>
      </c>
      <c r="EF4" s="88"/>
      <c r="EG4" s="88"/>
      <c r="EH4" s="88"/>
      <c r="EI4" s="88"/>
      <c r="EJ4" s="88"/>
      <c r="EK4" s="88"/>
      <c r="EL4" s="88"/>
      <c r="EM4" s="88"/>
      <c r="EN4" s="88"/>
      <c r="EO4" s="88"/>
    </row>
    <row r="5" spans="1:148" x14ac:dyDescent="0.15">
      <c r="A5" s="28" t="s">
        <v>67</v>
      </c>
      <c r="B5" s="31"/>
      <c r="C5" s="31"/>
      <c r="D5" s="31"/>
      <c r="E5" s="31"/>
      <c r="F5" s="31"/>
      <c r="G5" s="31"/>
      <c r="H5" s="32" t="s">
        <v>68</v>
      </c>
      <c r="I5" s="32" t="s">
        <v>69</v>
      </c>
      <c r="J5" s="32" t="s">
        <v>70</v>
      </c>
      <c r="K5" s="32" t="s">
        <v>71</v>
      </c>
      <c r="L5" s="32" t="s">
        <v>72</v>
      </c>
      <c r="M5" s="32" t="s">
        <v>5</v>
      </c>
      <c r="N5" s="32" t="s">
        <v>73</v>
      </c>
      <c r="O5" s="32" t="s">
        <v>74</v>
      </c>
      <c r="P5" s="32" t="s">
        <v>75</v>
      </c>
      <c r="Q5" s="32" t="s">
        <v>76</v>
      </c>
      <c r="R5" s="32" t="s">
        <v>77</v>
      </c>
      <c r="S5" s="32" t="s">
        <v>78</v>
      </c>
      <c r="T5" s="32" t="s">
        <v>79</v>
      </c>
      <c r="U5" s="32" t="s">
        <v>80</v>
      </c>
      <c r="V5" s="32" t="s">
        <v>81</v>
      </c>
      <c r="W5" s="32" t="s">
        <v>82</v>
      </c>
      <c r="X5" s="32" t="s">
        <v>83</v>
      </c>
      <c r="Y5" s="32" t="s">
        <v>84</v>
      </c>
      <c r="Z5" s="32" t="s">
        <v>85</v>
      </c>
      <c r="AA5" s="32" t="s">
        <v>86</v>
      </c>
      <c r="AB5" s="32" t="s">
        <v>87</v>
      </c>
      <c r="AC5" s="32" t="s">
        <v>88</v>
      </c>
      <c r="AD5" s="32" t="s">
        <v>89</v>
      </c>
      <c r="AE5" s="32" t="s">
        <v>90</v>
      </c>
      <c r="AF5" s="32" t="s">
        <v>91</v>
      </c>
      <c r="AG5" s="32" t="s">
        <v>92</v>
      </c>
      <c r="AH5" s="32" t="s">
        <v>93</v>
      </c>
      <c r="AI5" s="32" t="s">
        <v>31</v>
      </c>
      <c r="AJ5" s="32" t="s">
        <v>84</v>
      </c>
      <c r="AK5" s="32" t="s">
        <v>85</v>
      </c>
      <c r="AL5" s="32" t="s">
        <v>86</v>
      </c>
      <c r="AM5" s="32" t="s">
        <v>87</v>
      </c>
      <c r="AN5" s="32" t="s">
        <v>88</v>
      </c>
      <c r="AO5" s="32" t="s">
        <v>89</v>
      </c>
      <c r="AP5" s="32" t="s">
        <v>90</v>
      </c>
      <c r="AQ5" s="32" t="s">
        <v>91</v>
      </c>
      <c r="AR5" s="32" t="s">
        <v>92</v>
      </c>
      <c r="AS5" s="32" t="s">
        <v>93</v>
      </c>
      <c r="AT5" s="32" t="s">
        <v>94</v>
      </c>
      <c r="AU5" s="32" t="s">
        <v>84</v>
      </c>
      <c r="AV5" s="32" t="s">
        <v>85</v>
      </c>
      <c r="AW5" s="32" t="s">
        <v>86</v>
      </c>
      <c r="AX5" s="32" t="s">
        <v>87</v>
      </c>
      <c r="AY5" s="32" t="s">
        <v>88</v>
      </c>
      <c r="AZ5" s="32" t="s">
        <v>89</v>
      </c>
      <c r="BA5" s="32" t="s">
        <v>90</v>
      </c>
      <c r="BB5" s="32" t="s">
        <v>91</v>
      </c>
      <c r="BC5" s="32" t="s">
        <v>92</v>
      </c>
      <c r="BD5" s="32" t="s">
        <v>93</v>
      </c>
      <c r="BE5" s="32" t="s">
        <v>94</v>
      </c>
      <c r="BF5" s="32" t="s">
        <v>84</v>
      </c>
      <c r="BG5" s="32" t="s">
        <v>85</v>
      </c>
      <c r="BH5" s="32" t="s">
        <v>86</v>
      </c>
      <c r="BI5" s="32" t="s">
        <v>87</v>
      </c>
      <c r="BJ5" s="32" t="s">
        <v>88</v>
      </c>
      <c r="BK5" s="32" t="s">
        <v>89</v>
      </c>
      <c r="BL5" s="32" t="s">
        <v>90</v>
      </c>
      <c r="BM5" s="32" t="s">
        <v>91</v>
      </c>
      <c r="BN5" s="32" t="s">
        <v>92</v>
      </c>
      <c r="BO5" s="32" t="s">
        <v>93</v>
      </c>
      <c r="BP5" s="32" t="s">
        <v>94</v>
      </c>
      <c r="BQ5" s="32" t="s">
        <v>84</v>
      </c>
      <c r="BR5" s="32" t="s">
        <v>85</v>
      </c>
      <c r="BS5" s="32" t="s">
        <v>86</v>
      </c>
      <c r="BT5" s="32" t="s">
        <v>87</v>
      </c>
      <c r="BU5" s="32" t="s">
        <v>88</v>
      </c>
      <c r="BV5" s="32" t="s">
        <v>89</v>
      </c>
      <c r="BW5" s="32" t="s">
        <v>90</v>
      </c>
      <c r="BX5" s="32" t="s">
        <v>91</v>
      </c>
      <c r="BY5" s="32" t="s">
        <v>92</v>
      </c>
      <c r="BZ5" s="32" t="s">
        <v>93</v>
      </c>
      <c r="CA5" s="32" t="s">
        <v>94</v>
      </c>
      <c r="CB5" s="32" t="s">
        <v>84</v>
      </c>
      <c r="CC5" s="32" t="s">
        <v>85</v>
      </c>
      <c r="CD5" s="32" t="s">
        <v>86</v>
      </c>
      <c r="CE5" s="32" t="s">
        <v>87</v>
      </c>
      <c r="CF5" s="32" t="s">
        <v>88</v>
      </c>
      <c r="CG5" s="32" t="s">
        <v>89</v>
      </c>
      <c r="CH5" s="32" t="s">
        <v>90</v>
      </c>
      <c r="CI5" s="32" t="s">
        <v>91</v>
      </c>
      <c r="CJ5" s="32" t="s">
        <v>92</v>
      </c>
      <c r="CK5" s="32" t="s">
        <v>93</v>
      </c>
      <c r="CL5" s="32" t="s">
        <v>94</v>
      </c>
      <c r="CM5" s="32" t="s">
        <v>84</v>
      </c>
      <c r="CN5" s="32" t="s">
        <v>85</v>
      </c>
      <c r="CO5" s="32" t="s">
        <v>86</v>
      </c>
      <c r="CP5" s="32" t="s">
        <v>87</v>
      </c>
      <c r="CQ5" s="32" t="s">
        <v>88</v>
      </c>
      <c r="CR5" s="32" t="s">
        <v>89</v>
      </c>
      <c r="CS5" s="32" t="s">
        <v>90</v>
      </c>
      <c r="CT5" s="32" t="s">
        <v>91</v>
      </c>
      <c r="CU5" s="32" t="s">
        <v>92</v>
      </c>
      <c r="CV5" s="32" t="s">
        <v>93</v>
      </c>
      <c r="CW5" s="32" t="s">
        <v>94</v>
      </c>
      <c r="CX5" s="32" t="s">
        <v>84</v>
      </c>
      <c r="CY5" s="32" t="s">
        <v>85</v>
      </c>
      <c r="CZ5" s="32" t="s">
        <v>86</v>
      </c>
      <c r="DA5" s="32" t="s">
        <v>87</v>
      </c>
      <c r="DB5" s="32" t="s">
        <v>88</v>
      </c>
      <c r="DC5" s="32" t="s">
        <v>89</v>
      </c>
      <c r="DD5" s="32" t="s">
        <v>90</v>
      </c>
      <c r="DE5" s="32" t="s">
        <v>91</v>
      </c>
      <c r="DF5" s="32" t="s">
        <v>92</v>
      </c>
      <c r="DG5" s="32" t="s">
        <v>93</v>
      </c>
      <c r="DH5" s="32" t="s">
        <v>94</v>
      </c>
      <c r="DI5" s="32" t="s">
        <v>84</v>
      </c>
      <c r="DJ5" s="32" t="s">
        <v>85</v>
      </c>
      <c r="DK5" s="32" t="s">
        <v>86</v>
      </c>
      <c r="DL5" s="32" t="s">
        <v>87</v>
      </c>
      <c r="DM5" s="32" t="s">
        <v>88</v>
      </c>
      <c r="DN5" s="32" t="s">
        <v>89</v>
      </c>
      <c r="DO5" s="32" t="s">
        <v>90</v>
      </c>
      <c r="DP5" s="32" t="s">
        <v>91</v>
      </c>
      <c r="DQ5" s="32" t="s">
        <v>92</v>
      </c>
      <c r="DR5" s="32" t="s">
        <v>93</v>
      </c>
      <c r="DS5" s="32" t="s">
        <v>94</v>
      </c>
      <c r="DT5" s="32" t="s">
        <v>84</v>
      </c>
      <c r="DU5" s="32" t="s">
        <v>85</v>
      </c>
      <c r="DV5" s="32" t="s">
        <v>86</v>
      </c>
      <c r="DW5" s="32" t="s">
        <v>87</v>
      </c>
      <c r="DX5" s="32" t="s">
        <v>88</v>
      </c>
      <c r="DY5" s="32" t="s">
        <v>89</v>
      </c>
      <c r="DZ5" s="32" t="s">
        <v>90</v>
      </c>
      <c r="EA5" s="32" t="s">
        <v>91</v>
      </c>
      <c r="EB5" s="32" t="s">
        <v>92</v>
      </c>
      <c r="EC5" s="32" t="s">
        <v>93</v>
      </c>
      <c r="ED5" s="32" t="s">
        <v>94</v>
      </c>
      <c r="EE5" s="32" t="s">
        <v>84</v>
      </c>
      <c r="EF5" s="32" t="s">
        <v>85</v>
      </c>
      <c r="EG5" s="32" t="s">
        <v>86</v>
      </c>
      <c r="EH5" s="32" t="s">
        <v>87</v>
      </c>
      <c r="EI5" s="32" t="s">
        <v>88</v>
      </c>
      <c r="EJ5" s="32" t="s">
        <v>89</v>
      </c>
      <c r="EK5" s="32" t="s">
        <v>90</v>
      </c>
      <c r="EL5" s="32" t="s">
        <v>91</v>
      </c>
      <c r="EM5" s="32" t="s">
        <v>92</v>
      </c>
      <c r="EN5" s="32" t="s">
        <v>93</v>
      </c>
      <c r="EO5" s="32" t="s">
        <v>94</v>
      </c>
    </row>
    <row r="6" spans="1:148" s="36" customFormat="1" x14ac:dyDescent="0.15">
      <c r="A6" s="28" t="s">
        <v>95</v>
      </c>
      <c r="B6" s="33">
        <f>B7</f>
        <v>2020</v>
      </c>
      <c r="C6" s="33">
        <f t="shared" ref="C6:X6" si="3">C7</f>
        <v>32085</v>
      </c>
      <c r="D6" s="33">
        <f t="shared" si="3"/>
        <v>46</v>
      </c>
      <c r="E6" s="33">
        <f t="shared" si="3"/>
        <v>17</v>
      </c>
      <c r="F6" s="33">
        <f t="shared" si="3"/>
        <v>5</v>
      </c>
      <c r="G6" s="33">
        <f t="shared" si="3"/>
        <v>0</v>
      </c>
      <c r="H6" s="33" t="str">
        <f t="shared" si="3"/>
        <v>岩手県　遠野市</v>
      </c>
      <c r="I6" s="33" t="str">
        <f t="shared" si="3"/>
        <v>法適用</v>
      </c>
      <c r="J6" s="33" t="str">
        <f t="shared" si="3"/>
        <v>下水道事業</v>
      </c>
      <c r="K6" s="33" t="str">
        <f t="shared" si="3"/>
        <v>農業集落排水</v>
      </c>
      <c r="L6" s="33" t="str">
        <f t="shared" si="3"/>
        <v>F2</v>
      </c>
      <c r="M6" s="33" t="str">
        <f t="shared" si="3"/>
        <v>非設置</v>
      </c>
      <c r="N6" s="34" t="str">
        <f t="shared" si="3"/>
        <v>-</v>
      </c>
      <c r="O6" s="34">
        <f t="shared" si="3"/>
        <v>69.37</v>
      </c>
      <c r="P6" s="34">
        <f t="shared" si="3"/>
        <v>2.92</v>
      </c>
      <c r="Q6" s="34">
        <f t="shared" si="3"/>
        <v>90.34</v>
      </c>
      <c r="R6" s="34">
        <f t="shared" si="3"/>
        <v>2612</v>
      </c>
      <c r="S6" s="34">
        <f t="shared" si="3"/>
        <v>26013</v>
      </c>
      <c r="T6" s="34">
        <f t="shared" si="3"/>
        <v>825.97</v>
      </c>
      <c r="U6" s="34">
        <f t="shared" si="3"/>
        <v>31.49</v>
      </c>
      <c r="V6" s="34">
        <f t="shared" si="3"/>
        <v>757</v>
      </c>
      <c r="W6" s="34">
        <f t="shared" si="3"/>
        <v>0.35</v>
      </c>
      <c r="X6" s="34">
        <f t="shared" si="3"/>
        <v>2162.86</v>
      </c>
      <c r="Y6" s="35" t="str">
        <f>IF(Y7="",NA(),Y7)</f>
        <v>-</v>
      </c>
      <c r="Z6" s="35" t="str">
        <f t="shared" ref="Z6:AH6" si="4">IF(Z7="",NA(),Z7)</f>
        <v>-</v>
      </c>
      <c r="AA6" s="35" t="str">
        <f t="shared" si="4"/>
        <v>-</v>
      </c>
      <c r="AB6" s="35">
        <f t="shared" si="4"/>
        <v>107.76</v>
      </c>
      <c r="AC6" s="35">
        <f t="shared" si="4"/>
        <v>100.37</v>
      </c>
      <c r="AD6" s="35" t="str">
        <f t="shared" si="4"/>
        <v>-</v>
      </c>
      <c r="AE6" s="35" t="str">
        <f t="shared" si="4"/>
        <v>-</v>
      </c>
      <c r="AF6" s="35" t="str">
        <f t="shared" si="4"/>
        <v>-</v>
      </c>
      <c r="AG6" s="35">
        <f t="shared" si="4"/>
        <v>103.6</v>
      </c>
      <c r="AH6" s="35">
        <f t="shared" si="4"/>
        <v>106.37</v>
      </c>
      <c r="AI6" s="34" t="str">
        <f>IF(AI7="","",IF(AI7="-","【-】","【"&amp;SUBSTITUTE(TEXT(AI7,"#,##0.00"),"-","△")&amp;"】"))</f>
        <v>【104.99】</v>
      </c>
      <c r="AJ6" s="35" t="str">
        <f>IF(AJ7="",NA(),AJ7)</f>
        <v>-</v>
      </c>
      <c r="AK6" s="35" t="str">
        <f t="shared" ref="AK6:AS6" si="5">IF(AK7="",NA(),AK7)</f>
        <v>-</v>
      </c>
      <c r="AL6" s="35" t="str">
        <f t="shared" si="5"/>
        <v>-</v>
      </c>
      <c r="AM6" s="34">
        <f t="shared" si="5"/>
        <v>0</v>
      </c>
      <c r="AN6" s="34">
        <f t="shared" si="5"/>
        <v>0</v>
      </c>
      <c r="AO6" s="35" t="str">
        <f t="shared" si="5"/>
        <v>-</v>
      </c>
      <c r="AP6" s="35" t="str">
        <f t="shared" si="5"/>
        <v>-</v>
      </c>
      <c r="AQ6" s="35" t="str">
        <f t="shared" si="5"/>
        <v>-</v>
      </c>
      <c r="AR6" s="35">
        <f t="shared" si="5"/>
        <v>193.99</v>
      </c>
      <c r="AS6" s="35">
        <f t="shared" si="5"/>
        <v>139.02000000000001</v>
      </c>
      <c r="AT6" s="34" t="str">
        <f>IF(AT7="","",IF(AT7="-","【-】","【"&amp;SUBSTITUTE(TEXT(AT7,"#,##0.00"),"-","△")&amp;"】"))</f>
        <v>【121.19】</v>
      </c>
      <c r="AU6" s="35" t="str">
        <f>IF(AU7="",NA(),AU7)</f>
        <v>-</v>
      </c>
      <c r="AV6" s="35" t="str">
        <f t="shared" ref="AV6:BD6" si="6">IF(AV7="",NA(),AV7)</f>
        <v>-</v>
      </c>
      <c r="AW6" s="35" t="str">
        <f t="shared" si="6"/>
        <v>-</v>
      </c>
      <c r="AX6" s="35">
        <f t="shared" si="6"/>
        <v>35.97</v>
      </c>
      <c r="AY6" s="35">
        <f t="shared" si="6"/>
        <v>39.04</v>
      </c>
      <c r="AZ6" s="35" t="str">
        <f t="shared" si="6"/>
        <v>-</v>
      </c>
      <c r="BA6" s="35" t="str">
        <f t="shared" si="6"/>
        <v>-</v>
      </c>
      <c r="BB6" s="35" t="str">
        <f t="shared" si="6"/>
        <v>-</v>
      </c>
      <c r="BC6" s="35">
        <f t="shared" si="6"/>
        <v>26.99</v>
      </c>
      <c r="BD6" s="35">
        <f t="shared" si="6"/>
        <v>29.13</v>
      </c>
      <c r="BE6" s="34" t="str">
        <f>IF(BE7="","",IF(BE7="-","【-】","【"&amp;SUBSTITUTE(TEXT(BE7,"#,##0.00"),"-","△")&amp;"】"))</f>
        <v>【32.80】</v>
      </c>
      <c r="BF6" s="35" t="str">
        <f>IF(BF7="",NA(),BF7)</f>
        <v>-</v>
      </c>
      <c r="BG6" s="35" t="str">
        <f t="shared" ref="BG6:BO6" si="7">IF(BG7="",NA(),BG7)</f>
        <v>-</v>
      </c>
      <c r="BH6" s="35" t="str">
        <f t="shared" si="7"/>
        <v>-</v>
      </c>
      <c r="BI6" s="35">
        <f t="shared" si="7"/>
        <v>6005.36</v>
      </c>
      <c r="BJ6" s="35">
        <f t="shared" si="7"/>
        <v>4948.91</v>
      </c>
      <c r="BK6" s="35" t="str">
        <f t="shared" si="7"/>
        <v>-</v>
      </c>
      <c r="BL6" s="35" t="str">
        <f t="shared" si="7"/>
        <v>-</v>
      </c>
      <c r="BM6" s="35" t="str">
        <f t="shared" si="7"/>
        <v>-</v>
      </c>
      <c r="BN6" s="35">
        <f t="shared" si="7"/>
        <v>826.83</v>
      </c>
      <c r="BO6" s="35">
        <f t="shared" si="7"/>
        <v>867.83</v>
      </c>
      <c r="BP6" s="34" t="str">
        <f>IF(BP7="","",IF(BP7="-","【-】","【"&amp;SUBSTITUTE(TEXT(BP7,"#,##0.00"),"-","△")&amp;"】"))</f>
        <v>【832.52】</v>
      </c>
      <c r="BQ6" s="35" t="str">
        <f>IF(BQ7="",NA(),BQ7)</f>
        <v>-</v>
      </c>
      <c r="BR6" s="35" t="str">
        <f t="shared" ref="BR6:BZ6" si="8">IF(BR7="",NA(),BR7)</f>
        <v>-</v>
      </c>
      <c r="BS6" s="35" t="str">
        <f t="shared" si="8"/>
        <v>-</v>
      </c>
      <c r="BT6" s="35">
        <f t="shared" si="8"/>
        <v>26.25</v>
      </c>
      <c r="BU6" s="35">
        <f t="shared" si="8"/>
        <v>44.21</v>
      </c>
      <c r="BV6" s="35" t="str">
        <f t="shared" si="8"/>
        <v>-</v>
      </c>
      <c r="BW6" s="35" t="str">
        <f t="shared" si="8"/>
        <v>-</v>
      </c>
      <c r="BX6" s="35" t="str">
        <f t="shared" si="8"/>
        <v>-</v>
      </c>
      <c r="BY6" s="35">
        <f t="shared" si="8"/>
        <v>57.31</v>
      </c>
      <c r="BZ6" s="35">
        <f t="shared" si="8"/>
        <v>57.08</v>
      </c>
      <c r="CA6" s="34" t="str">
        <f>IF(CA7="","",IF(CA7="-","【-】","【"&amp;SUBSTITUTE(TEXT(CA7,"#,##0.00"),"-","△")&amp;"】"))</f>
        <v>【60.94】</v>
      </c>
      <c r="CB6" s="35" t="str">
        <f>IF(CB7="",NA(),CB7)</f>
        <v>-</v>
      </c>
      <c r="CC6" s="35" t="str">
        <f t="shared" ref="CC6:CK6" si="9">IF(CC7="",NA(),CC7)</f>
        <v>-</v>
      </c>
      <c r="CD6" s="35" t="str">
        <f t="shared" si="9"/>
        <v>-</v>
      </c>
      <c r="CE6" s="35">
        <f t="shared" si="9"/>
        <v>501.74</v>
      </c>
      <c r="CF6" s="35">
        <f t="shared" si="9"/>
        <v>303.38</v>
      </c>
      <c r="CG6" s="35" t="str">
        <f t="shared" si="9"/>
        <v>-</v>
      </c>
      <c r="CH6" s="35" t="str">
        <f t="shared" si="9"/>
        <v>-</v>
      </c>
      <c r="CI6" s="35" t="str">
        <f t="shared" si="9"/>
        <v>-</v>
      </c>
      <c r="CJ6" s="35">
        <f t="shared" si="9"/>
        <v>273.52</v>
      </c>
      <c r="CK6" s="35">
        <f t="shared" si="9"/>
        <v>274.99</v>
      </c>
      <c r="CL6" s="34" t="str">
        <f>IF(CL7="","",IF(CL7="-","【-】","【"&amp;SUBSTITUTE(TEXT(CL7,"#,##0.00"),"-","△")&amp;"】"))</f>
        <v>【253.04】</v>
      </c>
      <c r="CM6" s="35" t="str">
        <f>IF(CM7="",NA(),CM7)</f>
        <v>-</v>
      </c>
      <c r="CN6" s="35" t="str">
        <f t="shared" ref="CN6:CV6" si="10">IF(CN7="",NA(),CN7)</f>
        <v>-</v>
      </c>
      <c r="CO6" s="35" t="str">
        <f t="shared" si="10"/>
        <v>-</v>
      </c>
      <c r="CP6" s="35">
        <f t="shared" si="10"/>
        <v>43.95</v>
      </c>
      <c r="CQ6" s="35">
        <f t="shared" si="10"/>
        <v>46.31</v>
      </c>
      <c r="CR6" s="35" t="str">
        <f t="shared" si="10"/>
        <v>-</v>
      </c>
      <c r="CS6" s="35" t="str">
        <f t="shared" si="10"/>
        <v>-</v>
      </c>
      <c r="CT6" s="35" t="str">
        <f t="shared" si="10"/>
        <v>-</v>
      </c>
      <c r="CU6" s="35">
        <f t="shared" si="10"/>
        <v>50.14</v>
      </c>
      <c r="CV6" s="35">
        <f t="shared" si="10"/>
        <v>54.83</v>
      </c>
      <c r="CW6" s="34" t="str">
        <f>IF(CW7="","",IF(CW7="-","【-】","【"&amp;SUBSTITUTE(TEXT(CW7,"#,##0.00"),"-","△")&amp;"】"))</f>
        <v>【54.84】</v>
      </c>
      <c r="CX6" s="35" t="str">
        <f>IF(CX7="",NA(),CX7)</f>
        <v>-</v>
      </c>
      <c r="CY6" s="35" t="str">
        <f t="shared" ref="CY6:DG6" si="11">IF(CY7="",NA(),CY7)</f>
        <v>-</v>
      </c>
      <c r="CZ6" s="35" t="str">
        <f t="shared" si="11"/>
        <v>-</v>
      </c>
      <c r="DA6" s="35">
        <f t="shared" si="11"/>
        <v>95.32</v>
      </c>
      <c r="DB6" s="35">
        <f t="shared" si="11"/>
        <v>97.09</v>
      </c>
      <c r="DC6" s="35" t="str">
        <f t="shared" si="11"/>
        <v>-</v>
      </c>
      <c r="DD6" s="35" t="str">
        <f t="shared" si="11"/>
        <v>-</v>
      </c>
      <c r="DE6" s="35" t="str">
        <f t="shared" si="11"/>
        <v>-</v>
      </c>
      <c r="DF6" s="35">
        <f t="shared" si="11"/>
        <v>84.98</v>
      </c>
      <c r="DG6" s="35">
        <f t="shared" si="11"/>
        <v>84.7</v>
      </c>
      <c r="DH6" s="34" t="str">
        <f>IF(DH7="","",IF(DH7="-","【-】","【"&amp;SUBSTITUTE(TEXT(DH7,"#,##0.00"),"-","△")&amp;"】"))</f>
        <v>【86.60】</v>
      </c>
      <c r="DI6" s="35" t="str">
        <f>IF(DI7="",NA(),DI7)</f>
        <v>-</v>
      </c>
      <c r="DJ6" s="35" t="str">
        <f t="shared" ref="DJ6:DR6" si="12">IF(DJ7="",NA(),DJ7)</f>
        <v>-</v>
      </c>
      <c r="DK6" s="35" t="str">
        <f t="shared" si="12"/>
        <v>-</v>
      </c>
      <c r="DL6" s="35">
        <f t="shared" si="12"/>
        <v>4.1500000000000004</v>
      </c>
      <c r="DM6" s="35">
        <f t="shared" si="12"/>
        <v>7.59</v>
      </c>
      <c r="DN6" s="35" t="str">
        <f t="shared" si="12"/>
        <v>-</v>
      </c>
      <c r="DO6" s="35" t="str">
        <f t="shared" si="12"/>
        <v>-</v>
      </c>
      <c r="DP6" s="35" t="str">
        <f t="shared" si="12"/>
        <v>-</v>
      </c>
      <c r="DQ6" s="35">
        <f t="shared" si="12"/>
        <v>23.06</v>
      </c>
      <c r="DR6" s="35">
        <f t="shared" si="12"/>
        <v>20.34</v>
      </c>
      <c r="DS6" s="34" t="str">
        <f>IF(DS7="","",IF(DS7="-","【-】","【"&amp;SUBSTITUTE(TEXT(DS7,"#,##0.00"),"-","△")&amp;"】"))</f>
        <v>【22.21】</v>
      </c>
      <c r="DT6" s="35" t="str">
        <f>IF(DT7="",NA(),DT7)</f>
        <v>-</v>
      </c>
      <c r="DU6" s="35" t="str">
        <f t="shared" ref="DU6:EC6" si="13">IF(DU7="",NA(),DU7)</f>
        <v>-</v>
      </c>
      <c r="DV6" s="35" t="str">
        <f t="shared" si="13"/>
        <v>-</v>
      </c>
      <c r="DW6" s="34">
        <f t="shared" si="13"/>
        <v>0</v>
      </c>
      <c r="DX6" s="34">
        <f t="shared" si="13"/>
        <v>0</v>
      </c>
      <c r="DY6" s="35" t="str">
        <f t="shared" si="13"/>
        <v>-</v>
      </c>
      <c r="DZ6" s="35" t="str">
        <f t="shared" si="13"/>
        <v>-</v>
      </c>
      <c r="EA6" s="35" t="str">
        <f t="shared" si="13"/>
        <v>-</v>
      </c>
      <c r="EB6" s="34">
        <f t="shared" si="13"/>
        <v>0</v>
      </c>
      <c r="EC6" s="34">
        <f t="shared" si="13"/>
        <v>0</v>
      </c>
      <c r="ED6" s="34" t="str">
        <f>IF(ED7="","",IF(ED7="-","【-】","【"&amp;SUBSTITUTE(TEXT(ED7,"#,##0.00"),"-","△")&amp;"】"))</f>
        <v>【0.00】</v>
      </c>
      <c r="EE6" s="35" t="str">
        <f>IF(EE7="",NA(),EE7)</f>
        <v>-</v>
      </c>
      <c r="EF6" s="35" t="str">
        <f t="shared" ref="EF6:EN6" si="14">IF(EF7="",NA(),EF7)</f>
        <v>-</v>
      </c>
      <c r="EG6" s="35" t="str">
        <f t="shared" si="14"/>
        <v>-</v>
      </c>
      <c r="EH6" s="34">
        <f t="shared" si="14"/>
        <v>0</v>
      </c>
      <c r="EI6" s="34">
        <f t="shared" si="14"/>
        <v>0</v>
      </c>
      <c r="EJ6" s="35" t="str">
        <f t="shared" si="14"/>
        <v>-</v>
      </c>
      <c r="EK6" s="35" t="str">
        <f t="shared" si="14"/>
        <v>-</v>
      </c>
      <c r="EL6" s="35" t="str">
        <f t="shared" si="14"/>
        <v>-</v>
      </c>
      <c r="EM6" s="35">
        <f t="shared" si="14"/>
        <v>0.02</v>
      </c>
      <c r="EN6" s="35">
        <f t="shared" si="14"/>
        <v>0.25</v>
      </c>
      <c r="EO6" s="34" t="str">
        <f>IF(EO7="","",IF(EO7="-","【-】","【"&amp;SUBSTITUTE(TEXT(EO7,"#,##0.00"),"-","△")&amp;"】"))</f>
        <v>【0.16】</v>
      </c>
    </row>
    <row r="7" spans="1:148" s="36" customFormat="1" x14ac:dyDescent="0.15">
      <c r="A7" s="28"/>
      <c r="B7" s="37">
        <v>2020</v>
      </c>
      <c r="C7" s="37">
        <v>32085</v>
      </c>
      <c r="D7" s="37">
        <v>46</v>
      </c>
      <c r="E7" s="37">
        <v>17</v>
      </c>
      <c r="F7" s="37">
        <v>5</v>
      </c>
      <c r="G7" s="37">
        <v>0</v>
      </c>
      <c r="H7" s="37" t="s">
        <v>96</v>
      </c>
      <c r="I7" s="37" t="s">
        <v>97</v>
      </c>
      <c r="J7" s="37" t="s">
        <v>98</v>
      </c>
      <c r="K7" s="37" t="s">
        <v>99</v>
      </c>
      <c r="L7" s="37" t="s">
        <v>100</v>
      </c>
      <c r="M7" s="37" t="s">
        <v>101</v>
      </c>
      <c r="N7" s="38" t="s">
        <v>102</v>
      </c>
      <c r="O7" s="38">
        <v>69.37</v>
      </c>
      <c r="P7" s="38">
        <v>2.92</v>
      </c>
      <c r="Q7" s="38">
        <v>90.34</v>
      </c>
      <c r="R7" s="38">
        <v>2612</v>
      </c>
      <c r="S7" s="38">
        <v>26013</v>
      </c>
      <c r="T7" s="38">
        <v>825.97</v>
      </c>
      <c r="U7" s="38">
        <v>31.49</v>
      </c>
      <c r="V7" s="38">
        <v>757</v>
      </c>
      <c r="W7" s="38">
        <v>0.35</v>
      </c>
      <c r="X7" s="38">
        <v>2162.86</v>
      </c>
      <c r="Y7" s="38" t="s">
        <v>102</v>
      </c>
      <c r="Z7" s="38" t="s">
        <v>102</v>
      </c>
      <c r="AA7" s="38" t="s">
        <v>102</v>
      </c>
      <c r="AB7" s="38">
        <v>107.76</v>
      </c>
      <c r="AC7" s="38">
        <v>100.37</v>
      </c>
      <c r="AD7" s="38" t="s">
        <v>102</v>
      </c>
      <c r="AE7" s="38" t="s">
        <v>102</v>
      </c>
      <c r="AF7" s="38" t="s">
        <v>102</v>
      </c>
      <c r="AG7" s="38">
        <v>103.6</v>
      </c>
      <c r="AH7" s="38">
        <v>106.37</v>
      </c>
      <c r="AI7" s="38">
        <v>104.99</v>
      </c>
      <c r="AJ7" s="38" t="s">
        <v>102</v>
      </c>
      <c r="AK7" s="38" t="s">
        <v>102</v>
      </c>
      <c r="AL7" s="38" t="s">
        <v>102</v>
      </c>
      <c r="AM7" s="38">
        <v>0</v>
      </c>
      <c r="AN7" s="38">
        <v>0</v>
      </c>
      <c r="AO7" s="38" t="s">
        <v>102</v>
      </c>
      <c r="AP7" s="38" t="s">
        <v>102</v>
      </c>
      <c r="AQ7" s="38" t="s">
        <v>102</v>
      </c>
      <c r="AR7" s="38">
        <v>193.99</v>
      </c>
      <c r="AS7" s="38">
        <v>139.02000000000001</v>
      </c>
      <c r="AT7" s="38">
        <v>121.19</v>
      </c>
      <c r="AU7" s="38" t="s">
        <v>102</v>
      </c>
      <c r="AV7" s="38" t="s">
        <v>102</v>
      </c>
      <c r="AW7" s="38" t="s">
        <v>102</v>
      </c>
      <c r="AX7" s="38">
        <v>35.97</v>
      </c>
      <c r="AY7" s="38">
        <v>39.04</v>
      </c>
      <c r="AZ7" s="38" t="s">
        <v>102</v>
      </c>
      <c r="BA7" s="38" t="s">
        <v>102</v>
      </c>
      <c r="BB7" s="38" t="s">
        <v>102</v>
      </c>
      <c r="BC7" s="38">
        <v>26.99</v>
      </c>
      <c r="BD7" s="38">
        <v>29.13</v>
      </c>
      <c r="BE7" s="38">
        <v>32.799999999999997</v>
      </c>
      <c r="BF7" s="38" t="s">
        <v>102</v>
      </c>
      <c r="BG7" s="38" t="s">
        <v>102</v>
      </c>
      <c r="BH7" s="38" t="s">
        <v>102</v>
      </c>
      <c r="BI7" s="38">
        <v>6005.36</v>
      </c>
      <c r="BJ7" s="38">
        <v>4948.91</v>
      </c>
      <c r="BK7" s="38" t="s">
        <v>102</v>
      </c>
      <c r="BL7" s="38" t="s">
        <v>102</v>
      </c>
      <c r="BM7" s="38" t="s">
        <v>102</v>
      </c>
      <c r="BN7" s="38">
        <v>826.83</v>
      </c>
      <c r="BO7" s="38">
        <v>867.83</v>
      </c>
      <c r="BP7" s="38">
        <v>832.52</v>
      </c>
      <c r="BQ7" s="38" t="s">
        <v>102</v>
      </c>
      <c r="BR7" s="38" t="s">
        <v>102</v>
      </c>
      <c r="BS7" s="38" t="s">
        <v>102</v>
      </c>
      <c r="BT7" s="38">
        <v>26.25</v>
      </c>
      <c r="BU7" s="38">
        <v>44.21</v>
      </c>
      <c r="BV7" s="38" t="s">
        <v>102</v>
      </c>
      <c r="BW7" s="38" t="s">
        <v>102</v>
      </c>
      <c r="BX7" s="38" t="s">
        <v>102</v>
      </c>
      <c r="BY7" s="38">
        <v>57.31</v>
      </c>
      <c r="BZ7" s="38">
        <v>57.08</v>
      </c>
      <c r="CA7" s="38">
        <v>60.94</v>
      </c>
      <c r="CB7" s="38" t="s">
        <v>102</v>
      </c>
      <c r="CC7" s="38" t="s">
        <v>102</v>
      </c>
      <c r="CD7" s="38" t="s">
        <v>102</v>
      </c>
      <c r="CE7" s="38">
        <v>501.74</v>
      </c>
      <c r="CF7" s="38">
        <v>303.38</v>
      </c>
      <c r="CG7" s="38" t="s">
        <v>102</v>
      </c>
      <c r="CH7" s="38" t="s">
        <v>102</v>
      </c>
      <c r="CI7" s="38" t="s">
        <v>102</v>
      </c>
      <c r="CJ7" s="38">
        <v>273.52</v>
      </c>
      <c r="CK7" s="38">
        <v>274.99</v>
      </c>
      <c r="CL7" s="38">
        <v>253.04</v>
      </c>
      <c r="CM7" s="38" t="s">
        <v>102</v>
      </c>
      <c r="CN7" s="38" t="s">
        <v>102</v>
      </c>
      <c r="CO7" s="38" t="s">
        <v>102</v>
      </c>
      <c r="CP7" s="38">
        <v>43.95</v>
      </c>
      <c r="CQ7" s="38">
        <v>46.31</v>
      </c>
      <c r="CR7" s="38" t="s">
        <v>102</v>
      </c>
      <c r="CS7" s="38" t="s">
        <v>102</v>
      </c>
      <c r="CT7" s="38" t="s">
        <v>102</v>
      </c>
      <c r="CU7" s="38">
        <v>50.14</v>
      </c>
      <c r="CV7" s="38">
        <v>54.83</v>
      </c>
      <c r="CW7" s="38">
        <v>54.84</v>
      </c>
      <c r="CX7" s="38" t="s">
        <v>102</v>
      </c>
      <c r="CY7" s="38" t="s">
        <v>102</v>
      </c>
      <c r="CZ7" s="38" t="s">
        <v>102</v>
      </c>
      <c r="DA7" s="38">
        <v>95.32</v>
      </c>
      <c r="DB7" s="38">
        <v>97.09</v>
      </c>
      <c r="DC7" s="38" t="s">
        <v>102</v>
      </c>
      <c r="DD7" s="38" t="s">
        <v>102</v>
      </c>
      <c r="DE7" s="38" t="s">
        <v>102</v>
      </c>
      <c r="DF7" s="38">
        <v>84.98</v>
      </c>
      <c r="DG7" s="38">
        <v>84.7</v>
      </c>
      <c r="DH7" s="38">
        <v>86.6</v>
      </c>
      <c r="DI7" s="38" t="s">
        <v>102</v>
      </c>
      <c r="DJ7" s="38" t="s">
        <v>102</v>
      </c>
      <c r="DK7" s="38" t="s">
        <v>102</v>
      </c>
      <c r="DL7" s="38">
        <v>4.1500000000000004</v>
      </c>
      <c r="DM7" s="38">
        <v>7.59</v>
      </c>
      <c r="DN7" s="38" t="s">
        <v>102</v>
      </c>
      <c r="DO7" s="38" t="s">
        <v>102</v>
      </c>
      <c r="DP7" s="38" t="s">
        <v>102</v>
      </c>
      <c r="DQ7" s="38">
        <v>23.06</v>
      </c>
      <c r="DR7" s="38">
        <v>20.34</v>
      </c>
      <c r="DS7" s="38">
        <v>22.21</v>
      </c>
      <c r="DT7" s="38" t="s">
        <v>102</v>
      </c>
      <c r="DU7" s="38" t="s">
        <v>102</v>
      </c>
      <c r="DV7" s="38" t="s">
        <v>102</v>
      </c>
      <c r="DW7" s="38">
        <v>0</v>
      </c>
      <c r="DX7" s="38">
        <v>0</v>
      </c>
      <c r="DY7" s="38" t="s">
        <v>102</v>
      </c>
      <c r="DZ7" s="38" t="s">
        <v>102</v>
      </c>
      <c r="EA7" s="38" t="s">
        <v>102</v>
      </c>
      <c r="EB7" s="38">
        <v>0</v>
      </c>
      <c r="EC7" s="38">
        <v>0</v>
      </c>
      <c r="ED7" s="38">
        <v>0</v>
      </c>
      <c r="EE7" s="38" t="s">
        <v>102</v>
      </c>
      <c r="EF7" s="38" t="s">
        <v>102</v>
      </c>
      <c r="EG7" s="38" t="s">
        <v>102</v>
      </c>
      <c r="EH7" s="38">
        <v>0</v>
      </c>
      <c r="EI7" s="38">
        <v>0</v>
      </c>
      <c r="EJ7" s="38" t="s">
        <v>102</v>
      </c>
      <c r="EK7" s="38" t="s">
        <v>102</v>
      </c>
      <c r="EL7" s="38" t="s">
        <v>102</v>
      </c>
      <c r="EM7" s="38">
        <v>0.02</v>
      </c>
      <c r="EN7" s="38">
        <v>0.25</v>
      </c>
      <c r="EO7" s="38">
        <v>0.16</v>
      </c>
    </row>
    <row r="8" spans="1:148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</row>
    <row r="9" spans="1:148" x14ac:dyDescent="0.15">
      <c r="A9" s="40"/>
      <c r="B9" s="40" t="s">
        <v>103</v>
      </c>
      <c r="C9" s="40" t="s">
        <v>104</v>
      </c>
      <c r="D9" s="40" t="s">
        <v>105</v>
      </c>
      <c r="E9" s="40" t="s">
        <v>106</v>
      </c>
      <c r="F9" s="40" t="s">
        <v>107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8" x14ac:dyDescent="0.15">
      <c r="A10" s="40" t="s">
        <v>46</v>
      </c>
      <c r="B10" s="41">
        <f t="shared" ref="B10:D10" si="15">DATEVALUE($B7+12-B11&amp;"/1/"&amp;B12)</f>
        <v>46753</v>
      </c>
      <c r="C10" s="41">
        <f t="shared" si="15"/>
        <v>47119</v>
      </c>
      <c r="D10" s="41">
        <f t="shared" si="15"/>
        <v>47484</v>
      </c>
      <c r="E10" s="42">
        <f>DATEVALUE($B7+12-E11&amp;"/1/"&amp;E12)</f>
        <v>47849</v>
      </c>
      <c r="F10" s="42">
        <f>DATEVALUE($B7+12-F11&amp;"/1/"&amp;F12)</f>
        <v>48215</v>
      </c>
    </row>
    <row r="11" spans="1:148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8" x14ac:dyDescent="0.15">
      <c r="B12">
        <v>1</v>
      </c>
      <c r="C12">
        <v>1</v>
      </c>
      <c r="D12">
        <v>1</v>
      </c>
      <c r="E12">
        <v>1</v>
      </c>
      <c r="F12">
        <v>2</v>
      </c>
      <c r="G12" t="s">
        <v>109</v>
      </c>
    </row>
    <row r="13" spans="1:148" x14ac:dyDescent="0.15">
      <c r="B13" t="s">
        <v>110</v>
      </c>
      <c r="C13" t="s">
        <v>111</v>
      </c>
      <c r="D13" t="s">
        <v>111</v>
      </c>
      <c r="E13" t="s">
        <v>112</v>
      </c>
      <c r="F13" t="s">
        <v>112</v>
      </c>
      <c r="G13" t="s">
        <v>113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鈴木亮</cp:lastModifiedBy>
  <cp:lastPrinted>2022-01-17T04:24:07Z</cp:lastPrinted>
  <dcterms:created xsi:type="dcterms:W3CDTF">2021-12-03T07:29:00Z</dcterms:created>
  <dcterms:modified xsi:type="dcterms:W3CDTF">2022-01-18T00:29:05Z</dcterms:modified>
  <cp:category/>
</cp:coreProperties>
</file>