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ONO-BUNSYO2018\tono-city\07_環境整備部2018\06_上下水道課\06_下水道係\業務\08_決算\公営企業に係る「経営比較分析表」の分析等について\Ｒ３（Ｒ２決算）\作成\【経営比較分析表】2020_032085_46_1718\"/>
    </mc:Choice>
  </mc:AlternateContent>
  <workbookProtection workbookAlgorithmName="SHA-512" workbookHashValue="hizNjUTEKfQkisOri9eFJDMZbSBZdtPgPlEOLx5PVH3olZoQdma1cK2XFUdhtkkadV0PPUHxxr1xxS9z3rb3+g==" workbookSaltValue="vLUTWpsM/aWxJ+LeFPap6g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D10" i="4" s="1"/>
  <c r="Q6" i="5"/>
  <c r="P6" i="5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P10" i="4"/>
  <c r="I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<sst xmlns="http://schemas.openxmlformats.org/spreadsheetml/2006/main" count="297" uniqueCount="118">
  <si>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</si>
  <si>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</si>
  <si>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</si>
  <si>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</si>
  <si>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</si>
  <si>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</si>
  <si>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</si>
  <si>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</si>
  <si>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</si>
  <si>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</si>
  <si>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</si>
  <si>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</si>
  <si>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</si>
  <si>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</si>
  <si>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</si>
  <si>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</si>
  <si>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</si>
  <si>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</si>
  <si>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</si>
  <si>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</si>
  <si>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</si>
  <si>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</si>
  <si>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</si>
  <si>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</si>
  <si>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</si>
  <si>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</si>
  <si>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</si>
  <si>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</si>
  <si>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</si>
  <si>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</si>
  <si>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</si>
  <si>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</si>
  <si>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</si>
  <si>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</si>
  <si>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</si>
  <si>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</si>
  <si>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</si>
  <si>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</si>
  <si>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</si>
  <si>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</si>
  <si>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</si>
  <si>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</si>
  <si>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</si>
  <si>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</si>
  <si>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</si>
  <si>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</si>
  <si>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</si>
  <si>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</si>
  <si>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</si>
  <si>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</si>
  <si>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</si>
  <si>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</si>
  <si>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</si>
  <si>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</si>
  <si>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</si>
  <si>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</si>
  <si>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</si>
  <si>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</si>
  <si>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</si>
  <si>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</si>
  <si>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</si>
  <si>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</si>
  <si>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</si>
  <si>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</si>
  <si>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</si>
  <si>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</si>
  <si>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</si>
  <si>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</si>
  <si>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</si>
  <si>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</si>
  <si>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</si>
  <si>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</si>
  <si>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</si>
  <si>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</si>
  <si>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</si>
  <si>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</si>
  <si>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</si>
  <si>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</si>
  <si>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</si>
  <si>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</si>
  <si>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</si>
  <si>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</si>
  <si>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</si>
  <si>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</si>
  <si>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</si>
  <si>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</si>
  <si>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</si>
  <si>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</si>
  <si>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</si>
  <si>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</si>
  <si>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</si>
  <si>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</si>
  <si>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</si>
  <si>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</si>
  <si>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</si>
  <si>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</si>
  <si>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遠野市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</si>
  <si>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</si>
  <si>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</si>
  <si>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</si>
  <si>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</si>
  <si>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</si>
  <si>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</si>
  <si>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</si>
  <si>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</si>
  <si>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</si>
  <si>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</si>
  <si>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</si>
  <si>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</si>
  <si>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</si>
  <si>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</si>
  <si>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</si>
  <si>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</si>
  <si>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</si>
  <si>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</si>
  <si>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比較的新しい管渠施設であるため、現在のところ更新投資の予定はない。</t>
    <rPh sb="1" eb="4">
      <t>ヒカクテキ</t>
    </rPh>
    <rPh sb="4" eb="5">
      <t>アタラ</t>
    </rPh>
    <rPh sb="7" eb="8">
      <t>カン</t>
    </rPh>
    <rPh sb="8" eb="9">
      <t>キョ</t>
    </rPh>
    <rPh sb="9" eb="11">
      <t>シセツ</t>
    </rPh>
    <rPh sb="17" eb="19">
      <t>ゲンザイ</t>
    </rPh>
    <rPh sb="23" eb="25">
      <t>コウシン</t>
    </rPh>
    <rPh sb="25" eb="27">
      <t>トウシ</t>
    </rPh>
    <rPh sb="28" eb="30">
      <t>ヨテイ</t>
    </rPh>
    <phoneticPr fontId="16"/>
  </si>
  <si>
    <t>①経常収支比率は100％を上回っているが、一般会
　計からの繰入金に頼らざるを得ない状況であり、
　使用料体系の見直しの検討が必要である。
②累積欠損金は発生していない。
③流動比率は類似団体平均値を上回っているが、
　 100％を下回っている。不足分は、次年度の留保
　資金、一般会計からの出資金等で補填する。
④施設整備が概ね完了しているため、建設改良費に
　対する企業債残高は年々減少していくが、今後施
　設の改築更新が想定されるため、効率的かつ効果
　的な改築更新計画を立案することが必要である。
⑤経費回収率は類似団体平均値を下回っており、使
　用料収益で経費を賄うことができていない状況で
　あることから、経費削減に努めるとともに、使用
　料体系の見直しの検討が必要である。
⑥汚水処理原価は類似団体平均値を上回っているこ
　とから、経費削減に努めるとともに、未加入世帯
　に対する加入促進に努めていく。
⑦施設利用率は、類似団体平均値を下回っている。
　設備更新の際にはダウンサイジング等の検討が
　必要である。
⑧水洗化率は、類似団体平均を下回っている。今後
　も、未加入世帯に対する加入促進に努めていく。</t>
    <rPh sb="92" eb="94">
      <t>ルイジ</t>
    </rPh>
    <rPh sb="94" eb="96">
      <t>ダンタイ</t>
    </rPh>
    <rPh sb="96" eb="98">
      <t>ヘイキン</t>
    </rPh>
    <rPh sb="98" eb="99">
      <t>チ</t>
    </rPh>
    <rPh sb="100" eb="102">
      <t>ウワマワ</t>
    </rPh>
    <rPh sb="266" eb="267">
      <t>チ</t>
    </rPh>
    <rPh sb="280" eb="282">
      <t>シュウエキ</t>
    </rPh>
    <rPh sb="283" eb="285">
      <t>ケイヒ</t>
    </rPh>
    <rPh sb="358" eb="359">
      <t>チ</t>
    </rPh>
    <rPh sb="360" eb="362">
      <t>ウワマワ</t>
    </rPh>
    <rPh sb="423" eb="424">
      <t>チ</t>
    </rPh>
    <rPh sb="436" eb="438">
      <t>コウシン</t>
    </rPh>
    <rPh sb="439" eb="440">
      <t>サイ</t>
    </rPh>
    <rPh sb="450" eb="451">
      <t>トウ</t>
    </rPh>
    <rPh sb="471" eb="475">
      <t>ルイジダンタイ</t>
    </rPh>
    <rPh sb="478" eb="480">
      <t>シタマワ</t>
    </rPh>
    <rPh sb="485" eb="487">
      <t>コンゴ</t>
    </rPh>
    <phoneticPr fontId="16"/>
  </si>
  <si>
    <r>
      <t>　</t>
    </r>
    <r>
      <rPr>
        <sz val="11"/>
        <color rgb="FFFF0000"/>
        <rFont val="ＭＳ ゴシック"/>
        <family val="3"/>
        <charset val="128"/>
      </rPr>
      <t>経費回収率から判断すると、使用料収益で経費を賄うことができておらず、今後</t>
    </r>
    <r>
      <rPr>
        <sz val="11"/>
        <color rgb="FFFF0000"/>
        <rFont val="ＭＳ ゴシック"/>
        <family val="3"/>
        <charset val="128"/>
      </rPr>
      <t>、</t>
    </r>
    <r>
      <rPr>
        <sz val="11"/>
        <rFont val="ＭＳ ゴシック"/>
        <family val="3"/>
        <charset val="128"/>
      </rPr>
      <t>人口減少に伴い</t>
    </r>
    <r>
      <rPr>
        <sz val="11"/>
        <color rgb="FFFF0000"/>
        <rFont val="ＭＳ ゴシック"/>
        <family val="3"/>
        <charset val="128"/>
      </rPr>
      <t>さらなる</t>
    </r>
    <r>
      <rPr>
        <sz val="11"/>
        <rFont val="ＭＳ ゴシック"/>
        <family val="3"/>
        <charset val="128"/>
      </rPr>
      <t>使用料収益の減少</t>
    </r>
    <r>
      <rPr>
        <sz val="11"/>
        <color rgb="FFFF0000"/>
        <rFont val="ＭＳ ゴシック"/>
        <family val="3"/>
        <charset val="128"/>
      </rPr>
      <t>が</t>
    </r>
    <r>
      <rPr>
        <sz val="11"/>
        <rFont val="ＭＳ ゴシック"/>
        <family val="3"/>
        <charset val="128"/>
      </rPr>
      <t>予想される。
　</t>
    </r>
    <r>
      <rPr>
        <sz val="11"/>
        <color rgb="FFFF0000"/>
        <rFont val="ＭＳ ゴシック"/>
        <family val="3"/>
        <charset val="128"/>
      </rPr>
      <t>使用料体系の見直しの検討を含め</t>
    </r>
    <r>
      <rPr>
        <sz val="11"/>
        <color theme="1"/>
        <rFont val="ＭＳ ゴシック"/>
        <family val="3"/>
        <charset val="128"/>
      </rPr>
      <t>、経営改善に向けた</t>
    </r>
    <r>
      <rPr>
        <sz val="11"/>
        <color rgb="FFFF0000"/>
        <rFont val="ＭＳ ゴシック"/>
        <family val="3"/>
        <charset val="128"/>
      </rPr>
      <t>具体的な</t>
    </r>
    <r>
      <rPr>
        <sz val="11"/>
        <color theme="1"/>
        <rFont val="ＭＳ ゴシック"/>
        <family val="3"/>
        <charset val="128"/>
      </rPr>
      <t xml:space="preserve">取組を行っていく。
　また、未水洗化世帯及び事業所に対し、加入促進用チラシ及びリーフレットを配布するなど、水洗化率の向上に努めていく。
</t>
    </r>
    <rPh sb="35" eb="37">
      <t>コンゴ</t>
    </rPh>
    <rPh sb="38" eb="40">
      <t>ジンコウ</t>
    </rPh>
    <rPh sb="40" eb="42">
      <t>ゲンショウ</t>
    </rPh>
    <rPh sb="43" eb="44">
      <t>トモナ</t>
    </rPh>
    <rPh sb="49" eb="52">
      <t>シヨウリョウ</t>
    </rPh>
    <rPh sb="52" eb="54">
      <t>シュウエキ</t>
    </rPh>
    <rPh sb="55" eb="57">
      <t>ゲンショウ</t>
    </rPh>
    <rPh sb="58" eb="60">
      <t>ヨソウ</t>
    </rPh>
    <rPh sb="66" eb="69">
      <t>シヨウリョウ</t>
    </rPh>
    <rPh sb="69" eb="71">
      <t>タイケイ</t>
    </rPh>
    <rPh sb="72" eb="74">
      <t>ミナオ</t>
    </rPh>
    <rPh sb="76" eb="78">
      <t>ケントウ</t>
    </rPh>
    <rPh sb="79" eb="80">
      <t>フク</t>
    </rPh>
    <rPh sb="90" eb="93">
      <t>グタイテキ</t>
    </rPh>
    <rPh sb="108" eb="109">
      <t>ミ</t>
    </rPh>
    <rPh sb="109" eb="112">
      <t>スイセンカ</t>
    </rPh>
    <rPh sb="112" eb="114">
      <t>セタイ</t>
    </rPh>
    <rPh sb="114" eb="115">
      <t>オヨ</t>
    </rPh>
    <rPh sb="116" eb="119">
      <t>ジギョウショ</t>
    </rPh>
    <rPh sb="120" eb="121">
      <t>タイ</t>
    </rPh>
    <rPh sb="140" eb="142">
      <t>ハイフ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</si>
</sst>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2" applyFont="1" applyBorder="1" applyAlignment="1" applyProtection="1">
      <alignment horizontal="left" vertical="top" wrapText="1"/>
      <protection locked="0"/>
    </xf>
    <xf numFmtId="0" fontId="15" fillId="0" borderId="0" xfId="2" applyFont="1" applyBorder="1" applyAlignment="1" applyProtection="1">
      <alignment horizontal="left" vertical="top" wrapText="1"/>
      <protection locked="0"/>
    </xf>
    <xf numFmtId="0" fontId="15" fillId="0" borderId="7" xfId="2" applyFont="1" applyBorder="1" applyAlignment="1" applyProtection="1">
      <alignment horizontal="left" vertical="top" wrapText="1"/>
      <protection locked="0"/>
    </xf>
    <xf numFmtId="0" fontId="15" fillId="0" borderId="8" xfId="2" applyFont="1" applyBorder="1" applyAlignment="1" applyProtection="1">
      <alignment horizontal="left" vertical="top" wrapText="1"/>
      <protection locked="0"/>
    </xf>
    <xf numFmtId="0" fontId="15" fillId="0" borderId="1" xfId="2" applyFont="1" applyBorder="1" applyAlignment="1" applyProtection="1">
      <alignment horizontal="left" vertical="top" wrapText="1"/>
      <protection locked="0"/>
    </xf>
    <xf numFmtId="0" fontId="15" fillId="0" borderId="9" xfId="2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AF-48AD-B389-61F6AC4FB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0.36</c:v>
                </c:pt>
                <c:pt idx="4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AF-48AD-B389-61F6AC4FB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25.56</c:v>
                </c:pt>
                <c:pt idx="4">
                  <c:v>25.67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B9-4069-B7E6-E3974C331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42.47</c:v>
                </c:pt>
                <c:pt idx="4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B9-4069-B7E6-E3974C331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69.52</c:v>
                </c:pt>
                <c:pt idx="4">
                  <c:v>71.400000000000006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1F-46B3-BA36-0CDE798CA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83.75</c:v>
                </c:pt>
                <c:pt idx="4">
                  <c:v>84.19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1F-46B3-BA36-0CDE798CA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105.62</c:v>
                </c:pt>
                <c:pt idx="4">
                  <c:v>98.37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D6-4D09-A748-E968D984E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102.73</c:v>
                </c:pt>
                <c:pt idx="4">
                  <c:v>105.78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D6-4D09-A748-E968D984E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4.87</c:v>
                </c:pt>
                <c:pt idx="4">
                  <c:v>9.66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E-486E-9FAB-563AF689B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24.68</c:v>
                </c:pt>
                <c:pt idx="4">
                  <c:v>21.36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7E-486E-9FAB-563AF689B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C9-477A-ABD6-D73F8AF58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8.6199999999999992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C9-477A-ABD6-D73F8AF58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81-408F-ABAD-43D95B8FB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94.97</c:v>
                </c:pt>
                <c:pt idx="4">
                  <c:v>63.96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81-408F-ABAD-43D95B8FB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56.22</c:v>
                </c:pt>
                <c:pt idx="4">
                  <c:v>78.39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3C-4349-937F-79C703B0A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47.72</c:v>
                </c:pt>
                <c:pt idx="4">
                  <c:v>44.24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3C-4349-937F-79C703B0A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4271.96</c:v>
                </c:pt>
                <c:pt idx="4">
                  <c:v>3225.74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1-4648-B047-82AFC03A8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1206.79</c:v>
                </c:pt>
                <c:pt idx="4">
                  <c:v>1258.43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41-4648-B047-82AFC03A8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55.9</c:v>
                </c:pt>
                <c:pt idx="4">
                  <c:v>49.49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1B-4BB8-8CE5-44934A1F4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71.84</c:v>
                </c:pt>
                <c:pt idx="4">
                  <c:v>73.36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1B-4BB8-8CE5-44934A1F4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255.52</c:v>
                </c:pt>
                <c:pt idx="4">
                  <c:v>287.43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60-494E-91E0-CB9833B0A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228.47</c:v>
                </c:pt>
                <c:pt idx="4">
                  <c:v>224.88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60-494E-91E0-CB9833B0A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【1,260.21】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D43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岩手県　遠野市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特定環境保全公共下水道</v>
      </c>
      <c r="Q8" s="49"/>
      <c r="R8" s="49"/>
      <c r="S8" s="49"/>
      <c r="T8" s="49"/>
      <c r="U8" s="49"/>
      <c r="V8" s="49"/>
      <c r="W8" s="49" t="str">
        <f>データ!L6</f>
        <v>D2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26013</v>
      </c>
      <c r="AM8" s="51"/>
      <c r="AN8" s="51"/>
      <c r="AO8" s="51"/>
      <c r="AP8" s="51"/>
      <c r="AQ8" s="51"/>
      <c r="AR8" s="51"/>
      <c r="AS8" s="51"/>
      <c r="AT8" s="46">
        <f>データ!T6</f>
        <v>825.97</v>
      </c>
      <c r="AU8" s="46"/>
      <c r="AV8" s="46"/>
      <c r="AW8" s="46"/>
      <c r="AX8" s="46"/>
      <c r="AY8" s="46"/>
      <c r="AZ8" s="46"/>
      <c r="BA8" s="46"/>
      <c r="BB8" s="46">
        <f>データ!U6</f>
        <v>31.49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65.72</v>
      </c>
      <c r="J10" s="46"/>
      <c r="K10" s="46"/>
      <c r="L10" s="46"/>
      <c r="M10" s="46"/>
      <c r="N10" s="46"/>
      <c r="O10" s="46"/>
      <c r="P10" s="46">
        <f>データ!P6</f>
        <v>3.75</v>
      </c>
      <c r="Q10" s="46"/>
      <c r="R10" s="46"/>
      <c r="S10" s="46"/>
      <c r="T10" s="46"/>
      <c r="U10" s="46"/>
      <c r="V10" s="46"/>
      <c r="W10" s="46">
        <f>データ!Q6</f>
        <v>96.98</v>
      </c>
      <c r="X10" s="46"/>
      <c r="Y10" s="46"/>
      <c r="Z10" s="46"/>
      <c r="AA10" s="46"/>
      <c r="AB10" s="46"/>
      <c r="AC10" s="46"/>
      <c r="AD10" s="51">
        <f>データ!R6</f>
        <v>2612</v>
      </c>
      <c r="AE10" s="51"/>
      <c r="AF10" s="51"/>
      <c r="AG10" s="51"/>
      <c r="AH10" s="51"/>
      <c r="AI10" s="51"/>
      <c r="AJ10" s="51"/>
      <c r="AK10" s="2"/>
      <c r="AL10" s="51">
        <f>データ!V6</f>
        <v>972</v>
      </c>
      <c r="AM10" s="51"/>
      <c r="AN10" s="51"/>
      <c r="AO10" s="51"/>
      <c r="AP10" s="51"/>
      <c r="AQ10" s="51"/>
      <c r="AR10" s="51"/>
      <c r="AS10" s="51"/>
      <c r="AT10" s="46">
        <f>データ!W6</f>
        <v>0.56000000000000005</v>
      </c>
      <c r="AU10" s="46"/>
      <c r="AV10" s="46"/>
      <c r="AW10" s="46"/>
      <c r="AX10" s="46"/>
      <c r="AY10" s="46"/>
      <c r="AZ10" s="46"/>
      <c r="BA10" s="46"/>
      <c r="BB10" s="46">
        <f>データ!X6</f>
        <v>1735.71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6" t="s">
        <v>116</v>
      </c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6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6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6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6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6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6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6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6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6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6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6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6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6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6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6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6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6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8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6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8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6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6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6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6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6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6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6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6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6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115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117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【104.83】</v>
      </c>
      <c r="F85" s="26" t="str">
        <f>データ!AT6</f>
        <v>【61.55】</v>
      </c>
      <c r="G85" s="26" t="str">
        <f>データ!BE6</f>
        <v>【45.34】</v>
      </c>
      <c r="H85" s="26" t="str">
        <f>データ!BP6</f>
        <v>【1,260.21】</v>
      </c>
      <c r="I85" s="26" t="str">
        <f>データ!CA6</f>
        <v>【75.29】</v>
      </c>
      <c r="J85" s="26" t="str">
        <f>データ!CL6</f>
        <v>【215.41】</v>
      </c>
      <c r="K85" s="26" t="str">
        <f>データ!CW6</f>
        <v>【42.90】</v>
      </c>
      <c r="L85" s="26" t="str">
        <f>データ!DH6</f>
        <v>【84.75】</v>
      </c>
      <c r="M85" s="26" t="str">
        <f>データ!DS6</f>
        <v>【23.60】</v>
      </c>
      <c r="N85" s="26" t="str">
        <f>データ!ED6</f>
        <v>【0.01】</v>
      </c>
      <c r="O85" s="26" t="str">
        <f>データ!EO6</f>
        <v>【0.30】</v>
      </c>
    </row>
  </sheetData>
  <sheetProtection algorithmName="SHA-512" hashValue="kLcOYMJdvoA64zZJ0QRs2tis7lXM0WCo/daWWGLO5s0UB7LNJDVyMrb+4Ap3GLEK/QjCL+KtmolAOwPdUgzpHg==" saltValue="uhDHKxJ0fpfWsgh2pHT37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83" t="s">
        <v>52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53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54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56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57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58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59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60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61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62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63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64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65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66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32085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岩手県　遠野市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>
        <f t="shared" si="3"/>
        <v>65.72</v>
      </c>
      <c r="P6" s="34">
        <f t="shared" si="3"/>
        <v>3.75</v>
      </c>
      <c r="Q6" s="34">
        <f t="shared" si="3"/>
        <v>96.98</v>
      </c>
      <c r="R6" s="34">
        <f t="shared" si="3"/>
        <v>2612</v>
      </c>
      <c r="S6" s="34">
        <f t="shared" si="3"/>
        <v>26013</v>
      </c>
      <c r="T6" s="34">
        <f t="shared" si="3"/>
        <v>825.97</v>
      </c>
      <c r="U6" s="34">
        <f t="shared" si="3"/>
        <v>31.49</v>
      </c>
      <c r="V6" s="34">
        <f t="shared" si="3"/>
        <v>972</v>
      </c>
      <c r="W6" s="34">
        <f t="shared" si="3"/>
        <v>0.56000000000000005</v>
      </c>
      <c r="X6" s="34">
        <f t="shared" si="3"/>
        <v>1735.71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>
        <f t="shared" si="4"/>
        <v>105.62</v>
      </c>
      <c r="AC6" s="35">
        <f t="shared" si="4"/>
        <v>98.37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>
        <f t="shared" si="4"/>
        <v>102.73</v>
      </c>
      <c r="AH6" s="35">
        <f t="shared" si="4"/>
        <v>105.78</v>
      </c>
      <c r="AI6" s="34" t="str">
        <f>IF(AI7="","",IF(AI7="-","【-】","【"&amp;SUBSTITUTE(TEXT(AI7,"#,##0.00"),"-","△")&amp;"】"))</f>
        <v>【104.83】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4">
        <f t="shared" si="5"/>
        <v>0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>
        <f t="shared" si="5"/>
        <v>94.97</v>
      </c>
      <c r="AS6" s="35">
        <f t="shared" si="5"/>
        <v>63.96</v>
      </c>
      <c r="AT6" s="34" t="str">
        <f>IF(AT7="","",IF(AT7="-","【-】","【"&amp;SUBSTITUTE(TEXT(AT7,"#,##0.00"),"-","△")&amp;"】"))</f>
        <v>【61.55】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>
        <f t="shared" si="6"/>
        <v>56.22</v>
      </c>
      <c r="AY6" s="35">
        <f t="shared" si="6"/>
        <v>78.39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>
        <f t="shared" si="6"/>
        <v>47.72</v>
      </c>
      <c r="BD6" s="35">
        <f t="shared" si="6"/>
        <v>44.24</v>
      </c>
      <c r="BE6" s="34" t="str">
        <f>IF(BE7="","",IF(BE7="-","【-】","【"&amp;SUBSTITUTE(TEXT(BE7,"#,##0.00"),"-","△")&amp;"】"))</f>
        <v>【45.34】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>
        <f t="shared" si="7"/>
        <v>4271.96</v>
      </c>
      <c r="BJ6" s="35">
        <f t="shared" si="7"/>
        <v>3225.74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>
        <f t="shared" si="7"/>
        <v>1206.79</v>
      </c>
      <c r="BO6" s="35">
        <f t="shared" si="7"/>
        <v>1258.43</v>
      </c>
      <c r="BP6" s="34" t="str">
        <f>IF(BP7="","",IF(BP7="-","【-】","【"&amp;SUBSTITUTE(TEXT(BP7,"#,##0.00"),"-","△")&amp;"】"))</f>
        <v>【1,260.21】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>
        <f t="shared" si="8"/>
        <v>55.9</v>
      </c>
      <c r="BU6" s="35">
        <f t="shared" si="8"/>
        <v>49.49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>
        <f t="shared" si="8"/>
        <v>71.84</v>
      </c>
      <c r="BZ6" s="35">
        <f t="shared" si="8"/>
        <v>73.36</v>
      </c>
      <c r="CA6" s="34" t="str">
        <f>IF(CA7="","",IF(CA7="-","【-】","【"&amp;SUBSTITUTE(TEXT(CA7,"#,##0.00"),"-","△")&amp;"】"))</f>
        <v>【75.29】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>
        <f t="shared" si="9"/>
        <v>255.52</v>
      </c>
      <c r="CF6" s="35">
        <f t="shared" si="9"/>
        <v>287.43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>
        <f t="shared" si="9"/>
        <v>228.47</v>
      </c>
      <c r="CK6" s="35">
        <f t="shared" si="9"/>
        <v>224.88</v>
      </c>
      <c r="CL6" s="34" t="str">
        <f>IF(CL7="","",IF(CL7="-","【-】","【"&amp;SUBSTITUTE(TEXT(CL7,"#,##0.00"),"-","△")&amp;"】"))</f>
        <v>【215.41】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>
        <f t="shared" si="10"/>
        <v>25.56</v>
      </c>
      <c r="CQ6" s="35">
        <f t="shared" si="10"/>
        <v>25.67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>
        <f t="shared" si="10"/>
        <v>42.47</v>
      </c>
      <c r="CV6" s="35">
        <f t="shared" si="10"/>
        <v>42.4</v>
      </c>
      <c r="CW6" s="34" t="str">
        <f>IF(CW7="","",IF(CW7="-","【-】","【"&amp;SUBSTITUTE(TEXT(CW7,"#,##0.00"),"-","△")&amp;"】"))</f>
        <v>【42.90】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>
        <f t="shared" si="11"/>
        <v>69.52</v>
      </c>
      <c r="DB6" s="35">
        <f t="shared" si="11"/>
        <v>71.400000000000006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>
        <f t="shared" si="11"/>
        <v>83.75</v>
      </c>
      <c r="DG6" s="35">
        <f t="shared" si="11"/>
        <v>84.19</v>
      </c>
      <c r="DH6" s="34" t="str">
        <f>IF(DH7="","",IF(DH7="-","【-】","【"&amp;SUBSTITUTE(TEXT(DH7,"#,##0.00"),"-","△")&amp;"】"))</f>
        <v>【84.75】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>
        <f t="shared" si="12"/>
        <v>4.87</v>
      </c>
      <c r="DM6" s="35">
        <f t="shared" si="12"/>
        <v>9.66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>
        <f t="shared" si="12"/>
        <v>24.68</v>
      </c>
      <c r="DR6" s="35">
        <f t="shared" si="12"/>
        <v>21.36</v>
      </c>
      <c r="DS6" s="34" t="str">
        <f>IF(DS7="","",IF(DS7="-","【-】","【"&amp;SUBSTITUTE(TEXT(DS7,"#,##0.00"),"-","△")&amp;"】"))</f>
        <v>【23.60】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4">
        <f t="shared" si="13"/>
        <v>0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>
        <f t="shared" si="13"/>
        <v>8.6199999999999992</v>
      </c>
      <c r="EC6" s="35">
        <f t="shared" si="13"/>
        <v>0.01</v>
      </c>
      <c r="ED6" s="34" t="str">
        <f>IF(ED7="","",IF(ED7="-","【-】","【"&amp;SUBSTITUTE(TEXT(ED7,"#,##0.00"),"-","△")&amp;"】"))</f>
        <v>【0.01】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4">
        <f t="shared" si="14"/>
        <v>0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>
        <f t="shared" si="14"/>
        <v>0.36</v>
      </c>
      <c r="EN6" s="35">
        <f t="shared" si="14"/>
        <v>0.39</v>
      </c>
      <c r="EO6" s="34" t="str">
        <f>IF(EO7="","",IF(EO7="-","【-】","【"&amp;SUBSTITUTE(TEXT(EO7,"#,##0.00"),"-","△")&amp;"】"))</f>
        <v>【0.30】</v>
      </c>
    </row>
    <row r="7" spans="1:148" s="36" customFormat="1" x14ac:dyDescent="0.15">
      <c r="A7" s="28"/>
      <c r="B7" s="37">
        <v>2020</v>
      </c>
      <c r="C7" s="37">
        <v>32085</v>
      </c>
      <c r="D7" s="37">
        <v>46</v>
      </c>
      <c r="E7" s="37">
        <v>17</v>
      </c>
      <c r="F7" s="37">
        <v>4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65.72</v>
      </c>
      <c r="P7" s="38">
        <v>3.75</v>
      </c>
      <c r="Q7" s="38">
        <v>96.98</v>
      </c>
      <c r="R7" s="38">
        <v>2612</v>
      </c>
      <c r="S7" s="38">
        <v>26013</v>
      </c>
      <c r="T7" s="38">
        <v>825.97</v>
      </c>
      <c r="U7" s="38">
        <v>31.49</v>
      </c>
      <c r="V7" s="38">
        <v>972</v>
      </c>
      <c r="W7" s="38">
        <v>0.56000000000000005</v>
      </c>
      <c r="X7" s="38">
        <v>1735.71</v>
      </c>
      <c r="Y7" s="38" t="s">
        <v>102</v>
      </c>
      <c r="Z7" s="38" t="s">
        <v>102</v>
      </c>
      <c r="AA7" s="38" t="s">
        <v>102</v>
      </c>
      <c r="AB7" s="38">
        <v>105.62</v>
      </c>
      <c r="AC7" s="38">
        <v>98.37</v>
      </c>
      <c r="AD7" s="38" t="s">
        <v>102</v>
      </c>
      <c r="AE7" s="38" t="s">
        <v>102</v>
      </c>
      <c r="AF7" s="38" t="s">
        <v>102</v>
      </c>
      <c r="AG7" s="38">
        <v>102.73</v>
      </c>
      <c r="AH7" s="38">
        <v>105.78</v>
      </c>
      <c r="AI7" s="38">
        <v>104.83</v>
      </c>
      <c r="AJ7" s="38" t="s">
        <v>102</v>
      </c>
      <c r="AK7" s="38" t="s">
        <v>102</v>
      </c>
      <c r="AL7" s="38" t="s">
        <v>102</v>
      </c>
      <c r="AM7" s="38">
        <v>0</v>
      </c>
      <c r="AN7" s="38">
        <v>0</v>
      </c>
      <c r="AO7" s="38" t="s">
        <v>102</v>
      </c>
      <c r="AP7" s="38" t="s">
        <v>102</v>
      </c>
      <c r="AQ7" s="38" t="s">
        <v>102</v>
      </c>
      <c r="AR7" s="38">
        <v>94.97</v>
      </c>
      <c r="AS7" s="38">
        <v>63.96</v>
      </c>
      <c r="AT7" s="38">
        <v>61.55</v>
      </c>
      <c r="AU7" s="38" t="s">
        <v>102</v>
      </c>
      <c r="AV7" s="38" t="s">
        <v>102</v>
      </c>
      <c r="AW7" s="38" t="s">
        <v>102</v>
      </c>
      <c r="AX7" s="38">
        <v>56.22</v>
      </c>
      <c r="AY7" s="38">
        <v>78.39</v>
      </c>
      <c r="AZ7" s="38" t="s">
        <v>102</v>
      </c>
      <c r="BA7" s="38" t="s">
        <v>102</v>
      </c>
      <c r="BB7" s="38" t="s">
        <v>102</v>
      </c>
      <c r="BC7" s="38">
        <v>47.72</v>
      </c>
      <c r="BD7" s="38">
        <v>44.24</v>
      </c>
      <c r="BE7" s="38">
        <v>45.34</v>
      </c>
      <c r="BF7" s="38" t="s">
        <v>102</v>
      </c>
      <c r="BG7" s="38" t="s">
        <v>102</v>
      </c>
      <c r="BH7" s="38" t="s">
        <v>102</v>
      </c>
      <c r="BI7" s="38">
        <v>4271.96</v>
      </c>
      <c r="BJ7" s="38">
        <v>3225.74</v>
      </c>
      <c r="BK7" s="38" t="s">
        <v>102</v>
      </c>
      <c r="BL7" s="38" t="s">
        <v>102</v>
      </c>
      <c r="BM7" s="38" t="s">
        <v>102</v>
      </c>
      <c r="BN7" s="38">
        <v>1206.79</v>
      </c>
      <c r="BO7" s="38">
        <v>1258.43</v>
      </c>
      <c r="BP7" s="38">
        <v>1260.21</v>
      </c>
      <c r="BQ7" s="38" t="s">
        <v>102</v>
      </c>
      <c r="BR7" s="38" t="s">
        <v>102</v>
      </c>
      <c r="BS7" s="38" t="s">
        <v>102</v>
      </c>
      <c r="BT7" s="38">
        <v>55.9</v>
      </c>
      <c r="BU7" s="38">
        <v>49.49</v>
      </c>
      <c r="BV7" s="38" t="s">
        <v>102</v>
      </c>
      <c r="BW7" s="38" t="s">
        <v>102</v>
      </c>
      <c r="BX7" s="38" t="s">
        <v>102</v>
      </c>
      <c r="BY7" s="38">
        <v>71.84</v>
      </c>
      <c r="BZ7" s="38">
        <v>73.36</v>
      </c>
      <c r="CA7" s="38">
        <v>75.290000000000006</v>
      </c>
      <c r="CB7" s="38" t="s">
        <v>102</v>
      </c>
      <c r="CC7" s="38" t="s">
        <v>102</v>
      </c>
      <c r="CD7" s="38" t="s">
        <v>102</v>
      </c>
      <c r="CE7" s="38">
        <v>255.52</v>
      </c>
      <c r="CF7" s="38">
        <v>287.43</v>
      </c>
      <c r="CG7" s="38" t="s">
        <v>102</v>
      </c>
      <c r="CH7" s="38" t="s">
        <v>102</v>
      </c>
      <c r="CI7" s="38" t="s">
        <v>102</v>
      </c>
      <c r="CJ7" s="38">
        <v>228.47</v>
      </c>
      <c r="CK7" s="38">
        <v>224.88</v>
      </c>
      <c r="CL7" s="38">
        <v>215.41</v>
      </c>
      <c r="CM7" s="38" t="s">
        <v>102</v>
      </c>
      <c r="CN7" s="38" t="s">
        <v>102</v>
      </c>
      <c r="CO7" s="38" t="s">
        <v>102</v>
      </c>
      <c r="CP7" s="38">
        <v>25.56</v>
      </c>
      <c r="CQ7" s="38">
        <v>25.67</v>
      </c>
      <c r="CR7" s="38" t="s">
        <v>102</v>
      </c>
      <c r="CS7" s="38" t="s">
        <v>102</v>
      </c>
      <c r="CT7" s="38" t="s">
        <v>102</v>
      </c>
      <c r="CU7" s="38">
        <v>42.47</v>
      </c>
      <c r="CV7" s="38">
        <v>42.4</v>
      </c>
      <c r="CW7" s="38">
        <v>42.9</v>
      </c>
      <c r="CX7" s="38" t="s">
        <v>102</v>
      </c>
      <c r="CY7" s="38" t="s">
        <v>102</v>
      </c>
      <c r="CZ7" s="38" t="s">
        <v>102</v>
      </c>
      <c r="DA7" s="38">
        <v>69.52</v>
      </c>
      <c r="DB7" s="38">
        <v>71.400000000000006</v>
      </c>
      <c r="DC7" s="38" t="s">
        <v>102</v>
      </c>
      <c r="DD7" s="38" t="s">
        <v>102</v>
      </c>
      <c r="DE7" s="38" t="s">
        <v>102</v>
      </c>
      <c r="DF7" s="38">
        <v>83.75</v>
      </c>
      <c r="DG7" s="38">
        <v>84.19</v>
      </c>
      <c r="DH7" s="38">
        <v>84.75</v>
      </c>
      <c r="DI7" s="38" t="s">
        <v>102</v>
      </c>
      <c r="DJ7" s="38" t="s">
        <v>102</v>
      </c>
      <c r="DK7" s="38" t="s">
        <v>102</v>
      </c>
      <c r="DL7" s="38">
        <v>4.87</v>
      </c>
      <c r="DM7" s="38">
        <v>9.66</v>
      </c>
      <c r="DN7" s="38" t="s">
        <v>102</v>
      </c>
      <c r="DO7" s="38" t="s">
        <v>102</v>
      </c>
      <c r="DP7" s="38" t="s">
        <v>102</v>
      </c>
      <c r="DQ7" s="38">
        <v>24.68</v>
      </c>
      <c r="DR7" s="38">
        <v>21.36</v>
      </c>
      <c r="DS7" s="38">
        <v>23.6</v>
      </c>
      <c r="DT7" s="38" t="s">
        <v>102</v>
      </c>
      <c r="DU7" s="38" t="s">
        <v>102</v>
      </c>
      <c r="DV7" s="38" t="s">
        <v>102</v>
      </c>
      <c r="DW7" s="38">
        <v>0</v>
      </c>
      <c r="DX7" s="38">
        <v>0</v>
      </c>
      <c r="DY7" s="38" t="s">
        <v>102</v>
      </c>
      <c r="DZ7" s="38" t="s">
        <v>102</v>
      </c>
      <c r="EA7" s="38" t="s">
        <v>102</v>
      </c>
      <c r="EB7" s="38">
        <v>8.6199999999999992</v>
      </c>
      <c r="EC7" s="38">
        <v>0.01</v>
      </c>
      <c r="ED7" s="38">
        <v>0.01</v>
      </c>
      <c r="EE7" s="38" t="s">
        <v>102</v>
      </c>
      <c r="EF7" s="38" t="s">
        <v>102</v>
      </c>
      <c r="EG7" s="38" t="s">
        <v>102</v>
      </c>
      <c r="EH7" s="38">
        <v>0</v>
      </c>
      <c r="EI7" s="38">
        <v>0</v>
      </c>
      <c r="EJ7" s="38" t="s">
        <v>102</v>
      </c>
      <c r="EK7" s="38" t="s">
        <v>102</v>
      </c>
      <c r="EL7" s="38" t="s">
        <v>102</v>
      </c>
      <c r="EM7" s="38">
        <v>0.36</v>
      </c>
      <c r="EN7" s="38">
        <v>0.39</v>
      </c>
      <c r="EO7" s="38">
        <v>0.3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鈴木亮</cp:lastModifiedBy>
  <cp:lastPrinted>2022-01-17T05:05:49Z</cp:lastPrinted>
  <dcterms:created xsi:type="dcterms:W3CDTF">2021-12-03T07:21:37Z</dcterms:created>
  <dcterms:modified xsi:type="dcterms:W3CDTF">2022-01-18T00:33:07Z</dcterms:modified>
  <cp:category/>
</cp:coreProperties>
</file>