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20_総務部\020020_財政課\020020010_財政係\こ_公営企業関係\Ｒ03\20220107_公営企業に係る経営比較分析表（令和２年度決算）の分析等について（１月25〆）\報告\"/>
    </mc:Choice>
  </mc:AlternateContent>
  <workbookProtection workbookAlgorithmName="SHA-512" workbookHashValue="ECJzy5NNokNspSZQuWU/FpyxDpksUru6367iMEjyOV03Elff4Ha0nCymmOiIdZXJg8M/xYubFRIK83C+hPMKrw==" workbookSaltValue="cYli2ecPi509JqWBOtzjgg=="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<sst xmlns="http://schemas.openxmlformats.org/spreadsheetml/2006/main" count="297" uniqueCount="118">
  <si>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</si>
  <si>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</si>
  <si>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</si>
  <si>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</si>
  <si>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</si>
  <si>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</si>
  <si>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</si>
  <si>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</si>
  <si>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</si>
  <si>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</si>
  <si>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</si>
  <si>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</si>
  <si>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</si>
  <si>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</si>
  <si>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</si>
  <si>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</si>
  <si>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</si>
  <si>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</si>
  <si>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</si>
  <si>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</si>
  <si>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</si>
  <si>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</si>
  <si>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</si>
  <si>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</si>
  <si>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</si>
  <si>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</si>
  <si>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</si>
  <si>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</si>
  <si>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</si>
  <si>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</si>
  <si>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</si>
  <si>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</si>
  <si>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</si>
  <si>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</si>
  <si>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</si>
  <si>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</si>
  <si>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</si>
  <si>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</si>
  <si>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</si>
  <si>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</si>
  <si>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</si>
  <si>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</si>
  <si>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</si>
  <si>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</si>
  <si>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</si>
  <si>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</si>
  <si>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</si>
  <si>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</si>
  <si>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</si>
  <si>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</si>
  <si>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</si>
  <si>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</si>
  <si>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</si>
  <si>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</si>
  <si>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</si>
  <si>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</si>
  <si>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</si>
  <si>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</si>
  <si>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</si>
  <si>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</si>
  <si>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</si>
  <si>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</si>
  <si>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</si>
  <si>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</si>
  <si>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</si>
  <si>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</si>
  <si>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</si>
  <si>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</si>
  <si>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</si>
  <si>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</si>
  <si>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</si>
  <si>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</si>
  <si>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</si>
  <si>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</si>
  <si>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</si>
  <si>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</si>
  <si>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</si>
  <si>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</si>
  <si>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</si>
  <si>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</si>
  <si>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</si>
  <si>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</si>
  <si>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</si>
  <si>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</si>
  <si>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</si>
  <si>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</si>
  <si>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</si>
  <si>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</si>
  <si>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</si>
  <si>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</si>
  <si>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</si>
  <si>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</si>
  <si>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</si>
  <si>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</si>
  <si>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</si>
  <si>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</si>
  <si>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</si>
  <si>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</si>
  <si>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</si>
  <si>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</si>
  <si>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</si>
  <si>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</si>
  <si>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</si>
  <si>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</si>
  <si>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</si>
  <si>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</si>
  <si>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</si>
  <si>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</si>
  <si>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</si>
  <si>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</si>
  <si>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</si>
  <si>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</si>
  <si>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</si>
  <si>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</si>
  <si>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</si>
  <si>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当事業について、最も整備の早い麦生地区では平成５年の供用開始から30年近くが経過している。令和４年度を以って整備事業を完了し、機能保全計画に基づく更新事業に移行する予定であることから、耐用年数を経過した資産について、順次更新を進めていく必要がある。</t>
    <rPh sb="1" eb="2">
      <t>トウ</t>
    </rPh>
    <rPh sb="2" eb="4">
      <t>ジギョウ</t>
    </rPh>
    <rPh sb="9" eb="10">
      <t>モット</t>
    </rPh>
    <rPh sb="11" eb="13">
      <t>セイビ</t>
    </rPh>
    <rPh sb="14" eb="15">
      <t>ハヤ</t>
    </rPh>
    <rPh sb="16" eb="17">
      <t>ムギ</t>
    </rPh>
    <rPh sb="17" eb="18">
      <t>イ</t>
    </rPh>
    <rPh sb="18" eb="20">
      <t>チク</t>
    </rPh>
    <rPh sb="22" eb="24">
      <t>ヘイセイ</t>
    </rPh>
    <rPh sb="25" eb="26">
      <t>ネン</t>
    </rPh>
    <rPh sb="27" eb="29">
      <t>キョウヨウ</t>
    </rPh>
    <rPh sb="29" eb="31">
      <t>カイシ</t>
    </rPh>
    <rPh sb="35" eb="36">
      <t>ネン</t>
    </rPh>
    <rPh sb="36" eb="37">
      <t>チカ</t>
    </rPh>
    <rPh sb="39" eb="41">
      <t>ケイカ</t>
    </rPh>
    <rPh sb="46" eb="48">
      <t>レイワ</t>
    </rPh>
    <rPh sb="49" eb="51">
      <t>ネンド</t>
    </rPh>
    <rPh sb="52" eb="53">
      <t>モ</t>
    </rPh>
    <rPh sb="55" eb="57">
      <t>セイビ</t>
    </rPh>
    <rPh sb="57" eb="59">
      <t>ジギョウ</t>
    </rPh>
    <rPh sb="60" eb="62">
      <t>カンリョウ</t>
    </rPh>
    <rPh sb="64" eb="66">
      <t>キノウ</t>
    </rPh>
    <rPh sb="66" eb="68">
      <t>ホゼン</t>
    </rPh>
    <rPh sb="68" eb="70">
      <t>ケイカク</t>
    </rPh>
    <rPh sb="71" eb="72">
      <t>モト</t>
    </rPh>
    <rPh sb="74" eb="76">
      <t>コウシン</t>
    </rPh>
    <rPh sb="76" eb="78">
      <t>ジギョウ</t>
    </rPh>
    <rPh sb="79" eb="81">
      <t>イコウ</t>
    </rPh>
    <rPh sb="83" eb="85">
      <t>ヨテイ</t>
    </rPh>
    <rPh sb="93" eb="95">
      <t>タイヨウ</t>
    </rPh>
    <rPh sb="95" eb="97">
      <t>ネンスウ</t>
    </rPh>
    <rPh sb="98" eb="100">
      <t>ケイカ</t>
    </rPh>
    <rPh sb="102" eb="104">
      <t>シサン</t>
    </rPh>
    <rPh sb="109" eb="111">
      <t>ジュンジ</t>
    </rPh>
    <rPh sb="111" eb="113">
      <t>コウシン</t>
    </rPh>
    <rPh sb="114" eb="115">
      <t>スス</t>
    </rPh>
    <rPh sb="119" eb="121">
      <t>ヒツヨウ</t>
    </rPh>
    <phoneticPr fontId="4"/>
  </si>
  <si>
    <t>・経常収支比率について、昨年度に引き続き100％を超えているものの、依然として財源不足を一般会計からの基準外繰出金により補填している状況であることから、経営の改善が必要である。
・企業債残高対事業規模比率について、類似団体平均を大きく上回っている。企業債残高について、整備事業について令和４年度を以って完了する予定であることから、それ以降は改善していく見込みである。
・汚水処理原価について、類似団体平均を大きく下回っているものの、経費回収率が100％を下回っていることから、一般会計繰出金を削減するため、経費に見合う適正な使用料体系の検討に取り組む必要がある。</t>
    <rPh sb="1" eb="3">
      <t>ケイジョウ</t>
    </rPh>
    <rPh sb="3" eb="5">
      <t>シュウシ</t>
    </rPh>
    <rPh sb="5" eb="7">
      <t>ヒリツ</t>
    </rPh>
    <rPh sb="12" eb="15">
      <t>サクネンド</t>
    </rPh>
    <rPh sb="16" eb="17">
      <t>ヒ</t>
    </rPh>
    <rPh sb="18" eb="19">
      <t>ツヅ</t>
    </rPh>
    <rPh sb="25" eb="26">
      <t>コ</t>
    </rPh>
    <rPh sb="34" eb="36">
      <t>イゼン</t>
    </rPh>
    <rPh sb="39" eb="41">
      <t>ザイゲン</t>
    </rPh>
    <rPh sb="41" eb="43">
      <t>フソク</t>
    </rPh>
    <rPh sb="44" eb="46">
      <t>イッパン</t>
    </rPh>
    <rPh sb="46" eb="48">
      <t>カイケイ</t>
    </rPh>
    <rPh sb="51" eb="53">
      <t>キジュン</t>
    </rPh>
    <rPh sb="53" eb="54">
      <t>ガイ</t>
    </rPh>
    <rPh sb="54" eb="56">
      <t>クリダ</t>
    </rPh>
    <rPh sb="56" eb="57">
      <t>キン</t>
    </rPh>
    <rPh sb="60" eb="62">
      <t>ホテン</t>
    </rPh>
    <rPh sb="66" eb="68">
      <t>ジョウキョウ</t>
    </rPh>
    <rPh sb="76" eb="78">
      <t>ケイエイ</t>
    </rPh>
    <rPh sb="79" eb="81">
      <t>カイゼン</t>
    </rPh>
    <rPh sb="82" eb="84">
      <t>ヒツヨウ</t>
    </rPh>
    <rPh sb="185" eb="187">
      <t>オスイ</t>
    </rPh>
    <rPh sb="187" eb="189">
      <t>ショリ</t>
    </rPh>
    <rPh sb="189" eb="191">
      <t>ゲンカ</t>
    </rPh>
    <rPh sb="196" eb="198">
      <t>ルイジ</t>
    </rPh>
    <rPh sb="198" eb="200">
      <t>ダンタイ</t>
    </rPh>
    <rPh sb="200" eb="202">
      <t>ヘイキン</t>
    </rPh>
    <rPh sb="203" eb="204">
      <t>オオ</t>
    </rPh>
    <rPh sb="206" eb="208">
      <t>シタマワ</t>
    </rPh>
    <rPh sb="216" eb="218">
      <t>ケイヒ</t>
    </rPh>
    <rPh sb="218" eb="220">
      <t>カイシュウ</t>
    </rPh>
    <rPh sb="220" eb="221">
      <t>リツ</t>
    </rPh>
    <rPh sb="227" eb="229">
      <t>シタマワ</t>
    </rPh>
    <rPh sb="238" eb="240">
      <t>イッパン</t>
    </rPh>
    <rPh sb="240" eb="242">
      <t>カイケイ</t>
    </rPh>
    <rPh sb="242" eb="243">
      <t>ク</t>
    </rPh>
    <rPh sb="243" eb="244">
      <t>ダ</t>
    </rPh>
    <rPh sb="244" eb="245">
      <t>キン</t>
    </rPh>
    <rPh sb="246" eb="248">
      <t>サクゲン</t>
    </rPh>
    <rPh sb="253" eb="255">
      <t>ケイヒ</t>
    </rPh>
    <rPh sb="256" eb="258">
      <t>ミア</t>
    </rPh>
    <rPh sb="259" eb="261">
      <t>テキセイ</t>
    </rPh>
    <rPh sb="262" eb="265">
      <t>シヨウリョウ</t>
    </rPh>
    <rPh sb="265" eb="267">
      <t>タイケイ</t>
    </rPh>
    <rPh sb="268" eb="270">
      <t>ケントウ</t>
    </rPh>
    <rPh sb="271" eb="272">
      <t>ト</t>
    </rPh>
    <rPh sb="273" eb="274">
      <t>ク</t>
    </rPh>
    <rPh sb="275" eb="277">
      <t>ヒツヨウ</t>
    </rPh>
    <phoneticPr fontId="4"/>
  </si>
  <si>
    <t xml:space="preserve">・経営指標上、類似団体と比べて経営状態は良好であると考えられる。しかし、将来的には人口減少による使用料収入の減少及び施設利用率の低下が見込まれることから、経営戦略の見直しに取り組むとともに、ダウンサイジング等による施設の適正化に努める必要がある。
</t>
    <rPh sb="1" eb="3">
      <t>ケイエイ</t>
    </rPh>
    <rPh sb="3" eb="5">
      <t>シヒョウ</t>
    </rPh>
    <rPh sb="5" eb="6">
      <t>ジョウ</t>
    </rPh>
    <rPh sb="7" eb="9">
      <t>ルイジ</t>
    </rPh>
    <rPh sb="9" eb="11">
      <t>ダンタイ</t>
    </rPh>
    <rPh sb="12" eb="13">
      <t>クラ</t>
    </rPh>
    <rPh sb="15" eb="17">
      <t>ケイエイ</t>
    </rPh>
    <rPh sb="17" eb="19">
      <t>ジョウタイ</t>
    </rPh>
    <rPh sb="20" eb="22">
      <t>リョウコウ</t>
    </rPh>
    <rPh sb="26" eb="27">
      <t>カンガ</t>
    </rPh>
    <rPh sb="36" eb="38">
      <t>ショウライ</t>
    </rPh>
    <rPh sb="38" eb="39">
      <t>テキ</t>
    </rPh>
    <rPh sb="41" eb="43">
      <t>ジンコウ</t>
    </rPh>
    <rPh sb="43" eb="45">
      <t>ゲンショウ</t>
    </rPh>
    <rPh sb="48" eb="51">
      <t>シヨウリョウ</t>
    </rPh>
    <rPh sb="51" eb="53">
      <t>シュウニュウ</t>
    </rPh>
    <rPh sb="54" eb="56">
      <t>ゲンショウ</t>
    </rPh>
    <rPh sb="56" eb="57">
      <t>オヨ</t>
    </rPh>
    <rPh sb="58" eb="60">
      <t>シセツ</t>
    </rPh>
    <rPh sb="60" eb="62">
      <t>リヨウ</t>
    </rPh>
    <rPh sb="62" eb="63">
      <t>リツ</t>
    </rPh>
    <rPh sb="64" eb="66">
      <t>テイカ</t>
    </rPh>
    <rPh sb="67" eb="69">
      <t>ミコ</t>
    </rPh>
    <rPh sb="77" eb="79">
      <t>ケイエイ</t>
    </rPh>
    <rPh sb="79" eb="81">
      <t>センリャク</t>
    </rPh>
    <rPh sb="82" eb="84">
      <t>ミナオ</t>
    </rPh>
    <rPh sb="86" eb="87">
      <t>ト</t>
    </rPh>
    <rPh sb="88" eb="89">
      <t>ク</t>
    </rPh>
    <rPh sb="103" eb="104">
      <t>トウ</t>
    </rPh>
    <rPh sb="107" eb="109">
      <t>シセツ</t>
    </rPh>
    <rPh sb="110" eb="113">
      <t>テキセイカ</t>
    </rPh>
    <rPh sb="114" eb="115">
      <t>ツト</t>
    </rPh>
    <rPh sb="117" eb="1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</si>
</sst>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8D4-4B5E-92CD-A4429739C3D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1.6</c:v>
                </c:pt>
              </c:numCache>
            </c:numRef>
          </c:val>
          <c:smooth val="0"/>
          <c:extLst>
            <c:ext xmlns:c16="http://schemas.microsoft.com/office/drawing/2014/chart" uri="{C3380CC4-5D6E-409C-BE32-E72D297353CC}">
              <c16:uniqueId val="{00000001-D8D4-4B5E-92CD-A4429739C3D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38.4</c:v>
                </c:pt>
                <c:pt idx="4">
                  <c:v>34.770000000000003</c:v>
                </c:pt>
              </c:numCache>
            </c:numRef>
          </c:val>
          <c:extLst>
            <c:ext xmlns:c16="http://schemas.microsoft.com/office/drawing/2014/chart" uri="{C3380CC4-5D6E-409C-BE32-E72D297353CC}">
              <c16:uniqueId val="{00000000-8260-4F8A-B8A8-80A72D9D23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32.479999999999997</c:v>
                </c:pt>
                <c:pt idx="4">
                  <c:v>30.19</c:v>
                </c:pt>
              </c:numCache>
            </c:numRef>
          </c:val>
          <c:smooth val="0"/>
          <c:extLst>
            <c:ext xmlns:c16="http://schemas.microsoft.com/office/drawing/2014/chart" uri="{C3380CC4-5D6E-409C-BE32-E72D297353CC}">
              <c16:uniqueId val="{00000001-8260-4F8A-B8A8-80A72D9D23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79.23</c:v>
                </c:pt>
                <c:pt idx="4">
                  <c:v>74.77</c:v>
                </c:pt>
              </c:numCache>
            </c:numRef>
          </c:val>
          <c:extLst>
            <c:ext xmlns:c16="http://schemas.microsoft.com/office/drawing/2014/chart" uri="{C3380CC4-5D6E-409C-BE32-E72D297353CC}">
              <c16:uniqueId val="{00000000-5803-4C54-9E33-0BC85FB216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79.2</c:v>
                </c:pt>
                <c:pt idx="4">
                  <c:v>79.09</c:v>
                </c:pt>
              </c:numCache>
            </c:numRef>
          </c:val>
          <c:smooth val="0"/>
          <c:extLst>
            <c:ext xmlns:c16="http://schemas.microsoft.com/office/drawing/2014/chart" uri="{C3380CC4-5D6E-409C-BE32-E72D297353CC}">
              <c16:uniqueId val="{00000001-5803-4C54-9E33-0BC85FB216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104.36</c:v>
                </c:pt>
                <c:pt idx="4">
                  <c:v>102.06</c:v>
                </c:pt>
              </c:numCache>
            </c:numRef>
          </c:val>
          <c:extLst>
            <c:ext xmlns:c16="http://schemas.microsoft.com/office/drawing/2014/chart" uri="{C3380CC4-5D6E-409C-BE32-E72D297353CC}">
              <c16:uniqueId val="{00000000-769E-47C5-8506-55EC22B4373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99.33</c:v>
                </c:pt>
                <c:pt idx="4">
                  <c:v>101.18</c:v>
                </c:pt>
              </c:numCache>
            </c:numRef>
          </c:val>
          <c:smooth val="0"/>
          <c:extLst>
            <c:ext xmlns:c16="http://schemas.microsoft.com/office/drawing/2014/chart" uri="{C3380CC4-5D6E-409C-BE32-E72D297353CC}">
              <c16:uniqueId val="{00000001-769E-47C5-8506-55EC22B4373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3.29</c:v>
                </c:pt>
                <c:pt idx="4">
                  <c:v>6.5</c:v>
                </c:pt>
              </c:numCache>
            </c:numRef>
          </c:val>
          <c:extLst>
            <c:ext xmlns:c16="http://schemas.microsoft.com/office/drawing/2014/chart" uri="{C3380CC4-5D6E-409C-BE32-E72D297353CC}">
              <c16:uniqueId val="{00000000-F511-42D0-A12F-78C74B66C7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28.97</c:v>
                </c:pt>
                <c:pt idx="4">
                  <c:v>20.14</c:v>
                </c:pt>
              </c:numCache>
            </c:numRef>
          </c:val>
          <c:smooth val="0"/>
          <c:extLst>
            <c:ext xmlns:c16="http://schemas.microsoft.com/office/drawing/2014/chart" uri="{C3380CC4-5D6E-409C-BE32-E72D297353CC}">
              <c16:uniqueId val="{00000001-F511-42D0-A12F-78C74B66C7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006-487F-B5E8-0B2BC9D680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006-487F-B5E8-0B2BC9D680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502-405F-B512-22DF817249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210</c:v>
                </c:pt>
                <c:pt idx="4">
                  <c:v>140.63</c:v>
                </c:pt>
              </c:numCache>
            </c:numRef>
          </c:val>
          <c:smooth val="0"/>
          <c:extLst>
            <c:ext xmlns:c16="http://schemas.microsoft.com/office/drawing/2014/chart" uri="{C3380CC4-5D6E-409C-BE32-E72D297353CC}">
              <c16:uniqueId val="{00000001-D502-405F-B512-22DF817249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38.92</c:v>
                </c:pt>
                <c:pt idx="4">
                  <c:v>40.94</c:v>
                </c:pt>
              </c:numCache>
            </c:numRef>
          </c:val>
          <c:extLst>
            <c:ext xmlns:c16="http://schemas.microsoft.com/office/drawing/2014/chart" uri="{C3380CC4-5D6E-409C-BE32-E72D297353CC}">
              <c16:uniqueId val="{00000000-FAB2-4D64-B37C-DCE75B7AC7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62.55</c:v>
                </c:pt>
                <c:pt idx="4">
                  <c:v>56.53</c:v>
                </c:pt>
              </c:numCache>
            </c:numRef>
          </c:val>
          <c:smooth val="0"/>
          <c:extLst>
            <c:ext xmlns:c16="http://schemas.microsoft.com/office/drawing/2014/chart" uri="{C3380CC4-5D6E-409C-BE32-E72D297353CC}">
              <c16:uniqueId val="{00000001-FAB2-4D64-B37C-DCE75B7AC7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6459.31</c:v>
                </c:pt>
                <c:pt idx="4">
                  <c:v>5884.04</c:v>
                </c:pt>
              </c:numCache>
            </c:numRef>
          </c:val>
          <c:extLst>
            <c:ext xmlns:c16="http://schemas.microsoft.com/office/drawing/2014/chart" uri="{C3380CC4-5D6E-409C-BE32-E72D297353CC}">
              <c16:uniqueId val="{00000000-59C3-4EB4-92EC-6715DD3B11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998.42</c:v>
                </c:pt>
                <c:pt idx="4">
                  <c:v>1095.52</c:v>
                </c:pt>
              </c:numCache>
            </c:numRef>
          </c:val>
          <c:smooth val="0"/>
          <c:extLst>
            <c:ext xmlns:c16="http://schemas.microsoft.com/office/drawing/2014/chart" uri="{C3380CC4-5D6E-409C-BE32-E72D297353CC}">
              <c16:uniqueId val="{00000001-59C3-4EB4-92EC-6715DD3B11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77.69</c:v>
                </c:pt>
                <c:pt idx="4">
                  <c:v>83.58</c:v>
                </c:pt>
              </c:numCache>
            </c:numRef>
          </c:val>
          <c:extLst>
            <c:ext xmlns:c16="http://schemas.microsoft.com/office/drawing/2014/chart" uri="{C3380CC4-5D6E-409C-BE32-E72D297353CC}">
              <c16:uniqueId val="{00000000-7049-4EB6-A493-815FB12644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41.41</c:v>
                </c:pt>
                <c:pt idx="4">
                  <c:v>39.64</c:v>
                </c:pt>
              </c:numCache>
            </c:numRef>
          </c:val>
          <c:smooth val="0"/>
          <c:extLst>
            <c:ext xmlns:c16="http://schemas.microsoft.com/office/drawing/2014/chart" uri="{C3380CC4-5D6E-409C-BE32-E72D297353CC}">
              <c16:uniqueId val="{00000001-7049-4EB6-A493-815FB12644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174.74</c:v>
                </c:pt>
                <c:pt idx="4">
                  <c:v>171.39</c:v>
                </c:pt>
              </c:numCache>
            </c:numRef>
          </c:val>
          <c:extLst>
            <c:ext xmlns:c16="http://schemas.microsoft.com/office/drawing/2014/chart" uri="{C3380CC4-5D6E-409C-BE32-E72D297353CC}">
              <c16:uniqueId val="{00000000-6118-4DC4-8D05-CBC11B68DE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417.56</c:v>
                </c:pt>
                <c:pt idx="4">
                  <c:v>449.72</c:v>
                </c:pt>
              </c:numCache>
            </c:numRef>
          </c:val>
          <c:smooth val="0"/>
          <c:extLst>
            <c:ext xmlns:c16="http://schemas.microsoft.com/office/drawing/2014/chart" uri="{C3380CC4-5D6E-409C-BE32-E72D297353CC}">
              <c16:uniqueId val="{00000001-6118-4DC4-8D05-CBC11B68DE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久慈市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34094</v>
      </c>
      <c r="AM8" s="69"/>
      <c r="AN8" s="69"/>
      <c r="AO8" s="69"/>
      <c r="AP8" s="69"/>
      <c r="AQ8" s="69"/>
      <c r="AR8" s="69"/>
      <c r="AS8" s="69"/>
      <c r="AT8" s="68">
        <f>データ!T6</f>
        <v>623.5</v>
      </c>
      <c r="AU8" s="68"/>
      <c r="AV8" s="68"/>
      <c r="AW8" s="68"/>
      <c r="AX8" s="68"/>
      <c r="AY8" s="68"/>
      <c r="AZ8" s="68"/>
      <c r="BA8" s="68"/>
      <c r="BB8" s="68">
        <f>データ!U6</f>
        <v>54.68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59.61</v>
      </c>
      <c r="J10" s="68"/>
      <c r="K10" s="68"/>
      <c r="L10" s="68"/>
      <c r="M10" s="68"/>
      <c r="N10" s="68"/>
      <c r="O10" s="68"/>
      <c r="P10" s="68">
        <f>データ!P6</f>
        <v>9.44</v>
      </c>
      <c r="Q10" s="68"/>
      <c r="R10" s="68"/>
      <c r="S10" s="68"/>
      <c r="T10" s="68"/>
      <c r="U10" s="68"/>
      <c r="V10" s="68"/>
      <c r="W10" s="68">
        <f>データ!Q6</f>
        <v>97.9</v>
      </c>
      <c r="X10" s="68"/>
      <c r="Y10" s="68"/>
      <c r="Z10" s="68"/>
      <c r="AA10" s="68"/>
      <c r="AB10" s="68"/>
      <c r="AC10" s="68"/>
      <c r="AD10" s="69">
        <f>データ!R6</f>
        <v>2750</v>
      </c>
      <c r="AE10" s="69"/>
      <c r="AF10" s="69"/>
      <c r="AG10" s="69"/>
      <c r="AH10" s="69"/>
      <c r="AI10" s="69"/>
      <c r="AJ10" s="69"/>
      <c r="AK10" s="2"/>
      <c r="AL10" s="69">
        <f>データ!V6</f>
        <v>3183</v>
      </c>
      <c r="AM10" s="69"/>
      <c r="AN10" s="69"/>
      <c r="AO10" s="69"/>
      <c r="AP10" s="69"/>
      <c r="AQ10" s="69"/>
      <c r="AR10" s="69"/>
      <c r="AS10" s="69"/>
      <c r="AT10" s="68">
        <f>データ!W6</f>
        <v>5</v>
      </c>
      <c r="AU10" s="68"/>
      <c r="AV10" s="68"/>
      <c r="AW10" s="68"/>
      <c r="AX10" s="68"/>
      <c r="AY10" s="68"/>
      <c r="AZ10" s="68"/>
      <c r="BA10" s="68"/>
      <c r="BB10" s="68">
        <f>データ!X6</f>
        <v>636.6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A+tq/kpBBWpHJru4H5ro9O5T0+7cflOJ1JSL0KG3U8ehu0Tq9Gvs7lrDWM9LecYNpdzsOcd2O9G0ssHmFZS9vA==" saltValue="pQv3vrVGiurirD7tPrfX1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32077</v>
      </c>
      <c r="D6" s="33">
        <f t="shared" si="3"/>
        <v>46</v>
      </c>
      <c r="E6" s="33">
        <f t="shared" si="3"/>
        <v>17</v>
      </c>
      <c r="F6" s="33">
        <f t="shared" si="3"/>
        <v>6</v>
      </c>
      <c r="G6" s="33">
        <f t="shared" si="3"/>
        <v>0</v>
      </c>
      <c r="H6" s="33" t="str">
        <f t="shared" si="3"/>
        <v>岩手県　久慈市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59.61</v>
      </c>
      <c r="P6" s="34">
        <f t="shared" si="3"/>
        <v>9.44</v>
      </c>
      <c r="Q6" s="34">
        <f t="shared" si="3"/>
        <v>97.9</v>
      </c>
      <c r="R6" s="34">
        <f t="shared" si="3"/>
        <v>2750</v>
      </c>
      <c r="S6" s="34">
        <f t="shared" si="3"/>
        <v>34094</v>
      </c>
      <c r="T6" s="34">
        <f t="shared" si="3"/>
        <v>623.5</v>
      </c>
      <c r="U6" s="34">
        <f t="shared" si="3"/>
        <v>54.68</v>
      </c>
      <c r="V6" s="34">
        <f t="shared" si="3"/>
        <v>3183</v>
      </c>
      <c r="W6" s="34">
        <f t="shared" si="3"/>
        <v>5</v>
      </c>
      <c r="X6" s="34">
        <f t="shared" si="3"/>
        <v>636.6</v>
      </c>
      <c r="Y6" s="35" t="str">
        <f>IF(Y7="",NA(),Y7)</f>
        <v>-</v>
      </c>
      <c r="Z6" s="35" t="str">
        <f t="shared" ref="Z6:AH6" si="4">IF(Z7="",NA(),Z7)</f>
        <v>-</v>
      </c>
      <c r="AA6" s="35" t="str">
        <f t="shared" si="4"/>
        <v>-</v>
      </c>
      <c r="AB6" s="35">
        <f t="shared" si="4"/>
        <v>104.36</v>
      </c>
      <c r="AC6" s="35">
        <f t="shared" si="4"/>
        <v>102.06</v>
      </c>
      <c r="AD6" s="35" t="str">
        <f t="shared" si="4"/>
        <v>-</v>
      </c>
      <c r="AE6" s="35" t="str">
        <f t="shared" si="4"/>
        <v>-</v>
      </c>
      <c r="AF6" s="35" t="str">
        <f t="shared" si="4"/>
        <v>-</v>
      </c>
      <c r="AG6" s="35">
        <f t="shared" si="4"/>
        <v>99.33</v>
      </c>
      <c r="AH6" s="35">
        <f t="shared" si="4"/>
        <v>101.18</v>
      </c>
      <c r="AI6" s="34" t="str">
        <f>IF(AI7="","",IF(AI7="-","【-】","【"&amp;SUBSTITUTE(TEXT(AI7,"#,##0.00"),"-","△")&amp;"】"))</f>
        <v>【99.28】</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210</v>
      </c>
      <c r="AS6" s="35">
        <f t="shared" si="5"/>
        <v>140.63</v>
      </c>
      <c r="AT6" s="34" t="str">
        <f>IF(AT7="","",IF(AT7="-","【-】","【"&amp;SUBSTITUTE(TEXT(AT7,"#,##0.00"),"-","△")&amp;"】"))</f>
        <v>【86.39】</v>
      </c>
      <c r="AU6" s="35" t="str">
        <f>IF(AU7="",NA(),AU7)</f>
        <v>-</v>
      </c>
      <c r="AV6" s="35" t="str">
        <f t="shared" ref="AV6:BD6" si="6">IF(AV7="",NA(),AV7)</f>
        <v>-</v>
      </c>
      <c r="AW6" s="35" t="str">
        <f t="shared" si="6"/>
        <v>-</v>
      </c>
      <c r="AX6" s="35">
        <f t="shared" si="6"/>
        <v>38.92</v>
      </c>
      <c r="AY6" s="35">
        <f t="shared" si="6"/>
        <v>40.94</v>
      </c>
      <c r="AZ6" s="35" t="str">
        <f t="shared" si="6"/>
        <v>-</v>
      </c>
      <c r="BA6" s="35" t="str">
        <f t="shared" si="6"/>
        <v>-</v>
      </c>
      <c r="BB6" s="35" t="str">
        <f t="shared" si="6"/>
        <v>-</v>
      </c>
      <c r="BC6" s="35">
        <f t="shared" si="6"/>
        <v>62.55</v>
      </c>
      <c r="BD6" s="35">
        <f t="shared" si="6"/>
        <v>56.53</v>
      </c>
      <c r="BE6" s="34" t="str">
        <f>IF(BE7="","",IF(BE7="-","【-】","【"&amp;SUBSTITUTE(TEXT(BE7,"#,##0.00"),"-","△")&amp;"】"))</f>
        <v>【58.47】</v>
      </c>
      <c r="BF6" s="35" t="str">
        <f>IF(BF7="",NA(),BF7)</f>
        <v>-</v>
      </c>
      <c r="BG6" s="35" t="str">
        <f t="shared" ref="BG6:BO6" si="7">IF(BG7="",NA(),BG7)</f>
        <v>-</v>
      </c>
      <c r="BH6" s="35" t="str">
        <f t="shared" si="7"/>
        <v>-</v>
      </c>
      <c r="BI6" s="35">
        <f t="shared" si="7"/>
        <v>6459.31</v>
      </c>
      <c r="BJ6" s="35">
        <f t="shared" si="7"/>
        <v>5884.04</v>
      </c>
      <c r="BK6" s="35" t="str">
        <f t="shared" si="7"/>
        <v>-</v>
      </c>
      <c r="BL6" s="35" t="str">
        <f t="shared" si="7"/>
        <v>-</v>
      </c>
      <c r="BM6" s="35" t="str">
        <f t="shared" si="7"/>
        <v>-</v>
      </c>
      <c r="BN6" s="35">
        <f t="shared" si="7"/>
        <v>998.42</v>
      </c>
      <c r="BO6" s="35">
        <f t="shared" si="7"/>
        <v>1095.52</v>
      </c>
      <c r="BP6" s="34" t="str">
        <f>IF(BP7="","",IF(BP7="-","【-】","【"&amp;SUBSTITUTE(TEXT(BP7,"#,##0.00"),"-","△")&amp;"】"))</f>
        <v>【1,042.34】</v>
      </c>
      <c r="BQ6" s="35" t="str">
        <f>IF(BQ7="",NA(),BQ7)</f>
        <v>-</v>
      </c>
      <c r="BR6" s="35" t="str">
        <f t="shared" ref="BR6:BZ6" si="8">IF(BR7="",NA(),BR7)</f>
        <v>-</v>
      </c>
      <c r="BS6" s="35" t="str">
        <f t="shared" si="8"/>
        <v>-</v>
      </c>
      <c r="BT6" s="35">
        <f t="shared" si="8"/>
        <v>77.69</v>
      </c>
      <c r="BU6" s="35">
        <f t="shared" si="8"/>
        <v>83.58</v>
      </c>
      <c r="BV6" s="35" t="str">
        <f t="shared" si="8"/>
        <v>-</v>
      </c>
      <c r="BW6" s="35" t="str">
        <f t="shared" si="8"/>
        <v>-</v>
      </c>
      <c r="BX6" s="35" t="str">
        <f t="shared" si="8"/>
        <v>-</v>
      </c>
      <c r="BY6" s="35">
        <f t="shared" si="8"/>
        <v>41.41</v>
      </c>
      <c r="BZ6" s="35">
        <f t="shared" si="8"/>
        <v>39.64</v>
      </c>
      <c r="CA6" s="34" t="str">
        <f>IF(CA7="","",IF(CA7="-","【-】","【"&amp;SUBSTITUTE(TEXT(CA7,"#,##0.00"),"-","△")&amp;"】"))</f>
        <v>【42.60】</v>
      </c>
      <c r="CB6" s="35" t="str">
        <f>IF(CB7="",NA(),CB7)</f>
        <v>-</v>
      </c>
      <c r="CC6" s="35" t="str">
        <f t="shared" ref="CC6:CK6" si="9">IF(CC7="",NA(),CC7)</f>
        <v>-</v>
      </c>
      <c r="CD6" s="35" t="str">
        <f t="shared" si="9"/>
        <v>-</v>
      </c>
      <c r="CE6" s="35">
        <f t="shared" si="9"/>
        <v>174.74</v>
      </c>
      <c r="CF6" s="35">
        <f t="shared" si="9"/>
        <v>171.39</v>
      </c>
      <c r="CG6" s="35" t="str">
        <f t="shared" si="9"/>
        <v>-</v>
      </c>
      <c r="CH6" s="35" t="str">
        <f t="shared" si="9"/>
        <v>-</v>
      </c>
      <c r="CI6" s="35" t="str">
        <f t="shared" si="9"/>
        <v>-</v>
      </c>
      <c r="CJ6" s="35">
        <f t="shared" si="9"/>
        <v>417.56</v>
      </c>
      <c r="CK6" s="35">
        <f t="shared" si="9"/>
        <v>449.72</v>
      </c>
      <c r="CL6" s="34" t="str">
        <f>IF(CL7="","",IF(CL7="-","【-】","【"&amp;SUBSTITUTE(TEXT(CL7,"#,##0.00"),"-","△")&amp;"】"))</f>
        <v>【410.22】</v>
      </c>
      <c r="CM6" s="35" t="str">
        <f>IF(CM7="",NA(),CM7)</f>
        <v>-</v>
      </c>
      <c r="CN6" s="35" t="str">
        <f t="shared" ref="CN6:CV6" si="10">IF(CN7="",NA(),CN7)</f>
        <v>-</v>
      </c>
      <c r="CO6" s="35" t="str">
        <f t="shared" si="10"/>
        <v>-</v>
      </c>
      <c r="CP6" s="35">
        <f t="shared" si="10"/>
        <v>38.4</v>
      </c>
      <c r="CQ6" s="35">
        <f t="shared" si="10"/>
        <v>34.770000000000003</v>
      </c>
      <c r="CR6" s="35" t="str">
        <f t="shared" si="10"/>
        <v>-</v>
      </c>
      <c r="CS6" s="35" t="str">
        <f t="shared" si="10"/>
        <v>-</v>
      </c>
      <c r="CT6" s="35" t="str">
        <f t="shared" si="10"/>
        <v>-</v>
      </c>
      <c r="CU6" s="35">
        <f t="shared" si="10"/>
        <v>32.479999999999997</v>
      </c>
      <c r="CV6" s="35">
        <f t="shared" si="10"/>
        <v>30.19</v>
      </c>
      <c r="CW6" s="34" t="str">
        <f>IF(CW7="","",IF(CW7="-","【-】","【"&amp;SUBSTITUTE(TEXT(CW7,"#,##0.00"),"-","△")&amp;"】"))</f>
        <v>【32.98】</v>
      </c>
      <c r="CX6" s="35" t="str">
        <f>IF(CX7="",NA(),CX7)</f>
        <v>-</v>
      </c>
      <c r="CY6" s="35" t="str">
        <f t="shared" ref="CY6:DG6" si="11">IF(CY7="",NA(),CY7)</f>
        <v>-</v>
      </c>
      <c r="CZ6" s="35" t="str">
        <f t="shared" si="11"/>
        <v>-</v>
      </c>
      <c r="DA6" s="35">
        <f t="shared" si="11"/>
        <v>79.23</v>
      </c>
      <c r="DB6" s="35">
        <f t="shared" si="11"/>
        <v>74.77</v>
      </c>
      <c r="DC6" s="35" t="str">
        <f t="shared" si="11"/>
        <v>-</v>
      </c>
      <c r="DD6" s="35" t="str">
        <f t="shared" si="11"/>
        <v>-</v>
      </c>
      <c r="DE6" s="35" t="str">
        <f t="shared" si="11"/>
        <v>-</v>
      </c>
      <c r="DF6" s="35">
        <f t="shared" si="11"/>
        <v>79.2</v>
      </c>
      <c r="DG6" s="35">
        <f t="shared" si="11"/>
        <v>79.09</v>
      </c>
      <c r="DH6" s="34" t="str">
        <f>IF(DH7="","",IF(DH7="-","【-】","【"&amp;SUBSTITUTE(TEXT(DH7,"#,##0.00"),"-","△")&amp;"】"))</f>
        <v>【80.45】</v>
      </c>
      <c r="DI6" s="35" t="str">
        <f>IF(DI7="",NA(),DI7)</f>
        <v>-</v>
      </c>
      <c r="DJ6" s="35" t="str">
        <f t="shared" ref="DJ6:DR6" si="12">IF(DJ7="",NA(),DJ7)</f>
        <v>-</v>
      </c>
      <c r="DK6" s="35" t="str">
        <f t="shared" si="12"/>
        <v>-</v>
      </c>
      <c r="DL6" s="35">
        <f t="shared" si="12"/>
        <v>3.29</v>
      </c>
      <c r="DM6" s="35">
        <f t="shared" si="12"/>
        <v>6.5</v>
      </c>
      <c r="DN6" s="35" t="str">
        <f t="shared" si="12"/>
        <v>-</v>
      </c>
      <c r="DO6" s="35" t="str">
        <f t="shared" si="12"/>
        <v>-</v>
      </c>
      <c r="DP6" s="35" t="str">
        <f t="shared" si="12"/>
        <v>-</v>
      </c>
      <c r="DQ6" s="35">
        <f t="shared" si="12"/>
        <v>28.97</v>
      </c>
      <c r="DR6" s="35">
        <f t="shared" si="12"/>
        <v>20.14</v>
      </c>
      <c r="DS6" s="34" t="str">
        <f>IF(DS7="","",IF(DS7="-","【-】","【"&amp;SUBSTITUTE(TEXT(DS7,"#,##0.00"),"-","△")&amp;"】"))</f>
        <v>【23.36】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1.6</v>
      </c>
      <c r="EO6" s="34" t="str">
        <f>IF(EO7="","",IF(EO7="-","【-】","【"&amp;SUBSTITUTE(TEXT(EO7,"#,##0.00"),"-","△")&amp;"】"))</f>
        <v>【1.09】</v>
      </c>
    </row>
    <row r="7" spans="1:148" s="36" customFormat="1" x14ac:dyDescent="0.15">
      <c r="A7" s="28"/>
      <c r="B7" s="37">
        <v>2020</v>
      </c>
      <c r="C7" s="37">
        <v>32077</v>
      </c>
      <c r="D7" s="37">
        <v>46</v>
      </c>
      <c r="E7" s="37">
        <v>17</v>
      </c>
      <c r="F7" s="37">
        <v>6</v>
      </c>
      <c r="G7" s="37">
        <v>0</v>
      </c>
      <c r="H7" s="37" t="s">
        <v>96</v>
      </c>
      <c r="I7" s="37" t="s">
        <v>97</v>
      </c>
      <c r="J7" s="37" t="s">
        <v>98</v>
      </c>
      <c r="K7" s="37" t="s">
        <v>99</v>
      </c>
      <c r="L7" s="37" t="s">
        <v>100</v>
      </c>
      <c r="M7" s="37" t="s">
        <v>101</v>
      </c>
      <c r="N7" s="38" t="s">
        <v>102</v>
      </c>
      <c r="O7" s="38">
        <v>59.61</v>
      </c>
      <c r="P7" s="38">
        <v>9.44</v>
      </c>
      <c r="Q7" s="38">
        <v>97.9</v>
      </c>
      <c r="R7" s="38">
        <v>2750</v>
      </c>
      <c r="S7" s="38">
        <v>34094</v>
      </c>
      <c r="T7" s="38">
        <v>623.5</v>
      </c>
      <c r="U7" s="38">
        <v>54.68</v>
      </c>
      <c r="V7" s="38">
        <v>3183</v>
      </c>
      <c r="W7" s="38">
        <v>5</v>
      </c>
      <c r="X7" s="38">
        <v>636.6</v>
      </c>
      <c r="Y7" s="38" t="s">
        <v>102</v>
      </c>
      <c r="Z7" s="38" t="s">
        <v>102</v>
      </c>
      <c r="AA7" s="38" t="s">
        <v>102</v>
      </c>
      <c r="AB7" s="38">
        <v>104.36</v>
      </c>
      <c r="AC7" s="38">
        <v>102.06</v>
      </c>
      <c r="AD7" s="38" t="s">
        <v>102</v>
      </c>
      <c r="AE7" s="38" t="s">
        <v>102</v>
      </c>
      <c r="AF7" s="38" t="s">
        <v>102</v>
      </c>
      <c r="AG7" s="38">
        <v>99.33</v>
      </c>
      <c r="AH7" s="38">
        <v>101.18</v>
      </c>
      <c r="AI7" s="38">
        <v>99.28</v>
      </c>
      <c r="AJ7" s="38" t="s">
        <v>102</v>
      </c>
      <c r="AK7" s="38" t="s">
        <v>102</v>
      </c>
      <c r="AL7" s="38" t="s">
        <v>102</v>
      </c>
      <c r="AM7" s="38">
        <v>0</v>
      </c>
      <c r="AN7" s="38">
        <v>0</v>
      </c>
      <c r="AO7" s="38" t="s">
        <v>102</v>
      </c>
      <c r="AP7" s="38" t="s">
        <v>102</v>
      </c>
      <c r="AQ7" s="38" t="s">
        <v>102</v>
      </c>
      <c r="AR7" s="38">
        <v>210</v>
      </c>
      <c r="AS7" s="38">
        <v>140.63</v>
      </c>
      <c r="AT7" s="38">
        <v>86.39</v>
      </c>
      <c r="AU7" s="38" t="s">
        <v>102</v>
      </c>
      <c r="AV7" s="38" t="s">
        <v>102</v>
      </c>
      <c r="AW7" s="38" t="s">
        <v>102</v>
      </c>
      <c r="AX7" s="38">
        <v>38.92</v>
      </c>
      <c r="AY7" s="38">
        <v>40.94</v>
      </c>
      <c r="AZ7" s="38" t="s">
        <v>102</v>
      </c>
      <c r="BA7" s="38" t="s">
        <v>102</v>
      </c>
      <c r="BB7" s="38" t="s">
        <v>102</v>
      </c>
      <c r="BC7" s="38">
        <v>62.55</v>
      </c>
      <c r="BD7" s="38">
        <v>56.53</v>
      </c>
      <c r="BE7" s="38">
        <v>58.47</v>
      </c>
      <c r="BF7" s="38" t="s">
        <v>102</v>
      </c>
      <c r="BG7" s="38" t="s">
        <v>102</v>
      </c>
      <c r="BH7" s="38" t="s">
        <v>102</v>
      </c>
      <c r="BI7" s="38">
        <v>6459.31</v>
      </c>
      <c r="BJ7" s="38">
        <v>5884.04</v>
      </c>
      <c r="BK7" s="38" t="s">
        <v>102</v>
      </c>
      <c r="BL7" s="38" t="s">
        <v>102</v>
      </c>
      <c r="BM7" s="38" t="s">
        <v>102</v>
      </c>
      <c r="BN7" s="38">
        <v>998.42</v>
      </c>
      <c r="BO7" s="38">
        <v>1095.52</v>
      </c>
      <c r="BP7" s="38">
        <v>1042.3399999999999</v>
      </c>
      <c r="BQ7" s="38" t="s">
        <v>102</v>
      </c>
      <c r="BR7" s="38" t="s">
        <v>102</v>
      </c>
      <c r="BS7" s="38" t="s">
        <v>102</v>
      </c>
      <c r="BT7" s="38">
        <v>77.69</v>
      </c>
      <c r="BU7" s="38">
        <v>83.58</v>
      </c>
      <c r="BV7" s="38" t="s">
        <v>102</v>
      </c>
      <c r="BW7" s="38" t="s">
        <v>102</v>
      </c>
      <c r="BX7" s="38" t="s">
        <v>102</v>
      </c>
      <c r="BY7" s="38">
        <v>41.41</v>
      </c>
      <c r="BZ7" s="38">
        <v>39.64</v>
      </c>
      <c r="CA7" s="38">
        <v>42.6</v>
      </c>
      <c r="CB7" s="38" t="s">
        <v>102</v>
      </c>
      <c r="CC7" s="38" t="s">
        <v>102</v>
      </c>
      <c r="CD7" s="38" t="s">
        <v>102</v>
      </c>
      <c r="CE7" s="38">
        <v>174.74</v>
      </c>
      <c r="CF7" s="38">
        <v>171.39</v>
      </c>
      <c r="CG7" s="38" t="s">
        <v>102</v>
      </c>
      <c r="CH7" s="38" t="s">
        <v>102</v>
      </c>
      <c r="CI7" s="38" t="s">
        <v>102</v>
      </c>
      <c r="CJ7" s="38">
        <v>417.56</v>
      </c>
      <c r="CK7" s="38">
        <v>449.72</v>
      </c>
      <c r="CL7" s="38">
        <v>410.22</v>
      </c>
      <c r="CM7" s="38" t="s">
        <v>102</v>
      </c>
      <c r="CN7" s="38" t="s">
        <v>102</v>
      </c>
      <c r="CO7" s="38" t="s">
        <v>102</v>
      </c>
      <c r="CP7" s="38">
        <v>38.4</v>
      </c>
      <c r="CQ7" s="38">
        <v>34.770000000000003</v>
      </c>
      <c r="CR7" s="38" t="s">
        <v>102</v>
      </c>
      <c r="CS7" s="38" t="s">
        <v>102</v>
      </c>
      <c r="CT7" s="38" t="s">
        <v>102</v>
      </c>
      <c r="CU7" s="38">
        <v>32.479999999999997</v>
      </c>
      <c r="CV7" s="38">
        <v>30.19</v>
      </c>
      <c r="CW7" s="38">
        <v>32.979999999999997</v>
      </c>
      <c r="CX7" s="38" t="s">
        <v>102</v>
      </c>
      <c r="CY7" s="38" t="s">
        <v>102</v>
      </c>
      <c r="CZ7" s="38" t="s">
        <v>102</v>
      </c>
      <c r="DA7" s="38">
        <v>79.23</v>
      </c>
      <c r="DB7" s="38">
        <v>74.77</v>
      </c>
      <c r="DC7" s="38" t="s">
        <v>102</v>
      </c>
      <c r="DD7" s="38" t="s">
        <v>102</v>
      </c>
      <c r="DE7" s="38" t="s">
        <v>102</v>
      </c>
      <c r="DF7" s="38">
        <v>79.2</v>
      </c>
      <c r="DG7" s="38">
        <v>79.09</v>
      </c>
      <c r="DH7" s="38">
        <v>80.45</v>
      </c>
      <c r="DI7" s="38" t="s">
        <v>102</v>
      </c>
      <c r="DJ7" s="38" t="s">
        <v>102</v>
      </c>
      <c r="DK7" s="38" t="s">
        <v>102</v>
      </c>
      <c r="DL7" s="38">
        <v>3.29</v>
      </c>
      <c r="DM7" s="38">
        <v>6.5</v>
      </c>
      <c r="DN7" s="38" t="s">
        <v>102</v>
      </c>
      <c r="DO7" s="38" t="s">
        <v>102</v>
      </c>
      <c r="DP7" s="38" t="s">
        <v>102</v>
      </c>
      <c r="DQ7" s="38">
        <v>28.97</v>
      </c>
      <c r="DR7" s="38">
        <v>20.14</v>
      </c>
      <c r="DS7" s="38">
        <v>23.36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2022-01-19T23:50:02Z</cp:lastPrinted>
  <dcterms:created xsi:type="dcterms:W3CDTF">2021-12-03T07:35:55Z</dcterms:created>
  <dcterms:modified xsi:type="dcterms:W3CDTF">2022-01-19T23:50:26Z</dcterms:modified>
  <cp:category/>
</cp:coreProperties>
</file>