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20_総務部\020020_財政課\020020010_財政係\こ_公営企業関係\Ｒ03\20220107_公営企業に係る経営比較分析表（令和２年度決算）の分析等について（１月25〆）\報告\"/>
    </mc:Choice>
  </mc:AlternateContent>
  <workbookProtection workbookAlgorithmName="SHA-512" workbookHashValue="6LnMNjU82SGgov8QlUGtspV31X3aDi1vl3WvRzccELSYcHA/BbIAdJ23Ol9kPSTu7+4Jd2phLS9jlTD/nwnl3w==" workbookSaltValue="YpzAX7bZANcpKE8Uz+P8Iw==" workbookSpinCount="100000" lockStructure="1"/>
  <bookViews>
    <workbookView xWindow="0" yWindow="0" windowWidth="28800" windowHeight="123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<sst xmlns="http://schemas.openxmlformats.org/spreadsheetml/2006/main" count="228" uniqueCount="114">
  <si>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</si>
  <si>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</si>
  <si>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</si>
  <si>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</si>
  <si>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</si>
  <si>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</si>
  <si>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</si>
  <si>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</si>
  <si>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</si>
  <si>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</si>
  <si>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</si>
  <si>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</si>
  <si>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</si>
  <si>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</si>
  <si>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</si>
  <si>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</si>
  <si>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</si>
  <si>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</si>
  <si>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</si>
  <si>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</si>
  <si>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</si>
  <si>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</si>
  <si>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</si>
  <si>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</si>
  <si>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</si>
  <si>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</si>
  <si>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</si>
  <si>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</si>
  <si>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</si>
  <si>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</si>
  <si>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</si>
  <si>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</si>
  <si>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</si>
  <si>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</si>
  <si>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</si>
  <si>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</si>
  <si>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</si>
  <si>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</si>
  <si>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</si>
  <si>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</si>
  <si>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</si>
  <si>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</si>
  <si>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</si>
  <si>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</si>
  <si>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</si>
  <si>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</si>
  <si>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</si>
  <si>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</si>
  <si>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</si>
  <si>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</si>
  <si>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</si>
  <si>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</si>
  <si>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</si>
  <si>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</si>
  <si>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</si>
  <si>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</si>
  <si>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</si>
  <si>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</si>
  <si>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</si>
  <si>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</si>
  <si>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</si>
  <si>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</si>
  <si>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</si>
  <si>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</si>
  <si>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</si>
  <si>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</si>
  <si>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</si>
  <si>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</si>
  <si>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</si>
  <si>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</si>
  <si>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</si>
  <si>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</si>
  <si>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</si>
  <si>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</si>
  <si>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</si>
  <si>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</si>
  <si>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</si>
  <si>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</si>
  <si>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</si>
  <si>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</si>
  <si>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</si>
  <si>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</si>
  <si>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</si>
  <si>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</si>
  <si>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</si>
  <si>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</si>
  <si>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</si>
  <si>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</si>
  <si>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</si>
  <si>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</si>
  <si>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</si>
  <si>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</si>
  <si>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</si>
  <si>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</si>
  <si>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</si>
  <si>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</si>
  <si>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</si>
  <si>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</si>
  <si>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</si>
  <si>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</si>
  <si>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</si>
  <si>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</si>
  <si>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</si>
  <si>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</si>
  <si>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</si>
  <si>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</si>
  <si>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</si>
  <si>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</si>
  <si>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</si>
  <si>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</si>
  <si>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</si>
  <si>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・料金改定により、一時的に経営の大幅な改善が見込まれるものの、人口減少により給水収益の減少及び多額の更新需要が見込まれることから、経営の厳しさは今後も増していくと見込まれる。
・事業を安定的に継続していくため、施設の更新需要に合わせ、今後も定期的に料金体系の見直しを行い、財源確保に努めることとしている。
・各計画等に基づき施設の統廃合を行い、経営の効率化に努めることとしている。</t>
    <rPh sb="154" eb="155">
      <t>カク</t>
    </rPh>
    <rPh sb="155" eb="157">
      <t>ケイカク</t>
    </rPh>
    <rPh sb="157" eb="158">
      <t>トウ</t>
    </rPh>
    <rPh sb="162" eb="164">
      <t>シセツ</t>
    </rPh>
    <phoneticPr fontId="4"/>
  </si>
  <si>
    <t>・有形固定資産減価償却率は、類似団体と比較し低位にあるものの、集中的に整備した管路が今後一斉に耐用年数を経過するため、将来的には上昇していくものと見込まれる。
・更新需要の平準化を図るため、アセットマネジメント計画等に基づき、計画的に施設の更新を行う。
・老朽管路の更新時期に併せ、耐震管への入替を行うことにより、施設の耐震化を図ることとしている。</t>
    <phoneticPr fontId="4"/>
  </si>
  <si>
    <t>・令和元年10月に平均改定率23％の料金改定を行った。令和２年度決算から収益に反映されたため、今年度の経常収支比率及び料金回収率、累積欠損金比率は大幅に改善された。
・企業債残高対給水収益比率は、料金改定の効果及び令和２年度以降は大規模事業の執行を見込んでいないため改善される見込みである。
・施設利用率は、簡易水道の統合に併せて一日配水能力の見直しを行い減少したため施設利用率が大幅に上昇している。
・有収率は、前年度と比較して改善されたが、類似団体と比較し低位にあるため、今後も漏水調査及びアセットマネジメント計画等に基づき、計画的に老朽管の更新を行う。</t>
    <rPh sb="1" eb="3">
      <t>レイワ</t>
    </rPh>
    <rPh sb="3" eb="5">
      <t>ガンネン</t>
    </rPh>
    <rPh sb="7" eb="8">
      <t>ツキ</t>
    </rPh>
    <rPh sb="9" eb="11">
      <t>ヘイキン</t>
    </rPh>
    <rPh sb="11" eb="13">
      <t>カイテイ</t>
    </rPh>
    <rPh sb="13" eb="14">
      <t>リツ</t>
    </rPh>
    <rPh sb="18" eb="20">
      <t>リョウキン</t>
    </rPh>
    <rPh sb="20" eb="22">
      <t>カイテイ</t>
    </rPh>
    <rPh sb="23" eb="24">
      <t>オコナ</t>
    </rPh>
    <rPh sb="27" eb="29">
      <t>レイワ</t>
    </rPh>
    <rPh sb="30" eb="32">
      <t>ネンド</t>
    </rPh>
    <rPh sb="32" eb="34">
      <t>ケッサン</t>
    </rPh>
    <rPh sb="36" eb="38">
      <t>シュウエキ</t>
    </rPh>
    <rPh sb="39" eb="41">
      <t>ハンエイ</t>
    </rPh>
    <rPh sb="47" eb="50">
      <t>コンネンド</t>
    </rPh>
    <rPh sb="51" eb="53">
      <t>ケイジョウ</t>
    </rPh>
    <rPh sb="53" eb="55">
      <t>シュウシ</t>
    </rPh>
    <rPh sb="55" eb="57">
      <t>ヒリツ</t>
    </rPh>
    <rPh sb="57" eb="58">
      <t>オヨ</t>
    </rPh>
    <rPh sb="59" eb="61">
      <t>リョウキン</t>
    </rPh>
    <rPh sb="61" eb="63">
      <t>カイシュウ</t>
    </rPh>
    <rPh sb="63" eb="64">
      <t>リツ</t>
    </rPh>
    <rPh sb="65" eb="67">
      <t>ルイセキ</t>
    </rPh>
    <rPh sb="67" eb="69">
      <t>ケッソン</t>
    </rPh>
    <rPh sb="69" eb="70">
      <t>キン</t>
    </rPh>
    <rPh sb="70" eb="72">
      <t>ヒリツ</t>
    </rPh>
    <rPh sb="73" eb="75">
      <t>オオハバ</t>
    </rPh>
    <rPh sb="76" eb="78">
      <t>カイゼン</t>
    </rPh>
    <rPh sb="84" eb="86">
      <t>キギョウ</t>
    </rPh>
    <rPh sb="86" eb="87">
      <t>サイ</t>
    </rPh>
    <rPh sb="87" eb="89">
      <t>ザンダカ</t>
    </rPh>
    <rPh sb="89" eb="90">
      <t>タイ</t>
    </rPh>
    <rPh sb="90" eb="92">
      <t>キュウスイ</t>
    </rPh>
    <rPh sb="92" eb="94">
      <t>シュウエキ</t>
    </rPh>
    <rPh sb="94" eb="96">
      <t>ヒリツ</t>
    </rPh>
    <rPh sb="98" eb="100">
      <t>リョウキン</t>
    </rPh>
    <rPh sb="100" eb="102">
      <t>カイテイ</t>
    </rPh>
    <rPh sb="103" eb="105">
      <t>コウカ</t>
    </rPh>
    <rPh sb="105" eb="106">
      <t>オヨ</t>
    </rPh>
    <rPh sb="107" eb="109">
      <t>レイワ</t>
    </rPh>
    <rPh sb="110" eb="112">
      <t>ネンド</t>
    </rPh>
    <rPh sb="112" eb="114">
      <t>イコウ</t>
    </rPh>
    <rPh sb="115" eb="118">
      <t>ダイキボ</t>
    </rPh>
    <rPh sb="118" eb="120">
      <t>ジギョウ</t>
    </rPh>
    <rPh sb="121" eb="123">
      <t>シッコウ</t>
    </rPh>
    <rPh sb="124" eb="126">
      <t>ミコ</t>
    </rPh>
    <rPh sb="133" eb="135">
      <t>カイゼン</t>
    </rPh>
    <rPh sb="138" eb="140">
      <t>ミコ</t>
    </rPh>
    <rPh sb="147" eb="149">
      <t>シセツ</t>
    </rPh>
    <rPh sb="149" eb="151">
      <t>リヨウ</t>
    </rPh>
    <rPh sb="151" eb="152">
      <t>リツ</t>
    </rPh>
    <rPh sb="154" eb="156">
      <t>カンイ</t>
    </rPh>
    <rPh sb="156" eb="158">
      <t>スイドウ</t>
    </rPh>
    <rPh sb="159" eb="161">
      <t>トウゴウ</t>
    </rPh>
    <rPh sb="162" eb="163">
      <t>アワ</t>
    </rPh>
    <rPh sb="165" eb="167">
      <t>イチニチ</t>
    </rPh>
    <rPh sb="167" eb="169">
      <t>ハイスイ</t>
    </rPh>
    <rPh sb="169" eb="171">
      <t>ノウリョク</t>
    </rPh>
    <rPh sb="172" eb="174">
      <t>ミナオ</t>
    </rPh>
    <rPh sb="176" eb="177">
      <t>オコナ</t>
    </rPh>
    <rPh sb="178" eb="180">
      <t>ゲンショウ</t>
    </rPh>
    <rPh sb="184" eb="186">
      <t>シセツ</t>
    </rPh>
    <rPh sb="186" eb="188">
      <t>リヨウ</t>
    </rPh>
    <rPh sb="188" eb="189">
      <t>リツ</t>
    </rPh>
    <rPh sb="190" eb="192">
      <t>オオハバ</t>
    </rPh>
    <rPh sb="193" eb="195">
      <t>ジョウショウ</t>
    </rPh>
    <rPh sb="202" eb="205">
      <t>ユウシュウリツ</t>
    </rPh>
    <rPh sb="207" eb="210">
      <t>ゼンネンド</t>
    </rPh>
    <rPh sb="211" eb="213">
      <t>ヒカク</t>
    </rPh>
    <rPh sb="215" eb="217">
      <t>カイゼン</t>
    </rPh>
    <rPh sb="222" eb="224">
      <t>ルイジ</t>
    </rPh>
    <rPh sb="224" eb="226">
      <t>ダンタイ</t>
    </rPh>
    <rPh sb="227" eb="229">
      <t>ヒカク</t>
    </rPh>
    <rPh sb="230" eb="232">
      <t>テイイ</t>
    </rPh>
    <rPh sb="238" eb="240">
      <t>コンゴ</t>
    </rPh>
    <rPh sb="241" eb="243">
      <t>ロウスイ</t>
    </rPh>
    <rPh sb="243" eb="245">
      <t>チョウサ</t>
    </rPh>
    <rPh sb="245" eb="246">
      <t>オヨ</t>
    </rPh>
    <rPh sb="257" eb="259">
      <t>ケイカク</t>
    </rPh>
    <rPh sb="259" eb="260">
      <t>トウ</t>
    </rPh>
    <rPh sb="261" eb="262">
      <t>モト</t>
    </rPh>
    <rPh sb="265" eb="268">
      <t>ケイカクテキ</t>
    </rPh>
    <rPh sb="269" eb="271">
      <t>ロウキュウ</t>
    </rPh>
    <rPh sb="271" eb="272">
      <t>カン</t>
    </rPh>
    <rPh sb="273" eb="275">
      <t>コウシン</t>
    </rPh>
    <rPh sb="276" eb="27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</si>
</sst>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c:v>
                </c:pt>
                <c:pt idx="1">
                  <c:v>0.39</c:v>
                </c:pt>
                <c:pt idx="2">
                  <c:v>0.24</c:v>
                </c:pt>
                <c:pt idx="3">
                  <c:v>1.3</c:v>
                </c:pt>
                <c:pt idx="4">
                  <c:v>0.89</c:v>
                </c:pt>
              </c:numCache>
            </c:numRef>
          </c:val>
          <c:extLst>
            <c:ext xmlns:c16="http://schemas.microsoft.com/office/drawing/2014/chart" uri="{C3380CC4-5D6E-409C-BE32-E72D297353CC}">
              <c16:uniqueId val="{00000000-AE2B-4D62-B181-47C2C9F7454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AE2B-4D62-B181-47C2C9F7454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56.43</c:v>
                </c:pt>
                <c:pt idx="1">
                  <c:v>55.06</c:v>
                </c:pt>
                <c:pt idx="2">
                  <c:v>56.22</c:v>
                </c:pt>
                <c:pt idx="3">
                  <c:v>56.32</c:v>
                </c:pt>
                <c:pt idx="4">
                  <c:v>78.27</c:v>
                </c:pt>
              </c:numCache>
            </c:numRef>
          </c:val>
          <c:extLst>
            <c:ext xmlns:c16="http://schemas.microsoft.com/office/drawing/2014/chart" uri="{C3380CC4-5D6E-409C-BE32-E72D297353CC}">
              <c16:uniqueId val="{00000000-3DD2-43DD-B54C-641BFF848F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3DD2-43DD-B54C-641BFF848F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78.3</c:v>
                </c:pt>
                <c:pt idx="1">
                  <c:v>79.430000000000007</c:v>
                </c:pt>
                <c:pt idx="2">
                  <c:v>78.239999999999995</c:v>
                </c:pt>
                <c:pt idx="3">
                  <c:v>75.63</c:v>
                </c:pt>
                <c:pt idx="4">
                  <c:v>76.650000000000006</c:v>
                </c:pt>
              </c:numCache>
            </c:numRef>
          </c:val>
          <c:extLst>
            <c:ext xmlns:c16="http://schemas.microsoft.com/office/drawing/2014/chart" uri="{C3380CC4-5D6E-409C-BE32-E72D297353CC}">
              <c16:uniqueId val="{00000000-1C2E-45B1-A90C-77C626D6E30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1C2E-45B1-A90C-77C626D6E30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91.7</c:v>
                </c:pt>
                <c:pt idx="1">
                  <c:v>86.38</c:v>
                </c:pt>
                <c:pt idx="2">
                  <c:v>83.88</c:v>
                </c:pt>
                <c:pt idx="3">
                  <c:v>80.47</c:v>
                </c:pt>
                <c:pt idx="4">
                  <c:v>96.02</c:v>
                </c:pt>
              </c:numCache>
            </c:numRef>
          </c:val>
          <c:extLst>
            <c:ext xmlns:c16="http://schemas.microsoft.com/office/drawing/2014/chart" uri="{C3380CC4-5D6E-409C-BE32-E72D297353CC}">
              <c16:uniqueId val="{00000000-49EB-47F2-8330-A34CEB51C3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49EB-47F2-8330-A34CEB51C3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44.89</c:v>
                </c:pt>
                <c:pt idx="1">
                  <c:v>45.72</c:v>
                </c:pt>
                <c:pt idx="2">
                  <c:v>46.1</c:v>
                </c:pt>
                <c:pt idx="3">
                  <c:v>44.49</c:v>
                </c:pt>
                <c:pt idx="4">
                  <c:v>43.22</c:v>
                </c:pt>
              </c:numCache>
            </c:numRef>
          </c:val>
          <c:extLst>
            <c:ext xmlns:c16="http://schemas.microsoft.com/office/drawing/2014/chart" uri="{C3380CC4-5D6E-409C-BE32-E72D297353CC}">
              <c16:uniqueId val="{00000000-65FF-4FE3-92A8-820507985AE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65FF-4FE3-92A8-820507985AE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quot;-&quot;">
                  <c:v>0.11</c:v>
                </c:pt>
                <c:pt idx="4" formatCode="#,##0.00;&quot;△&quot;#,##0.00;&quot;-&quot;">
                  <c:v>14.73</c:v>
                </c:pt>
              </c:numCache>
            </c:numRef>
          </c:val>
          <c:extLst>
            <c:ext xmlns:c16="http://schemas.microsoft.com/office/drawing/2014/chart" uri="{C3380CC4-5D6E-409C-BE32-E72D297353CC}">
              <c16:uniqueId val="{00000000-E678-45C8-B66C-EA7750B841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E678-45C8-B66C-EA7750B841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25.16</c:v>
                </c:pt>
                <c:pt idx="1">
                  <c:v>45.53</c:v>
                </c:pt>
                <c:pt idx="2">
                  <c:v>69.17</c:v>
                </c:pt>
                <c:pt idx="3">
                  <c:v>80.180000000000007</c:v>
                </c:pt>
                <c:pt idx="4">
                  <c:v>52.83</c:v>
                </c:pt>
              </c:numCache>
            </c:numRef>
          </c:val>
          <c:extLst>
            <c:ext xmlns:c16="http://schemas.microsoft.com/office/drawing/2014/chart" uri="{C3380CC4-5D6E-409C-BE32-E72D297353CC}">
              <c16:uniqueId val="{00000000-BCC9-4E8A-9A13-B063AF06989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BCC9-4E8A-9A13-B063AF06989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446.61</c:v>
                </c:pt>
                <c:pt idx="1">
                  <c:v>436.78</c:v>
                </c:pt>
                <c:pt idx="2">
                  <c:v>353.45</c:v>
                </c:pt>
                <c:pt idx="3">
                  <c:v>300.76</c:v>
                </c:pt>
                <c:pt idx="4">
                  <c:v>300.52999999999997</c:v>
                </c:pt>
              </c:numCache>
            </c:numRef>
          </c:val>
          <c:extLst>
            <c:ext xmlns:c16="http://schemas.microsoft.com/office/drawing/2014/chart" uri="{C3380CC4-5D6E-409C-BE32-E72D297353CC}">
              <c16:uniqueId val="{00000000-D5BE-4E88-876E-E169A1DD30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D5BE-4E88-876E-E169A1DD30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753.14</c:v>
                </c:pt>
                <c:pt idx="1">
                  <c:v>843.44</c:v>
                </c:pt>
                <c:pt idx="2">
                  <c:v>882.4</c:v>
                </c:pt>
                <c:pt idx="3">
                  <c:v>912.2</c:v>
                </c:pt>
                <c:pt idx="4">
                  <c:v>750.61</c:v>
                </c:pt>
              </c:numCache>
            </c:numRef>
          </c:val>
          <c:extLst>
            <c:ext xmlns:c16="http://schemas.microsoft.com/office/drawing/2014/chart" uri="{C3380CC4-5D6E-409C-BE32-E72D297353CC}">
              <c16:uniqueId val="{00000000-9C2F-4366-A42F-A533459C6E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9C2F-4366-A42F-A533459C6E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78.900000000000006</c:v>
                </c:pt>
                <c:pt idx="1">
                  <c:v>74.16</c:v>
                </c:pt>
                <c:pt idx="2">
                  <c:v>73.16</c:v>
                </c:pt>
                <c:pt idx="3">
                  <c:v>69.239999999999995</c:v>
                </c:pt>
                <c:pt idx="4">
                  <c:v>86.96</c:v>
                </c:pt>
              </c:numCache>
            </c:numRef>
          </c:val>
          <c:extLst>
            <c:ext xmlns:c16="http://schemas.microsoft.com/office/drawing/2014/chart" uri="{C3380CC4-5D6E-409C-BE32-E72D297353CC}">
              <c16:uniqueId val="{00000000-195A-4156-87D3-3DC8B0709B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195A-4156-87D3-3DC8B0709B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228.79</c:v>
                </c:pt>
                <c:pt idx="1">
                  <c:v>244.28</c:v>
                </c:pt>
                <c:pt idx="2">
                  <c:v>248.07</c:v>
                </c:pt>
                <c:pt idx="3">
                  <c:v>260.58</c:v>
                </c:pt>
                <c:pt idx="4">
                  <c:v>253.73</c:v>
                </c:pt>
              </c:numCache>
            </c:numRef>
          </c:val>
          <c:extLst>
            <c:ext xmlns:c16="http://schemas.microsoft.com/office/drawing/2014/chart" uri="{C3380CC4-5D6E-409C-BE32-E72D297353CC}">
              <c16:uniqueId val="{00000000-BC92-41FB-8554-73BD9947807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BC92-41FB-8554-73BD9947807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 zoomScaleNormal="100" workbookViewId="0">
      <selection activeCell="BA36" sqref="BA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久慈市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34094</v>
      </c>
      <c r="AM8" s="61"/>
      <c r="AN8" s="61"/>
      <c r="AO8" s="61"/>
      <c r="AP8" s="61"/>
      <c r="AQ8" s="61"/>
      <c r="AR8" s="61"/>
      <c r="AS8" s="61"/>
      <c r="AT8" s="52">
        <f>データ!$S$6</f>
        <v>623.5</v>
      </c>
      <c r="AU8" s="53"/>
      <c r="AV8" s="53"/>
      <c r="AW8" s="53"/>
      <c r="AX8" s="53"/>
      <c r="AY8" s="53"/>
      <c r="AZ8" s="53"/>
      <c r="BA8" s="53"/>
      <c r="BB8" s="54">
        <f>データ!$T$6</f>
        <v>54.68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54.98</v>
      </c>
      <c r="J10" s="53"/>
      <c r="K10" s="53"/>
      <c r="L10" s="53"/>
      <c r="M10" s="53"/>
      <c r="N10" s="53"/>
      <c r="O10" s="64"/>
      <c r="P10" s="54">
        <f>データ!$P$6</f>
        <v>94.78</v>
      </c>
      <c r="Q10" s="54"/>
      <c r="R10" s="54"/>
      <c r="S10" s="54"/>
      <c r="T10" s="54"/>
      <c r="U10" s="54"/>
      <c r="V10" s="54"/>
      <c r="W10" s="61">
        <f>データ!$Q$6</f>
        <v>4170</v>
      </c>
      <c r="X10" s="61"/>
      <c r="Y10" s="61"/>
      <c r="Z10" s="61"/>
      <c r="AA10" s="61"/>
      <c r="AB10" s="61"/>
      <c r="AC10" s="61"/>
      <c r="AD10" s="2"/>
      <c r="AE10" s="2"/>
      <c r="AF10" s="2"/>
      <c r="AG10" s="2"/>
      <c r="AH10" s="4"/>
      <c r="AI10" s="4"/>
      <c r="AJ10" s="4"/>
      <c r="AK10" s="4"/>
      <c r="AL10" s="61">
        <f>データ!$U$6</f>
        <v>32037</v>
      </c>
      <c r="AM10" s="61"/>
      <c r="AN10" s="61"/>
      <c r="AO10" s="61"/>
      <c r="AP10" s="61"/>
      <c r="AQ10" s="61"/>
      <c r="AR10" s="61"/>
      <c r="AS10" s="61"/>
      <c r="AT10" s="52">
        <f>データ!$V$6</f>
        <v>104.72</v>
      </c>
      <c r="AU10" s="53"/>
      <c r="AV10" s="53"/>
      <c r="AW10" s="53"/>
      <c r="AX10" s="53"/>
      <c r="AY10" s="53"/>
      <c r="AZ10" s="53"/>
      <c r="BA10" s="53"/>
      <c r="BB10" s="54">
        <f>データ!$W$6</f>
        <v>305.93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IZKq70YpKRJvMmrurbPCvlQks+hgU+F0hMeQyT2TakcHSSKTg5EJ3E9rmw9ZvyOHmWnZ6Jmnd8NEHRO3av6WA==" saltValue="5/+HJ/yeZGrYLuoPkl3G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32077</v>
      </c>
      <c r="D6" s="34">
        <f t="shared" si="3"/>
        <v>46</v>
      </c>
      <c r="E6" s="34">
        <f t="shared" si="3"/>
        <v>1</v>
      </c>
      <c r="F6" s="34">
        <f t="shared" si="3"/>
        <v>0</v>
      </c>
      <c r="G6" s="34">
        <f t="shared" si="3"/>
        <v>1</v>
      </c>
      <c r="H6" s="34" t="str">
        <f t="shared" si="3"/>
        <v>岩手県　久慈市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54.98</v>
      </c>
      <c r="P6" s="35">
        <f t="shared" si="3"/>
        <v>94.78</v>
      </c>
      <c r="Q6" s="35">
        <f t="shared" si="3"/>
        <v>4170</v>
      </c>
      <c r="R6" s="35">
        <f t="shared" si="3"/>
        <v>34094</v>
      </c>
      <c r="S6" s="35">
        <f t="shared" si="3"/>
        <v>623.5</v>
      </c>
      <c r="T6" s="35">
        <f t="shared" si="3"/>
        <v>54.68</v>
      </c>
      <c r="U6" s="35">
        <f t="shared" si="3"/>
        <v>32037</v>
      </c>
      <c r="V6" s="35">
        <f t="shared" si="3"/>
        <v>104.72</v>
      </c>
      <c r="W6" s="35">
        <f t="shared" si="3"/>
        <v>305.93</v>
      </c>
      <c r="X6" s="36">
        <f>IF(X7="",NA(),X7)</f>
        <v>91.7</v>
      </c>
      <c r="Y6" s="36">
        <f t="shared" ref="Y6:AG6" si="4">IF(Y7="",NA(),Y7)</f>
        <v>86.38</v>
      </c>
      <c r="Z6" s="36">
        <f t="shared" si="4"/>
        <v>83.88</v>
      </c>
      <c r="AA6" s="36">
        <f t="shared" si="4"/>
        <v>80.47</v>
      </c>
      <c r="AB6" s="36">
        <f t="shared" si="4"/>
        <v>96.02</v>
      </c>
      <c r="AC6" s="36">
        <f t="shared" si="4"/>
        <v>110.95</v>
      </c>
      <c r="AD6" s="36">
        <f t="shared" si="4"/>
        <v>110.68</v>
      </c>
      <c r="AE6" s="36">
        <f t="shared" si="4"/>
        <v>110.66</v>
      </c>
      <c r="AF6" s="36">
        <f t="shared" si="4"/>
        <v>109.01</v>
      </c>
      <c r="AG6" s="36">
        <f t="shared" si="4"/>
        <v>108.83</v>
      </c>
      <c r="AH6" s="35" t="str">
        <f>IF(AH7="","",IF(AH7="-","【-】","【"&amp;SUBSTITUTE(TEXT(AH7,"#,##0.00"),"-","△")&amp;"】"))</f>
        <v>【110.27】</v>
      </c>
      <c r="AI6" s="36">
        <f>IF(AI7="",NA(),AI7)</f>
        <v>25.16</v>
      </c>
      <c r="AJ6" s="36">
        <f t="shared" ref="AJ6:AR6" si="5">IF(AJ7="",NA(),AJ7)</f>
        <v>45.53</v>
      </c>
      <c r="AK6" s="36">
        <f t="shared" si="5"/>
        <v>69.17</v>
      </c>
      <c r="AL6" s="36">
        <f t="shared" si="5"/>
        <v>80.180000000000007</v>
      </c>
      <c r="AM6" s="36">
        <f t="shared" si="5"/>
        <v>52.83</v>
      </c>
      <c r="AN6" s="36">
        <f t="shared" si="5"/>
        <v>3.91</v>
      </c>
      <c r="AO6" s="36">
        <f t="shared" si="5"/>
        <v>3.56</v>
      </c>
      <c r="AP6" s="36">
        <f t="shared" si="5"/>
        <v>2.74</v>
      </c>
      <c r="AQ6" s="36">
        <f t="shared" si="5"/>
        <v>3.7</v>
      </c>
      <c r="AR6" s="36">
        <f t="shared" si="5"/>
        <v>4.34</v>
      </c>
      <c r="AS6" s="35" t="str">
        <f>IF(AS7="","",IF(AS7="-","【-】","【"&amp;SUBSTITUTE(TEXT(AS7,"#,##0.00"),"-","△")&amp;"】"))</f>
        <v>【1.15】</v>
      </c>
      <c r="AT6" s="36">
        <f>IF(AT7="",NA(),AT7)</f>
        <v>446.61</v>
      </c>
      <c r="AU6" s="36">
        <f t="shared" ref="AU6:BC6" si="6">IF(AU7="",NA(),AU7)</f>
        <v>436.78</v>
      </c>
      <c r="AV6" s="36">
        <f t="shared" si="6"/>
        <v>353.45</v>
      </c>
      <c r="AW6" s="36">
        <f t="shared" si="6"/>
        <v>300.76</v>
      </c>
      <c r="AX6" s="36">
        <f t="shared" si="6"/>
        <v>300.52999999999997</v>
      </c>
      <c r="AY6" s="36">
        <f t="shared" si="6"/>
        <v>377.63</v>
      </c>
      <c r="AZ6" s="36">
        <f t="shared" si="6"/>
        <v>357.34</v>
      </c>
      <c r="BA6" s="36">
        <f t="shared" si="6"/>
        <v>366.03</v>
      </c>
      <c r="BB6" s="36">
        <f t="shared" si="6"/>
        <v>365.18</v>
      </c>
      <c r="BC6" s="36">
        <f t="shared" si="6"/>
        <v>327.77</v>
      </c>
      <c r="BD6" s="35" t="str">
        <f>IF(BD7="","",IF(BD7="-","【-】","【"&amp;SUBSTITUTE(TEXT(BD7,"#,##0.00"),"-","△")&amp;"】"))</f>
        <v>【260.31】</v>
      </c>
      <c r="BE6" s="36">
        <f>IF(BE7="",NA(),BE7)</f>
        <v>753.14</v>
      </c>
      <c r="BF6" s="36">
        <f t="shared" ref="BF6:BN6" si="7">IF(BF7="",NA(),BF7)</f>
        <v>843.44</v>
      </c>
      <c r="BG6" s="36">
        <f t="shared" si="7"/>
        <v>882.4</v>
      </c>
      <c r="BH6" s="36">
        <f t="shared" si="7"/>
        <v>912.2</v>
      </c>
      <c r="BI6" s="36">
        <f t="shared" si="7"/>
        <v>750.61</v>
      </c>
      <c r="BJ6" s="36">
        <f t="shared" si="7"/>
        <v>364.71</v>
      </c>
      <c r="BK6" s="36">
        <f t="shared" si="7"/>
        <v>373.69</v>
      </c>
      <c r="BL6" s="36">
        <f t="shared" si="7"/>
        <v>370.12</v>
      </c>
      <c r="BM6" s="36">
        <f t="shared" si="7"/>
        <v>371.65</v>
      </c>
      <c r="BN6" s="36">
        <f t="shared" si="7"/>
        <v>397.1</v>
      </c>
      <c r="BO6" s="35" t="str">
        <f>IF(BO7="","",IF(BO7="-","【-】","【"&amp;SUBSTITUTE(TEXT(BO7,"#,##0.00"),"-","△")&amp;"】"))</f>
        <v>【275.67】</v>
      </c>
      <c r="BP6" s="36">
        <f>IF(BP7="",NA(),BP7)</f>
        <v>78.900000000000006</v>
      </c>
      <c r="BQ6" s="36">
        <f t="shared" ref="BQ6:BY6" si="8">IF(BQ7="",NA(),BQ7)</f>
        <v>74.16</v>
      </c>
      <c r="BR6" s="36">
        <f t="shared" si="8"/>
        <v>73.16</v>
      </c>
      <c r="BS6" s="36">
        <f t="shared" si="8"/>
        <v>69.239999999999995</v>
      </c>
      <c r="BT6" s="36">
        <f t="shared" si="8"/>
        <v>86.96</v>
      </c>
      <c r="BU6" s="36">
        <f t="shared" si="8"/>
        <v>100.65</v>
      </c>
      <c r="BV6" s="36">
        <f t="shared" si="8"/>
        <v>99.87</v>
      </c>
      <c r="BW6" s="36">
        <f t="shared" si="8"/>
        <v>100.42</v>
      </c>
      <c r="BX6" s="36">
        <f t="shared" si="8"/>
        <v>98.77</v>
      </c>
      <c r="BY6" s="36">
        <f t="shared" si="8"/>
        <v>95.79</v>
      </c>
      <c r="BZ6" s="35" t="str">
        <f>IF(BZ7="","",IF(BZ7="-","【-】","【"&amp;SUBSTITUTE(TEXT(BZ7,"#,##0.00"),"-","△")&amp;"】"))</f>
        <v>【100.05】</v>
      </c>
      <c r="CA6" s="36">
        <f>IF(CA7="",NA(),CA7)</f>
        <v>228.79</v>
      </c>
      <c r="CB6" s="36">
        <f t="shared" ref="CB6:CJ6" si="9">IF(CB7="",NA(),CB7)</f>
        <v>244.28</v>
      </c>
      <c r="CC6" s="36">
        <f t="shared" si="9"/>
        <v>248.07</v>
      </c>
      <c r="CD6" s="36">
        <f t="shared" si="9"/>
        <v>260.58</v>
      </c>
      <c r="CE6" s="36">
        <f t="shared" si="9"/>
        <v>253.73</v>
      </c>
      <c r="CF6" s="36">
        <f t="shared" si="9"/>
        <v>170.19</v>
      </c>
      <c r="CG6" s="36">
        <f t="shared" si="9"/>
        <v>171.81</v>
      </c>
      <c r="CH6" s="36">
        <f t="shared" si="9"/>
        <v>171.67</v>
      </c>
      <c r="CI6" s="36">
        <f t="shared" si="9"/>
        <v>173.67</v>
      </c>
      <c r="CJ6" s="36">
        <f t="shared" si="9"/>
        <v>171.13</v>
      </c>
      <c r="CK6" s="35" t="str">
        <f>IF(CK7="","",IF(CK7="-","【-】","【"&amp;SUBSTITUTE(TEXT(CK7,"#,##0.00"),"-","△")&amp;"】"))</f>
        <v>【166.40】</v>
      </c>
      <c r="CL6" s="36">
        <f>IF(CL7="",NA(),CL7)</f>
        <v>56.43</v>
      </c>
      <c r="CM6" s="36">
        <f t="shared" ref="CM6:CU6" si="10">IF(CM7="",NA(),CM7)</f>
        <v>55.06</v>
      </c>
      <c r="CN6" s="36">
        <f t="shared" si="10"/>
        <v>56.22</v>
      </c>
      <c r="CO6" s="36">
        <f t="shared" si="10"/>
        <v>56.32</v>
      </c>
      <c r="CP6" s="36">
        <f t="shared" si="10"/>
        <v>78.27</v>
      </c>
      <c r="CQ6" s="36">
        <f t="shared" si="10"/>
        <v>59.01</v>
      </c>
      <c r="CR6" s="36">
        <f t="shared" si="10"/>
        <v>60.03</v>
      </c>
      <c r="CS6" s="36">
        <f t="shared" si="10"/>
        <v>59.74</v>
      </c>
      <c r="CT6" s="36">
        <f t="shared" si="10"/>
        <v>59.67</v>
      </c>
      <c r="CU6" s="36">
        <f t="shared" si="10"/>
        <v>60.12</v>
      </c>
      <c r="CV6" s="35" t="str">
        <f>IF(CV7="","",IF(CV7="-","【-】","【"&amp;SUBSTITUTE(TEXT(CV7,"#,##0.00"),"-","△")&amp;"】"))</f>
        <v>【60.69】</v>
      </c>
      <c r="CW6" s="36">
        <f>IF(CW7="",NA(),CW7)</f>
        <v>78.3</v>
      </c>
      <c r="CX6" s="36">
        <f t="shared" ref="CX6:DF6" si="11">IF(CX7="",NA(),CX7)</f>
        <v>79.430000000000007</v>
      </c>
      <c r="CY6" s="36">
        <f t="shared" si="11"/>
        <v>78.239999999999995</v>
      </c>
      <c r="CZ6" s="36">
        <f t="shared" si="11"/>
        <v>75.63</v>
      </c>
      <c r="DA6" s="36">
        <f t="shared" si="11"/>
        <v>76.650000000000006</v>
      </c>
      <c r="DB6" s="36">
        <f t="shared" si="11"/>
        <v>85.37</v>
      </c>
      <c r="DC6" s="36">
        <f t="shared" si="11"/>
        <v>84.81</v>
      </c>
      <c r="DD6" s="36">
        <f t="shared" si="11"/>
        <v>84.8</v>
      </c>
      <c r="DE6" s="36">
        <f t="shared" si="11"/>
        <v>84.6</v>
      </c>
      <c r="DF6" s="36">
        <f t="shared" si="11"/>
        <v>84.24</v>
      </c>
      <c r="DG6" s="35" t="str">
        <f>IF(DG7="","",IF(DG7="-","【-】","【"&amp;SUBSTITUTE(TEXT(DG7,"#,##0.00"),"-","△")&amp;"】"))</f>
        <v>【89.82】</v>
      </c>
      <c r="DH6" s="36">
        <f>IF(DH7="",NA(),DH7)</f>
        <v>44.89</v>
      </c>
      <c r="DI6" s="36">
        <f t="shared" ref="DI6:DQ6" si="12">IF(DI7="",NA(),DI7)</f>
        <v>45.72</v>
      </c>
      <c r="DJ6" s="36">
        <f t="shared" si="12"/>
        <v>46.1</v>
      </c>
      <c r="DK6" s="36">
        <f t="shared" si="12"/>
        <v>44.49</v>
      </c>
      <c r="DL6" s="36">
        <f t="shared" si="12"/>
        <v>43.22</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5">
        <f t="shared" si="13"/>
        <v>0</v>
      </c>
      <c r="DV6" s="36">
        <f t="shared" si="13"/>
        <v>0.11</v>
      </c>
      <c r="DW6" s="36">
        <f t="shared" si="13"/>
        <v>14.73</v>
      </c>
      <c r="DX6" s="36">
        <f t="shared" si="13"/>
        <v>12.03</v>
      </c>
      <c r="DY6" s="36">
        <f t="shared" si="13"/>
        <v>12.19</v>
      </c>
      <c r="DZ6" s="36">
        <f t="shared" si="13"/>
        <v>15.1</v>
      </c>
      <c r="EA6" s="36">
        <f t="shared" si="13"/>
        <v>17.12</v>
      </c>
      <c r="EB6" s="36">
        <f t="shared" si="13"/>
        <v>18.18</v>
      </c>
      <c r="EC6" s="35" t="str">
        <f>IF(EC7="","",IF(EC7="-","【-】","【"&amp;SUBSTITUTE(TEXT(EC7,"#,##0.00"),"-","△")&amp;"】"))</f>
        <v>【20.63】</v>
      </c>
      <c r="ED6" s="36">
        <f>IF(ED7="",NA(),ED7)</f>
        <v>0.2</v>
      </c>
      <c r="EE6" s="36">
        <f t="shared" ref="EE6:EM6" si="14">IF(EE7="",NA(),EE7)</f>
        <v>0.39</v>
      </c>
      <c r="EF6" s="36">
        <f t="shared" si="14"/>
        <v>0.24</v>
      </c>
      <c r="EG6" s="36">
        <f t="shared" si="14"/>
        <v>1.3</v>
      </c>
      <c r="EH6" s="36">
        <f t="shared" si="14"/>
        <v>0.89</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32077</v>
      </c>
      <c r="D7" s="38">
        <v>46</v>
      </c>
      <c r="E7" s="38">
        <v>1</v>
      </c>
      <c r="F7" s="38">
        <v>0</v>
      </c>
      <c r="G7" s="38">
        <v>1</v>
      </c>
      <c r="H7" s="38" t="s">
        <v>93</v>
      </c>
      <c r="I7" s="38" t="s">
        <v>94</v>
      </c>
      <c r="J7" s="38" t="s">
        <v>95</v>
      </c>
      <c r="K7" s="38" t="s">
        <v>96</v>
      </c>
      <c r="L7" s="38" t="s">
        <v>97</v>
      </c>
      <c r="M7" s="38" t="s">
        <v>98</v>
      </c>
      <c r="N7" s="39" t="s">
        <v>99</v>
      </c>
      <c r="O7" s="39">
        <v>54.98</v>
      </c>
      <c r="P7" s="39">
        <v>94.78</v>
      </c>
      <c r="Q7" s="39">
        <v>4170</v>
      </c>
      <c r="R7" s="39">
        <v>34094</v>
      </c>
      <c r="S7" s="39">
        <v>623.5</v>
      </c>
      <c r="T7" s="39">
        <v>54.68</v>
      </c>
      <c r="U7" s="39">
        <v>32037</v>
      </c>
      <c r="V7" s="39">
        <v>104.72</v>
      </c>
      <c r="W7" s="39">
        <v>305.93</v>
      </c>
      <c r="X7" s="39">
        <v>91.7</v>
      </c>
      <c r="Y7" s="39">
        <v>86.38</v>
      </c>
      <c r="Z7" s="39">
        <v>83.88</v>
      </c>
      <c r="AA7" s="39">
        <v>80.47</v>
      </c>
      <c r="AB7" s="39">
        <v>96.02</v>
      </c>
      <c r="AC7" s="39">
        <v>110.95</v>
      </c>
      <c r="AD7" s="39">
        <v>110.68</v>
      </c>
      <c r="AE7" s="39">
        <v>110.66</v>
      </c>
      <c r="AF7" s="39">
        <v>109.01</v>
      </c>
      <c r="AG7" s="39">
        <v>108.83</v>
      </c>
      <c r="AH7" s="39">
        <v>110.27</v>
      </c>
      <c r="AI7" s="39">
        <v>25.16</v>
      </c>
      <c r="AJ7" s="39">
        <v>45.53</v>
      </c>
      <c r="AK7" s="39">
        <v>69.17</v>
      </c>
      <c r="AL7" s="39">
        <v>80.180000000000007</v>
      </c>
      <c r="AM7" s="39">
        <v>52.83</v>
      </c>
      <c r="AN7" s="39">
        <v>3.91</v>
      </c>
      <c r="AO7" s="39">
        <v>3.56</v>
      </c>
      <c r="AP7" s="39">
        <v>2.74</v>
      </c>
      <c r="AQ7" s="39">
        <v>3.7</v>
      </c>
      <c r="AR7" s="39">
        <v>4.34</v>
      </c>
      <c r="AS7" s="39">
        <v>1.1499999999999999</v>
      </c>
      <c r="AT7" s="39">
        <v>446.61</v>
      </c>
      <c r="AU7" s="39">
        <v>436.78</v>
      </c>
      <c r="AV7" s="39">
        <v>353.45</v>
      </c>
      <c r="AW7" s="39">
        <v>300.76</v>
      </c>
      <c r="AX7" s="39">
        <v>300.52999999999997</v>
      </c>
      <c r="AY7" s="39">
        <v>377.63</v>
      </c>
      <c r="AZ7" s="39">
        <v>357.34</v>
      </c>
      <c r="BA7" s="39">
        <v>366.03</v>
      </c>
      <c r="BB7" s="39">
        <v>365.18</v>
      </c>
      <c r="BC7" s="39">
        <v>327.77</v>
      </c>
      <c r="BD7" s="39">
        <v>260.31</v>
      </c>
      <c r="BE7" s="39">
        <v>753.14</v>
      </c>
      <c r="BF7" s="39">
        <v>843.44</v>
      </c>
      <c r="BG7" s="39">
        <v>882.4</v>
      </c>
      <c r="BH7" s="39">
        <v>912.2</v>
      </c>
      <c r="BI7" s="39">
        <v>750.61</v>
      </c>
      <c r="BJ7" s="39">
        <v>364.71</v>
      </c>
      <c r="BK7" s="39">
        <v>373.69</v>
      </c>
      <c r="BL7" s="39">
        <v>370.12</v>
      </c>
      <c r="BM7" s="39">
        <v>371.65</v>
      </c>
      <c r="BN7" s="39">
        <v>397.1</v>
      </c>
      <c r="BO7" s="39">
        <v>275.67</v>
      </c>
      <c r="BP7" s="39">
        <v>78.900000000000006</v>
      </c>
      <c r="BQ7" s="39">
        <v>74.16</v>
      </c>
      <c r="BR7" s="39">
        <v>73.16</v>
      </c>
      <c r="BS7" s="39">
        <v>69.239999999999995</v>
      </c>
      <c r="BT7" s="39">
        <v>86.96</v>
      </c>
      <c r="BU7" s="39">
        <v>100.65</v>
      </c>
      <c r="BV7" s="39">
        <v>99.87</v>
      </c>
      <c r="BW7" s="39">
        <v>100.42</v>
      </c>
      <c r="BX7" s="39">
        <v>98.77</v>
      </c>
      <c r="BY7" s="39">
        <v>95.79</v>
      </c>
      <c r="BZ7" s="39">
        <v>100.05</v>
      </c>
      <c r="CA7" s="39">
        <v>228.79</v>
      </c>
      <c r="CB7" s="39">
        <v>244.28</v>
      </c>
      <c r="CC7" s="39">
        <v>248.07</v>
      </c>
      <c r="CD7" s="39">
        <v>260.58</v>
      </c>
      <c r="CE7" s="39">
        <v>253.73</v>
      </c>
      <c r="CF7" s="39">
        <v>170.19</v>
      </c>
      <c r="CG7" s="39">
        <v>171.81</v>
      </c>
      <c r="CH7" s="39">
        <v>171.67</v>
      </c>
      <c r="CI7" s="39">
        <v>173.67</v>
      </c>
      <c r="CJ7" s="39">
        <v>171.13</v>
      </c>
      <c r="CK7" s="39">
        <v>166.4</v>
      </c>
      <c r="CL7" s="39">
        <v>56.43</v>
      </c>
      <c r="CM7" s="39">
        <v>55.06</v>
      </c>
      <c r="CN7" s="39">
        <v>56.22</v>
      </c>
      <c r="CO7" s="39">
        <v>56.32</v>
      </c>
      <c r="CP7" s="39">
        <v>78.27</v>
      </c>
      <c r="CQ7" s="39">
        <v>59.01</v>
      </c>
      <c r="CR7" s="39">
        <v>60.03</v>
      </c>
      <c r="CS7" s="39">
        <v>59.74</v>
      </c>
      <c r="CT7" s="39">
        <v>59.67</v>
      </c>
      <c r="CU7" s="39">
        <v>60.12</v>
      </c>
      <c r="CV7" s="39">
        <v>60.69</v>
      </c>
      <c r="CW7" s="39">
        <v>78.3</v>
      </c>
      <c r="CX7" s="39">
        <v>79.430000000000007</v>
      </c>
      <c r="CY7" s="39">
        <v>78.239999999999995</v>
      </c>
      <c r="CZ7" s="39">
        <v>75.63</v>
      </c>
      <c r="DA7" s="39">
        <v>76.650000000000006</v>
      </c>
      <c r="DB7" s="39">
        <v>85.37</v>
      </c>
      <c r="DC7" s="39">
        <v>84.81</v>
      </c>
      <c r="DD7" s="39">
        <v>84.8</v>
      </c>
      <c r="DE7" s="39">
        <v>84.6</v>
      </c>
      <c r="DF7" s="39">
        <v>84.24</v>
      </c>
      <c r="DG7" s="39">
        <v>89.82</v>
      </c>
      <c r="DH7" s="39">
        <v>44.89</v>
      </c>
      <c r="DI7" s="39">
        <v>45.72</v>
      </c>
      <c r="DJ7" s="39">
        <v>46.1</v>
      </c>
      <c r="DK7" s="39">
        <v>44.49</v>
      </c>
      <c r="DL7" s="39">
        <v>43.22</v>
      </c>
      <c r="DM7" s="39">
        <v>46.9</v>
      </c>
      <c r="DN7" s="39">
        <v>47.28</v>
      </c>
      <c r="DO7" s="39">
        <v>47.66</v>
      </c>
      <c r="DP7" s="39">
        <v>48.17</v>
      </c>
      <c r="DQ7" s="39">
        <v>48.83</v>
      </c>
      <c r="DR7" s="39">
        <v>50.19</v>
      </c>
      <c r="DS7" s="39">
        <v>0</v>
      </c>
      <c r="DT7" s="39">
        <v>0</v>
      </c>
      <c r="DU7" s="39">
        <v>0</v>
      </c>
      <c r="DV7" s="39">
        <v>0.11</v>
      </c>
      <c r="DW7" s="39">
        <v>14.73</v>
      </c>
      <c r="DX7" s="39">
        <v>12.03</v>
      </c>
      <c r="DY7" s="39">
        <v>12.19</v>
      </c>
      <c r="DZ7" s="39">
        <v>15.1</v>
      </c>
      <c r="EA7" s="39">
        <v>17.12</v>
      </c>
      <c r="EB7" s="39">
        <v>18.18</v>
      </c>
      <c r="EC7" s="39">
        <v>20.63</v>
      </c>
      <c r="ED7" s="39">
        <v>0.2</v>
      </c>
      <c r="EE7" s="39">
        <v>0.39</v>
      </c>
      <c r="EF7" s="39">
        <v>0.24</v>
      </c>
      <c r="EG7" s="39">
        <v>1.3</v>
      </c>
      <c r="EH7" s="39">
        <v>0.89</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2022-01-17T07:26:47Z</cp:lastPrinted>
  <dcterms:created xsi:type="dcterms:W3CDTF">2021-12-03T06:42:56Z</dcterms:created>
  <dcterms:modified xsi:type="dcterms:W3CDTF">2022-01-18T23:09:28Z</dcterms:modified>
  <cp:category/>
</cp:coreProperties>
</file>