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2財務部\01財政課\01 財政係\70 公営企業関係\R3公営企業関係\R4.1.7_【〆切125（火）】公営企業に係る経営比較分析表（令和２年度決算）の分析等について（依頼）\03_各課回答\"/>
    </mc:Choice>
  </mc:AlternateContent>
  <workbookProtection workbookAlgorithmName="SHA-512" workbookHashValue="Nxk3UOf5mQrYL9E8i3XEgMIJqHCk2eQYHNjAKOjpz5p9bUrphd108mzFZK2NUO7MIOP7mhWMmzuSuks59JROoQ==" workbookSaltValue="0KraDW5uIqtk8o4WSatpY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_xlnm.Print_Area" localSheetId="0">法非適用_電気事業!$A$1:$BD$118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L11" i="4"/>
  <c r="MN10" i="5"/>
  <c r="MD10" i="5"/>
  <c r="LJ10" i="5"/>
  <c r="JU10" i="5"/>
  <c r="IF10" i="5"/>
  <c r="GQ10" i="5"/>
  <c r="FC10" i="5"/>
  <c r="DN10" i="5"/>
  <c r="BX10" i="5"/>
  <c r="KZ10" i="5"/>
  <c r="JK10" i="5"/>
  <c r="HV10" i="5"/>
  <c r="GG10" i="5"/>
  <c r="ER10" i="5"/>
  <c r="DD10" i="5"/>
  <c r="BM10" i="5"/>
  <c r="KO10" i="5"/>
  <c r="JA10" i="5"/>
  <c r="HL10" i="5"/>
  <c r="FW10" i="5"/>
  <c r="EH10" i="5"/>
  <c r="CS10" i="5"/>
  <c r="BB10" i="5"/>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LS10" i="5"/>
  <c r="KD10" i="5"/>
  <c r="IO10" i="5"/>
  <c r="HA10" i="5"/>
  <c r="FL10" i="5"/>
  <c r="DW10" i="5"/>
  <c r="CH10" i="5"/>
  <c r="J11" i="4"/>
  <c r="MM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N11" i="4"/>
  <c r="KP10" i="5"/>
  <c r="JB10" i="5"/>
  <c r="HM10" i="5"/>
  <c r="FX10" i="5"/>
  <c r="EI10" i="5"/>
  <c r="CT10" i="5"/>
  <c r="BC10" i="5"/>
  <c r="KF10" i="5"/>
  <c r="IQ10" i="5"/>
  <c r="HC10" i="5"/>
  <c r="FN10" i="5"/>
  <c r="DY10" i="5"/>
  <c r="CJ10" i="5"/>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MB10" i="5"/>
  <c r="LR10" i="5"/>
  <c r="KC10" i="5"/>
  <c r="IN10" i="5"/>
  <c r="GZ10" i="5"/>
  <c r="FK10" i="5"/>
  <c r="DV10" i="5"/>
  <c r="CG10" i="5"/>
  <c r="H11" i="4"/>
  <c r="LH10" i="5"/>
  <c r="JS10" i="5"/>
  <c r="ID10" i="5"/>
  <c r="GO10" i="5"/>
  <c r="FA10" i="5"/>
  <c r="DL10" i="5"/>
  <c r="BV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MK10" i="5"/>
  <c r="MA10" i="5"/>
  <c r="LQ10" i="5"/>
  <c r="KB10" i="5"/>
  <c r="IM10" i="5"/>
  <c r="GY10" i="5"/>
  <c r="FJ10" i="5"/>
  <c r="DU10" i="5"/>
  <c r="CF10" i="5"/>
  <c r="F11" i="4"/>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<sst xmlns="http://schemas.openxmlformats.org/spreadsheetml/2006/main" count="994" uniqueCount="274">
  <si>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</si>
  <si>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</si>
  <si>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</si>
  <si>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</si>
  <si>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</si>
  <si>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</si>
  <si>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</si>
  <si>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</si>
  <si>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北上第１・第２ソーラー発電所の売電収益は、固定価格買取制度を活用して20年間の収益を確保し、一般会計から繰り入れすることなく、発電所や「北上市あじさい型スマートコミュニティ構想モデル事業」の設備構築費、維持管理費、撤去費等に充てるほか、市の環境・エネルギー事業に再投資することとしている。
○基金への積立　　（令和２年度積立金　２千円）
名称：北上市再生可能エネルギー活用基金
○一般会計への繰出金　（令和２年度　65,693千円）
内訳：
・再生可能エネルギー活用計画推進事業　329千円
・再生可能エネルギー普及啓発事業　53千円
・地域エネルギーマネジメント事業　9,287千円
・北上ライフスタイルデザインプロジェクト　32千円
・住宅用おひさまパワー活用設備設置費補助金　9,085千円
・スマートコミュニティ施設発電設備等修繕事業　265千円
・公用車購入事業　2,313千円
・本庁舎電気設備改修事業　17,826千円
・街路灯ＬＥＤ化支援事業　10,738千円
・公園施設長寿命化推進事業　6,048千円
・和賀西中学校屋内運動場照明LED化事業　1,446千円
・スマートコミュニティ構想モデル事業起債償還金　6,155千円
・北上市あじさい型CO2削減対策モデル事業　2,116千円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</si>
  <si>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</si>
  <si>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</si>
  <si>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</si>
  <si>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</si>
  <si>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</si>
  <si>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</si>
  <si>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</si>
  <si>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</si>
  <si>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</si>
  <si>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</si>
  <si>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</si>
  <si>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</si>
  <si>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</si>
  <si>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</si>
  <si>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</si>
  <si>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</si>
  <si>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</si>
  <si>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</si>
  <si>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</si>
  <si>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</si>
  <si>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</si>
  <si>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</si>
  <si>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</si>
  <si>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</si>
  <si>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</si>
  <si>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</si>
  <si>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</si>
  <si>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</si>
  <si>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</si>
  <si>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</si>
  <si>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</si>
  <si>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</si>
  <si>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</si>
  <si>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</si>
  <si>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</si>
  <si>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</si>
  <si>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</si>
  <si>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</si>
  <si>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</si>
  <si>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</si>
  <si>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</si>
  <si>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</si>
  <si>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</si>
  <si>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</si>
  <si>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</si>
  <si>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</si>
  <si>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</si>
  <si>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</si>
  <si>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</si>
  <si>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</si>
  <si>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</si>
  <si>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</si>
  <si>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</si>
  <si>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</si>
  <si>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</si>
  <si>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</si>
  <si>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</si>
  <si>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</si>
  <si>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</si>
  <si>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</si>
  <si>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</si>
  <si>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</si>
  <si>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</si>
  <si>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</si>
  <si>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</si>
  <si>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</si>
  <si>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</si>
  <si>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</si>
  <si>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</si>
  <si>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</si>
  <si>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</si>
  <si>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</si>
  <si>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</si>
  <si>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</si>
  <si>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</si>
  <si>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</si>
  <si>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</si>
  <si>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</si>
  <si>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</si>
  <si>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</si>
  <si>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</si>
  <si>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</si>
  <si>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</si>
  <si>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</si>
  <si>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</si>
  <si>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</si>
  <si>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</si>
  <si>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</si>
  <si>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</si>
  <si>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</si>
  <si>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</si>
  <si>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</si>
  <si>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</si>
  <si>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</si>
  <si>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</si>
  <si>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</si>
  <si>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</si>
  <si>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</si>
  <si>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</si>
  <si>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</si>
  <si>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</si>
  <si>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</si>
  <si>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</si>
  <si>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</si>
  <si>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</si>
  <si>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</si>
  <si>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</si>
  <si>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</si>
  <si>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</si>
  <si>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</si>
  <si>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</si>
  <si>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</si>
  <si>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032069</t>
  </si>
  <si>
    <t>47</t>
  </si>
  <si>
    <t>04</t>
  </si>
  <si>
    <t>0</t>
  </si>
  <si>
    <t>000</t>
  </si>
  <si>
    <t>岩手県　北上市</t>
  </si>
  <si>
    <t>法非適用</t>
  </si>
  <si>
    <t>電気事業</t>
  </si>
  <si>
    <t>非設置</t>
  </si>
  <si>
    <t>該当数値なし</t>
  </si>
  <si>
    <t>-</t>
  </si>
  <si>
    <t>令和16年3月31日　北上第１ソーラー発電所</t>
  </si>
  <si>
    <t>無</t>
  </si>
  <si>
    <t>東北電力株式会社、合同会社北上新電力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</si>
  <si>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</si>
  <si>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</si>
  <si>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</si>
  <si>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</si>
  <si>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</si>
  <si>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</si>
  <si>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</si>
  <si>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</si>
  <si>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</si>
  <si>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</si>
  <si>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</si>
  <si>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</si>
  <si>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</si>
  <si>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</si>
  <si>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</si>
  <si>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</si>
  <si>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</si>
  <si>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</si>
  <si>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</si>
  <si>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</si>
  <si>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</si>
  <si>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</si>
  <si>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</si>
  <si>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</si>
  <si>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</si>
  <si>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</si>
  <si>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</si>
  <si>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</si>
  <si>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</si>
  <si>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</si>
  <si>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</si>
  <si>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</si>
  <si>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</si>
  <si>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</si>
  <si>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</si>
  <si>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</si>
  <si>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</si>
  <si>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</si>
  <si>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</si>
  <si>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</si>
  <si>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</si>
  <si>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</si>
  <si>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</si>
  <si>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</si>
  <si>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</si>
  <si>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</si>
  <si>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</si>
  <si>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</si>
  <si>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</si>
  <si>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</si>
  <si>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</si>
  <si>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</si>
  <si>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</si>
  <si>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</si>
  <si>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</si>
  <si>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</si>
  <si>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</si>
  <si>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</si>
  <si>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</si>
  <si>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</si>
  <si>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</si>
  <si>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</si>
  <si>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</si>
  <si>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</si>
  <si>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</si>
  <si>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</si>
  <si>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</si>
  <si>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</si>
  <si>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</si>
  <si>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</si>
  <si>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</si>
  <si>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</si>
  <si>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</si>
  <si>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</si>
  <si>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</si>
  <si>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</si>
  <si>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</si>
  <si>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</si>
  <si>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</si>
  <si>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</si>
  <si>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</si>
  <si>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</si>
  <si>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</si>
  <si>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</si>
  <si>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</si>
  <si>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</si>
  <si>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</si>
  <si>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</si>
  <si>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</si>
  <si>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</si>
  <si>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</si>
  <si>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</si>
  <si>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</si>
  <si>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</si>
  <si>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</si>
  <si>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</si>
  <si>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</si>
  <si>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</si>
  <si>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</si>
  <si>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</si>
  <si>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</si>
  <si>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</si>
  <si>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</si>
  <si>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</si>
  <si>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</si>
  <si>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</si>
  <si>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</si>
  <si>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</si>
  <si>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</si>
  <si>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</si>
  <si>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</si>
  <si>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</si>
  <si>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</si>
  <si>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</si>
  <si>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</si>
  <si>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</si>
  <si>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</si>
  <si>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</si>
  <si>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</si>
  <si>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</si>
  <si>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</si>
  <si>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</si>
  <si>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</si>
  <si>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</si>
  <si>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</si>
  <si>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</si>
  <si>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</si>
  <si>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</si>
  <si>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</si>
  <si>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</si>
  <si>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</si>
  <si>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</si>
  <si>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</si>
  <si>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</si>
  <si>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</si>
  <si>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</si>
  <si>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r>
      <t xml:space="preserve">北上第１・第２ソーラー発電所（以下「発電所」という。）は、「北上市あじさい型スマートコミュニティ構想モデル事業」（以下「モデル事業」という。）の重要な構成事業の一つであり、平成25年度に建設したものである。
　このモデル事業は、国の補助事業を活用して実施したもので、採算性が成り立ち自律的な事業継続が見込まれることが採択の要件となっていた。
　そのため、一般会計から繰入せずに自律的な事業継続を行うため、固定価格買取制度を活用して20年間の収益を確保することで（発電所はFIT期間のみの運用）、発電所やモデル事業で構築を行う施設の設備構築費、維持管理費、発電所撤去費に充てるほか、市の環境・エネルギー事業に再投資する事業計画になっている。
</t>
    </r>
    <r>
      <rPr>
        <sz val="14"/>
        <rFont val="ＭＳ ゴシック"/>
        <family val="3"/>
        <charset val="128"/>
      </rPr>
      <t>①収益的収支比率は前年度と比較して減少している。
　なお、平成28年度の比率が他の年度と比較して高いのは、起債の元金償還の開始前でかつ一般会計への繰出金（モデル事業の設備構築費）が少なかったことによる。
　単年度収支は黒字であり、一般会計からの繰入等は行っておらず、総収益で賄えていることから経営状況は安定しているといえる。</t>
    </r>
    <r>
      <rPr>
        <sz val="14"/>
        <color rgb="FFFF0000"/>
        <rFont val="ＭＳ ゴシック"/>
        <family val="3"/>
        <charset val="128"/>
      </rPr>
      <t xml:space="preserve">
</t>
    </r>
    <r>
      <rPr>
        <sz val="14"/>
        <rFont val="ＭＳ ゴシック"/>
        <family val="3"/>
        <charset val="128"/>
      </rPr>
      <t>②営業収支比率は前年度と比較して低下となっている。これは、全体的に天候不良が多く、冬期間は例年よりも積雪が多いことにより営業発電電力量減少に伴い、営業収益（売電収入）が減少したことによるものである。
　なお、営業収益（売電収入）は事業開始時の収益シミュレーションの値を、上回っており、将来の設備更新に備えた基金を創設して順調に積立を行っていることから、経営状況は安定しているといえる。</t>
    </r>
    <r>
      <rPr>
        <sz val="14"/>
        <color rgb="FFFF0000"/>
        <rFont val="ＭＳ ゴシック"/>
        <family val="3"/>
        <charset val="128"/>
      </rPr>
      <t xml:space="preserve">
</t>
    </r>
    <r>
      <rPr>
        <sz val="14"/>
        <rFont val="ＭＳ ゴシック"/>
        <family val="3"/>
        <charset val="128"/>
      </rPr>
      <t>③供給原価は前年度と比較して増加している。営業収益が天候不良により減少、また総費用も減少したが、地方償還金は前年度と変わらないために、販売電力量１MWhの金額が増加したものである。</t>
    </r>
    <r>
      <rPr>
        <sz val="14"/>
        <color rgb="FFFF0000"/>
        <rFont val="ＭＳ ゴシック"/>
        <family val="3"/>
        <charset val="128"/>
      </rPr>
      <t xml:space="preserve">
　</t>
    </r>
    <r>
      <rPr>
        <sz val="14"/>
        <rFont val="ＭＳ ゴシック"/>
        <family val="3"/>
        <charset val="128"/>
      </rPr>
      <t>なお、太陽光発電は気象状況に左右されるため、発電電力量の計測データ等から故障等の早期発見に努めているほか、設備の定期点検により予防保全を図り、総費用の削減に努めている。</t>
    </r>
    <r>
      <rPr>
        <sz val="14"/>
        <color rgb="FFFF0000"/>
        <rFont val="ＭＳ ゴシック"/>
        <family val="3"/>
        <charset val="128"/>
      </rPr>
      <t xml:space="preserve">
</t>
    </r>
    <r>
      <rPr>
        <sz val="14"/>
        <rFont val="ＭＳ ゴシック"/>
        <family val="3"/>
        <charset val="128"/>
      </rPr>
      <t>④EBITDA（減価償却前営業利益）は前年度と比較して低下している。これは、上記項目と同様に、営業収益が減少したためである。
　なお、事業計画では、想定発電量は太陽光パネルの経年劣化を0.5％/年と見込んでおり、営業収益が年々減少し、減価償却前営業利益も減少していく想定となっている。</t>
    </r>
    <r>
      <rPr>
        <sz val="14"/>
        <color theme="1"/>
        <rFont val="ＭＳ ゴシック"/>
        <family val="3"/>
        <charset val="128"/>
      </rPr>
      <t xml:space="preserve">
　</t>
    </r>
    <rPh sb="338" eb="340">
      <t>ゲンショウ</t>
    </rPh>
    <rPh sb="514" eb="517">
      <t>ゼンタイテキ</t>
    </rPh>
    <rPh sb="518" eb="520">
      <t>テンコウ</t>
    </rPh>
    <rPh sb="520" eb="522">
      <t>フリョウ</t>
    </rPh>
    <rPh sb="523" eb="524">
      <t>オオ</t>
    </rPh>
    <rPh sb="526" eb="527">
      <t>フユ</t>
    </rPh>
    <rPh sb="527" eb="529">
      <t>キカン</t>
    </rPh>
    <rPh sb="530" eb="532">
      <t>レイネン</t>
    </rPh>
    <rPh sb="535" eb="537">
      <t>セキセツ</t>
    </rPh>
    <rPh sb="538" eb="539">
      <t>オオ</t>
    </rPh>
    <rPh sb="552" eb="554">
      <t>ゲンショウ</t>
    </rPh>
    <rPh sb="569" eb="571">
      <t>ゲンショウ</t>
    </rPh>
    <rPh sb="693" eb="695">
      <t>ゾウカ</t>
    </rPh>
    <rPh sb="705" eb="707">
      <t>テンコウ</t>
    </rPh>
    <rPh sb="707" eb="709">
      <t>フリョウ</t>
    </rPh>
    <rPh sb="712" eb="714">
      <t>ゲンショウ</t>
    </rPh>
    <rPh sb="717" eb="720">
      <t>ソウヒヨウ</t>
    </rPh>
    <rPh sb="721" eb="723">
      <t>ゲンショウ</t>
    </rPh>
    <rPh sb="727" eb="729">
      <t>チホウ</t>
    </rPh>
    <rPh sb="729" eb="732">
      <t>ショウカンキン</t>
    </rPh>
    <rPh sb="733" eb="736">
      <t>ゼンネンド</t>
    </rPh>
    <rPh sb="737" eb="738">
      <t>カ</t>
    </rPh>
    <rPh sb="746" eb="751">
      <t>ハンバイデンリョクリョウ</t>
    </rPh>
    <rPh sb="756" eb="758">
      <t>キンガク</t>
    </rPh>
    <rPh sb="759" eb="761">
      <t>ゾウカ</t>
    </rPh>
    <rPh sb="884" eb="886">
      <t>テイカ</t>
    </rPh>
    <rPh sb="909" eb="911">
      <t>ゲンショウ</t>
    </rPh>
    <phoneticPr fontId="5"/>
  </si>
  <si>
    <r>
      <rPr>
        <sz val="14"/>
        <rFont val="ＭＳ ゴシック"/>
        <family val="3"/>
        <charset val="128"/>
      </rPr>
      <t xml:space="preserve">①設備利用率は前年度と比較して減少している。これは、冬季の積雪が多かったことにより発電量が減少したためである。今後は冬期間の積雪が多い場合の対応が必要となる。
　なお、発電量を安定して確保するため、日射計、温度計、信号変換器等からデータを収集し、発電量・発電効率推定診断等を行い、設備の故障等の早期発見に努めている。また、事業計画における想定発電量は、太陽光パネルの経年劣化を0.5％/年として見込んでおり、設備利用率は年々低下していく想定となっている。
</t>
    </r>
    <r>
      <rPr>
        <sz val="14"/>
        <color rgb="FFFF0000"/>
        <rFont val="ＭＳ ゴシック"/>
        <family val="3"/>
        <charset val="128"/>
      </rPr>
      <t xml:space="preserve">
</t>
    </r>
    <r>
      <rPr>
        <sz val="14"/>
        <rFont val="ＭＳ ゴシック"/>
        <family val="3"/>
        <charset val="128"/>
      </rPr>
      <t>②修繕費比率は平成30年度に平均値を大きく上回っているが、これはパワーコンディショナーの部品交換を行ったものである。令和２年度は、前年度より上昇しているが、パネル破損による交換工事、第１・２発電所のUPS交換、第２発電所DRG交換を行ったものである。</t>
    </r>
    <r>
      <rPr>
        <sz val="14"/>
        <color rgb="FFFF0000"/>
        <rFont val="ＭＳ ゴシック"/>
        <family val="3"/>
        <charset val="128"/>
      </rPr>
      <t xml:space="preserve">
</t>
    </r>
    <r>
      <rPr>
        <sz val="14"/>
        <rFont val="ＭＳ ゴシック"/>
        <family val="3"/>
        <charset val="128"/>
      </rPr>
      <t>③企業債残高対料金収入比率は前年度と比較してほぼ横ばいである。これは、元金の償還が始まっているためである。売電収入が大きく増減しない限り、毎年度減少していく見込みである。
④FIT収入割合は、全量を固定価格買取制度を利用して売電を行っているため、横ばいとなっている。
　当市の電気事業は、固定価格買取制度の終了後は発電施設を撤去して更地に戻し、事業を終了する計画としており、20年間の維持管理・設備更新に係る費用のほか、撤去費を見込んで収支計画を立てている。
　各指標による分析の結果、経営のリスクはないものと考えられる。</t>
    </r>
    <rPh sb="15" eb="17">
      <t>ゲンショウ</t>
    </rPh>
    <rPh sb="32" eb="33">
      <t>オオ</t>
    </rPh>
    <rPh sb="45" eb="47">
      <t>ゲンショウ</t>
    </rPh>
    <rPh sb="55" eb="57">
      <t>コンゴ</t>
    </rPh>
    <rPh sb="58" eb="59">
      <t>フユ</t>
    </rPh>
    <rPh sb="59" eb="61">
      <t>キカン</t>
    </rPh>
    <rPh sb="62" eb="64">
      <t>セキセツ</t>
    </rPh>
    <rPh sb="65" eb="66">
      <t>オオ</t>
    </rPh>
    <rPh sb="67" eb="69">
      <t>バアイ</t>
    </rPh>
    <rPh sb="70" eb="72">
      <t>タイオウ</t>
    </rPh>
    <rPh sb="73" eb="75">
      <t>ヒツヨウ</t>
    </rPh>
    <rPh sb="294" eb="297">
      <t>ゼンネンド</t>
    </rPh>
    <rPh sb="299" eb="301">
      <t>ジョウショウ</t>
    </rPh>
    <rPh sb="320" eb="321">
      <t>ダイ</t>
    </rPh>
    <rPh sb="324" eb="327">
      <t>ハツデンショ</t>
    </rPh>
    <rPh sb="331" eb="333">
      <t>コウカン</t>
    </rPh>
    <rPh sb="334" eb="335">
      <t>ダイ</t>
    </rPh>
    <rPh sb="336" eb="338">
      <t>ハツデン</t>
    </rPh>
    <rPh sb="338" eb="339">
      <t>ショ</t>
    </rPh>
    <rPh sb="380" eb="381">
      <t>ヨコ</t>
    </rPh>
    <phoneticPr fontId="5"/>
  </si>
  <si>
    <r>
      <t>　</t>
    </r>
    <r>
      <rPr>
        <sz val="14"/>
        <rFont val="ＭＳ ゴシック"/>
        <family val="3"/>
        <charset val="128"/>
      </rPr>
      <t>収益的収支比率及び営業収支比率はいずれも100％を超え、売電収入の下で健全な事業経営が行われているといえる。また、事業開始当初の余剰金については基金を創設して積立を行っており、将来の設備更新にも備えている。</t>
    </r>
    <r>
      <rPr>
        <sz val="14"/>
        <color rgb="FFFF0000"/>
        <rFont val="ＭＳ ゴシック"/>
        <family val="3"/>
        <charset val="128"/>
      </rPr>
      <t xml:space="preserve">
　</t>
    </r>
    <r>
      <rPr>
        <sz val="14"/>
        <rFont val="ＭＳ ゴシック"/>
        <family val="3"/>
        <charset val="128"/>
      </rPr>
      <t>今後、モデル事業スキームである環境・エネルギー事業への再投資額の増加や設備更新費の支出が予測されることから、更なる経営の基盤強化と効率化を図るほか、令和元年度に策定した経営戦略に基づく長期の収支計画により、健全な事業運営を進めていく。</t>
    </r>
    <rPh sb="58" eb="62">
      <t>ジギョウカイシ</t>
    </rPh>
    <rPh sb="62" eb="64">
      <t>トウショ</t>
    </rPh>
    <rPh sb="160" eb="161">
      <t>サラ</t>
    </rPh>
    <rPh sb="182" eb="18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</si>
</sst>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9">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2"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16"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2"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16"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455.9</c:v>
                </c:pt>
                <c:pt idx="1">
                  <c:v>167.7</c:v>
                </c:pt>
                <c:pt idx="2">
                  <c:v>170.5</c:v>
                </c:pt>
                <c:pt idx="3">
                  <c:v>183.1</c:v>
                </c:pt>
                <c:pt idx="4">
                  <c:v>152.1</c:v>
                </c:pt>
              </c:numCache>
            </c:numRef>
          </c:val>
          <c:extLst>
            <c:ext xmlns:c16="http://schemas.microsoft.com/office/drawing/2014/chart" uri="{C3380CC4-5D6E-409C-BE32-E72D297353CC}">
              <c16:uniqueId val="{00000000-B11E-42AA-89C9-C62B2EB009DB}"/>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B11E-42AA-89C9-C62B2EB009D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11E-42AA-89C9-C62B2EB009DB}"/>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44C-4700-A1CB-1721FE36B1B6}"/>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D44C-4700-A1CB-1721FE36B1B6}"/>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BA-410D-892F-39263CAF7AC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BA-410D-892F-39263CAF7AC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93-49AC-B0F0-CF1B76833D94}"/>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93-49AC-B0F0-CF1B76833D94}"/>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0-437E-B50F-A6EF453DA421}"/>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0-437E-B50F-A6EF453DA421}"/>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BF-43EC-88B1-2F0D33DA2D6D}"/>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BF-43EC-88B1-2F0D33DA2D6D}"/>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D3-4EC2-9F21-F919AA90DF17}"/>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D3-4EC2-9F21-F919AA90DF17}"/>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28-42F0-A3AB-20D1386A38C1}"/>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28-42F0-A3AB-20D1386A38C1}"/>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3E-4FC3-91ED-219FD59BE896}"/>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3E-4FC3-91ED-219FD59BE896}"/>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E3-44B0-9133-88E51703FC8F}"/>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E3-44B0-9133-88E51703FC8F}"/>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83-47D3-B2D8-7A71D8370F15}"/>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83-47D3-B2D8-7A71D8370F15}"/>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573.20000000000005</c:v>
                </c:pt>
                <c:pt idx="1">
                  <c:v>643.20000000000005</c:v>
                </c:pt>
                <c:pt idx="2">
                  <c:v>608.6</c:v>
                </c:pt>
                <c:pt idx="3">
                  <c:v>684.1</c:v>
                </c:pt>
                <c:pt idx="4">
                  <c:v>508.5</c:v>
                </c:pt>
              </c:numCache>
            </c:numRef>
          </c:val>
          <c:extLst>
            <c:ext xmlns:c16="http://schemas.microsoft.com/office/drawing/2014/chart" uri="{C3380CC4-5D6E-409C-BE32-E72D297353CC}">
              <c16:uniqueId val="{00000000-2084-4F38-A104-50BA4BD4B015}"/>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2084-4F38-A104-50BA4BD4B01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084-4F38-A104-50BA4BD4B015}"/>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21-47B2-B6E8-9E0DDC7EF3EB}"/>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21-47B2-B6E8-9E0DDC7EF3EB}"/>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B-423A-B4B0-E7717B746425}"/>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B-423A-B4B0-E7717B746425}"/>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9D-4984-9661-71FE5B62759D}"/>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9D-4984-9661-71FE5B62759D}"/>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A-4A37-AAB7-E0A824FE5CF1}"/>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A-4A37-AAB7-E0A824FE5CF1}"/>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49-42BB-B3FF-71266FB1812F}"/>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49-42BB-B3FF-71266FB1812F}"/>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46-4D0B-B7B6-641D747BBE9F}"/>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46-4D0B-B7B6-641D747BBE9F}"/>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13.5</c:v>
                </c:pt>
                <c:pt idx="1">
                  <c:v>13</c:v>
                </c:pt>
                <c:pt idx="2">
                  <c:v>13.6</c:v>
                </c:pt>
                <c:pt idx="3">
                  <c:v>14.1</c:v>
                </c:pt>
                <c:pt idx="4">
                  <c:v>12.2</c:v>
                </c:pt>
              </c:numCache>
            </c:numRef>
          </c:val>
          <c:extLst>
            <c:ext xmlns:c16="http://schemas.microsoft.com/office/drawing/2014/chart" uri="{C3380CC4-5D6E-409C-BE32-E72D297353CC}">
              <c16:uniqueId val="{00000000-79CA-4177-B64A-10F55C96E99D}"/>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79CA-4177-B64A-10F55C96E99D}"/>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0.3</c:v>
                </c:pt>
                <c:pt idx="1">
                  <c:v>1.2</c:v>
                </c:pt>
                <c:pt idx="2">
                  <c:v>13</c:v>
                </c:pt>
                <c:pt idx="3">
                  <c:v>5.8</c:v>
                </c:pt>
                <c:pt idx="4">
                  <c:v>9.6999999999999993</c:v>
                </c:pt>
              </c:numCache>
            </c:numRef>
          </c:val>
          <c:extLst>
            <c:ext xmlns:c16="http://schemas.microsoft.com/office/drawing/2014/chart" uri="{C3380CC4-5D6E-409C-BE32-E72D297353CC}">
              <c16:uniqueId val="{00000000-EEA1-48B1-83ED-33331CDC9CCE}"/>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EEA1-48B1-83ED-33331CDC9CCE}"/>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561.29999999999995</c:v>
                </c:pt>
                <c:pt idx="1">
                  <c:v>543.5</c:v>
                </c:pt>
                <c:pt idx="2">
                  <c:v>482.3</c:v>
                </c:pt>
                <c:pt idx="3">
                  <c:v>424.1</c:v>
                </c:pt>
                <c:pt idx="4">
                  <c:v>442.9</c:v>
                </c:pt>
              </c:numCache>
            </c:numRef>
          </c:val>
          <c:extLst>
            <c:ext xmlns:c16="http://schemas.microsoft.com/office/drawing/2014/chart" uri="{C3380CC4-5D6E-409C-BE32-E72D297353CC}">
              <c16:uniqueId val="{00000000-48C4-4591-977D-AFE87EAD2D6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48C4-4591-977D-AFE87EAD2D6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05-412F-A092-A75714206815}"/>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05-412F-A092-A75714206815}"/>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18-42A2-B4A9-03B41CB2F356}"/>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18-42A2-B4A9-03B41CB2F35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718-42A2-B4A9-03B41CB2F356}"/>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765-48EF-8A5F-3AA2110F3353}"/>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D765-48EF-8A5F-3AA2110F3353}"/>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9478.2999999999993</c:v>
                </c:pt>
                <c:pt idx="1">
                  <c:v>8695.4</c:v>
                </c:pt>
                <c:pt idx="2">
                  <c:v>25344</c:v>
                </c:pt>
                <c:pt idx="3">
                  <c:v>23908</c:v>
                </c:pt>
                <c:pt idx="4">
                  <c:v>28975.7</c:v>
                </c:pt>
              </c:numCache>
            </c:numRef>
          </c:val>
          <c:extLst>
            <c:ext xmlns:c16="http://schemas.microsoft.com/office/drawing/2014/chart" uri="{C3380CC4-5D6E-409C-BE32-E72D297353CC}">
              <c16:uniqueId val="{00000000-691C-488A-A536-010C5156FBDC}"/>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691C-488A-A536-010C5156FBDC}"/>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120143</c:v>
                </c:pt>
                <c:pt idx="1">
                  <c:v>118348</c:v>
                </c:pt>
                <c:pt idx="2">
                  <c:v>122307</c:v>
                </c:pt>
                <c:pt idx="3">
                  <c:v>131720</c:v>
                </c:pt>
                <c:pt idx="4">
                  <c:v>107744</c:v>
                </c:pt>
              </c:numCache>
            </c:numRef>
          </c:val>
          <c:extLst>
            <c:ext xmlns:c16="http://schemas.microsoft.com/office/drawing/2014/chart" uri="{C3380CC4-5D6E-409C-BE32-E72D297353CC}">
              <c16:uniqueId val="{00000000-D481-4B55-9140-5C032FD128C7}"/>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D481-4B55-9140-5C032FD128C7}"/>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13.5</c:v>
                </c:pt>
                <c:pt idx="1">
                  <c:v>13</c:v>
                </c:pt>
                <c:pt idx="2">
                  <c:v>13.6</c:v>
                </c:pt>
                <c:pt idx="3">
                  <c:v>14.1</c:v>
                </c:pt>
                <c:pt idx="4">
                  <c:v>12.2</c:v>
                </c:pt>
              </c:numCache>
            </c:numRef>
          </c:val>
          <c:extLst>
            <c:ext xmlns:c16="http://schemas.microsoft.com/office/drawing/2014/chart" uri="{C3380CC4-5D6E-409C-BE32-E72D297353CC}">
              <c16:uniqueId val="{00000000-00F5-4F5B-A10E-54ACB0701CFC}"/>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00F5-4F5B-A10E-54ACB0701CFC}"/>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0.3</c:v>
                </c:pt>
                <c:pt idx="1">
                  <c:v>1.2</c:v>
                </c:pt>
                <c:pt idx="2">
                  <c:v>13</c:v>
                </c:pt>
                <c:pt idx="3">
                  <c:v>5.8</c:v>
                </c:pt>
                <c:pt idx="4">
                  <c:v>9.6999999999999993</c:v>
                </c:pt>
              </c:numCache>
            </c:numRef>
          </c:val>
          <c:extLst>
            <c:ext xmlns:c16="http://schemas.microsoft.com/office/drawing/2014/chart" uri="{C3380CC4-5D6E-409C-BE32-E72D297353CC}">
              <c16:uniqueId val="{00000000-3CFE-441B-8EE2-296A7CE7EC9F}"/>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3CFE-441B-8EE2-296A7CE7EC9F}"/>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561.29999999999995</c:v>
                </c:pt>
                <c:pt idx="1">
                  <c:v>543.5</c:v>
                </c:pt>
                <c:pt idx="2">
                  <c:v>482.3</c:v>
                </c:pt>
                <c:pt idx="3">
                  <c:v>424.1</c:v>
                </c:pt>
                <c:pt idx="4">
                  <c:v>442.9</c:v>
                </c:pt>
              </c:numCache>
            </c:numRef>
          </c:val>
          <c:extLst>
            <c:ext xmlns:c16="http://schemas.microsoft.com/office/drawing/2014/chart" uri="{C3380CC4-5D6E-409C-BE32-E72D297353CC}">
              <c16:uniqueId val="{00000000-AC8F-4873-BC5B-1C183EE01FE1}"/>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AC8F-4873-BC5B-1C183EE01FE1}"/>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2-473C-9690-CB148B0E4DF7}"/>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2-473C-9690-CB148B0E4DF7}"/>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84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84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84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84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84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84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84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84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84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85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85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85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85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854"/>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855"/>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85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857"/>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85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85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860"/>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861"/>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862"/>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863"/>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86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865"/>
                </a:ext>
              </a:extLst>
            </xdr:cNvPicPr>
          </xdr:nvPicPr>
          <xdr:blipFill>
            <a:blip xmlns:r="http://schemas.openxmlformats.org/officeDocument/2006/relationships" r:embed="rId4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866"/>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867"/>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868"/>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869"/>
                </a:ext>
              </a:extLst>
            </xdr:cNvPicPr>
          </xdr:nvPicPr>
          <xdr:blipFill>
            <a:blip xmlns:r="http://schemas.openxmlformats.org/officeDocument/2006/relationships" r:embed="rId43"/>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870"/>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871"/>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872"/>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873"/>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874"/>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875"/>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876"/>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877"/>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878"/>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879"/>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880"/>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881"/>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882"/>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883"/>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884"/>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885"/>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886"/>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887"/>
                </a:ext>
              </a:extLst>
            </xdr:cNvPicPr>
          </xdr:nvPicPr>
          <xdr:blipFill>
            <a:blip xmlns:r="http://schemas.openxmlformats.org/officeDocument/2006/relationships" r:embed="rId51"/>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888"/>
                </a:ext>
              </a:extLst>
            </xdr:cNvPicPr>
          </xdr:nvPicPr>
          <xdr:blipFill>
            <a:blip xmlns:r="http://schemas.openxmlformats.org/officeDocument/2006/relationships" r:embed="rId51"/>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A28" zoomScale="70" zoomScaleNormal="70" workbookViewId="0">
      <selection activeCell="AJ124" sqref="AJ124"/>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岩手県　北上市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5" t="s">
        <v>2</v>
      </c>
      <c r="C2" s="133"/>
      <c r="D2" s="133"/>
      <c r="E2" s="133"/>
      <c r="F2" s="133" t="s">
        <v>3</v>
      </c>
      <c r="G2" s="133"/>
      <c r="H2" s="133"/>
      <c r="I2" s="133"/>
      <c r="J2" s="133" t="s">
        <v>4</v>
      </c>
      <c r="K2" s="133"/>
      <c r="L2" s="133"/>
      <c r="M2" s="133"/>
      <c r="N2" s="133" t="s">
        <v>5</v>
      </c>
      <c r="O2" s="133"/>
      <c r="P2" s="133"/>
      <c r="Q2" s="134"/>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x14ac:dyDescent="0.15">
      <c r="A3" s="1"/>
      <c r="B3" s="176" t="str">
        <f>データ!I6</f>
        <v>法非適用</v>
      </c>
      <c r="C3" s="177"/>
      <c r="D3" s="177"/>
      <c r="E3" s="177"/>
      <c r="F3" s="177" t="str">
        <f>データ!J6</f>
        <v>電気事業</v>
      </c>
      <c r="G3" s="177"/>
      <c r="H3" s="177"/>
      <c r="I3" s="177"/>
      <c r="J3" s="177" t="str">
        <f>データ!K6</f>
        <v>非設置</v>
      </c>
      <c r="K3" s="177"/>
      <c r="L3" s="177"/>
      <c r="M3" s="177"/>
      <c r="N3" s="178" t="str">
        <f>データ!L6</f>
        <v>該当数値なし</v>
      </c>
      <c r="O3" s="178"/>
      <c r="P3" s="178"/>
      <c r="Q3" s="179"/>
      <c r="R3" s="1"/>
      <c r="S3" s="180" t="s">
        <v>8</v>
      </c>
      <c r="T3" s="181"/>
      <c r="U3" s="181"/>
      <c r="V3" s="181"/>
      <c r="W3" s="181"/>
      <c r="X3" s="181"/>
      <c r="Y3" s="181"/>
      <c r="Z3" s="181"/>
      <c r="AA3" s="181"/>
      <c r="AB3" s="181"/>
      <c r="AC3" s="181"/>
      <c r="AD3" s="181"/>
      <c r="AE3" s="181"/>
      <c r="AF3" s="181"/>
      <c r="AG3" s="181"/>
      <c r="AH3" s="182"/>
      <c r="AI3" s="1"/>
      <c r="AJ3" s="1"/>
      <c r="AK3" s="115" t="s">
        <v>271</v>
      </c>
      <c r="AL3" s="113"/>
      <c r="AM3" s="113"/>
      <c r="AN3" s="113"/>
      <c r="AO3" s="113"/>
      <c r="AP3" s="113"/>
      <c r="AQ3" s="114"/>
    </row>
    <row r="4" spans="1:43" ht="23.1" customHeight="1" x14ac:dyDescent="0.15">
      <c r="A4" s="1"/>
      <c r="B4" s="156" t="s">
        <v>9</v>
      </c>
      <c r="C4" s="157"/>
      <c r="D4" s="157"/>
      <c r="E4" s="157"/>
      <c r="F4" s="157" t="s">
        <v>10</v>
      </c>
      <c r="G4" s="157"/>
      <c r="H4" s="157"/>
      <c r="I4" s="157"/>
      <c r="J4" s="157" t="s">
        <v>11</v>
      </c>
      <c r="K4" s="157"/>
      <c r="L4" s="157"/>
      <c r="M4" s="157"/>
      <c r="N4" s="157" t="s">
        <v>12</v>
      </c>
      <c r="O4" s="157"/>
      <c r="P4" s="157"/>
      <c r="Q4" s="158"/>
      <c r="R4" s="1"/>
      <c r="S4" s="183"/>
      <c r="T4" s="184"/>
      <c r="U4" s="184"/>
      <c r="V4" s="184"/>
      <c r="W4" s="184"/>
      <c r="X4" s="184"/>
      <c r="Y4" s="184"/>
      <c r="Z4" s="184"/>
      <c r="AA4" s="184"/>
      <c r="AB4" s="184"/>
      <c r="AC4" s="184"/>
      <c r="AD4" s="184"/>
      <c r="AE4" s="184"/>
      <c r="AF4" s="184"/>
      <c r="AG4" s="184"/>
      <c r="AH4" s="185"/>
      <c r="AI4" s="1"/>
      <c r="AJ4" s="1"/>
      <c r="AK4" s="115"/>
      <c r="AL4" s="113"/>
      <c r="AM4" s="113"/>
      <c r="AN4" s="113"/>
      <c r="AO4" s="113"/>
      <c r="AP4" s="113"/>
      <c r="AQ4" s="114"/>
    </row>
    <row r="5" spans="1:43" ht="23.1" customHeight="1" x14ac:dyDescent="0.15">
      <c r="A5" s="1"/>
      <c r="B5" s="189" t="str">
        <f>データ!M6</f>
        <v>-</v>
      </c>
      <c r="C5" s="190"/>
      <c r="D5" s="190"/>
      <c r="E5" s="190"/>
      <c r="F5" s="170" t="str">
        <f>データ!N6</f>
        <v>-</v>
      </c>
      <c r="G5" s="170"/>
      <c r="H5" s="170"/>
      <c r="I5" s="170"/>
      <c r="J5" s="170" t="str">
        <f>データ!O6</f>
        <v>-</v>
      </c>
      <c r="K5" s="170"/>
      <c r="L5" s="170"/>
      <c r="M5" s="170"/>
      <c r="N5" s="170">
        <f>データ!P6</f>
        <v>2</v>
      </c>
      <c r="O5" s="170"/>
      <c r="P5" s="170"/>
      <c r="Q5" s="191"/>
      <c r="R5" s="1"/>
      <c r="S5" s="183"/>
      <c r="T5" s="184"/>
      <c r="U5" s="184"/>
      <c r="V5" s="184"/>
      <c r="W5" s="184"/>
      <c r="X5" s="184"/>
      <c r="Y5" s="184"/>
      <c r="Z5" s="184"/>
      <c r="AA5" s="184"/>
      <c r="AB5" s="184"/>
      <c r="AC5" s="184"/>
      <c r="AD5" s="184"/>
      <c r="AE5" s="184"/>
      <c r="AF5" s="184"/>
      <c r="AG5" s="184"/>
      <c r="AH5" s="185"/>
      <c r="AI5" s="1"/>
      <c r="AJ5" s="1"/>
      <c r="AK5" s="115"/>
      <c r="AL5" s="113"/>
      <c r="AM5" s="113"/>
      <c r="AN5" s="113"/>
      <c r="AO5" s="113"/>
      <c r="AP5" s="113"/>
      <c r="AQ5" s="114"/>
    </row>
    <row r="6" spans="1:43" ht="23.1" customHeight="1" x14ac:dyDescent="0.15">
      <c r="A6" s="1"/>
      <c r="B6" s="156" t="s">
        <v>13</v>
      </c>
      <c r="C6" s="157"/>
      <c r="D6" s="157"/>
      <c r="E6" s="157"/>
      <c r="F6" s="157" t="s">
        <v>14</v>
      </c>
      <c r="G6" s="157"/>
      <c r="H6" s="157"/>
      <c r="I6" s="157"/>
      <c r="J6" s="157" t="s">
        <v>15</v>
      </c>
      <c r="K6" s="157"/>
      <c r="L6" s="157"/>
      <c r="M6" s="157"/>
      <c r="N6" s="157" t="s">
        <v>16</v>
      </c>
      <c r="O6" s="157"/>
      <c r="P6" s="157"/>
      <c r="Q6" s="158"/>
      <c r="R6" s="1"/>
      <c r="S6" s="183"/>
      <c r="T6" s="184"/>
      <c r="U6" s="184"/>
      <c r="V6" s="184"/>
      <c r="W6" s="184"/>
      <c r="X6" s="184"/>
      <c r="Y6" s="184"/>
      <c r="Z6" s="184"/>
      <c r="AA6" s="184"/>
      <c r="AB6" s="184"/>
      <c r="AC6" s="184"/>
      <c r="AD6" s="184"/>
      <c r="AE6" s="184"/>
      <c r="AF6" s="184"/>
      <c r="AG6" s="184"/>
      <c r="AH6" s="185"/>
      <c r="AI6" s="1"/>
      <c r="AJ6" s="1"/>
      <c r="AK6" s="115"/>
      <c r="AL6" s="113"/>
      <c r="AM6" s="113"/>
      <c r="AN6" s="113"/>
      <c r="AO6" s="113"/>
      <c r="AP6" s="113"/>
      <c r="AQ6" s="114"/>
    </row>
    <row r="7" spans="1:43" ht="22.5" customHeight="1" x14ac:dyDescent="0.15">
      <c r="A7" s="1"/>
      <c r="B7" s="169" t="str">
        <f>データ!Q6</f>
        <v>-</v>
      </c>
      <c r="C7" s="170"/>
      <c r="D7" s="170"/>
      <c r="E7" s="170"/>
      <c r="F7" s="171" t="s">
        <v>132</v>
      </c>
      <c r="G7" s="172"/>
      <c r="H7" s="172"/>
      <c r="I7" s="172"/>
      <c r="J7" s="173" t="s">
        <v>132</v>
      </c>
      <c r="K7" s="173"/>
      <c r="L7" s="173"/>
      <c r="M7" s="173"/>
      <c r="N7" s="174" t="str">
        <f>データ!T6</f>
        <v>無</v>
      </c>
      <c r="O7" s="174"/>
      <c r="P7" s="174"/>
      <c r="Q7" s="175"/>
      <c r="R7" s="1"/>
      <c r="S7" s="183"/>
      <c r="T7" s="184"/>
      <c r="U7" s="184"/>
      <c r="V7" s="184"/>
      <c r="W7" s="184"/>
      <c r="X7" s="184"/>
      <c r="Y7" s="184"/>
      <c r="Z7" s="184"/>
      <c r="AA7" s="184"/>
      <c r="AB7" s="184"/>
      <c r="AC7" s="184"/>
      <c r="AD7" s="184"/>
      <c r="AE7" s="184"/>
      <c r="AF7" s="184"/>
      <c r="AG7" s="184"/>
      <c r="AH7" s="185"/>
      <c r="AI7" s="1"/>
      <c r="AJ7" s="1"/>
      <c r="AK7" s="115"/>
      <c r="AL7" s="113"/>
      <c r="AM7" s="113"/>
      <c r="AN7" s="113"/>
      <c r="AO7" s="113"/>
      <c r="AP7" s="113"/>
      <c r="AQ7" s="114"/>
    </row>
    <row r="8" spans="1:43" ht="23.1" customHeight="1" x14ac:dyDescent="0.15">
      <c r="A8" s="1"/>
      <c r="B8" s="156" t="s">
        <v>17</v>
      </c>
      <c r="C8" s="157"/>
      <c r="D8" s="157"/>
      <c r="E8" s="157"/>
      <c r="F8" s="157" t="s">
        <v>18</v>
      </c>
      <c r="G8" s="157"/>
      <c r="H8" s="157"/>
      <c r="I8" s="157"/>
      <c r="J8" s="157"/>
      <c r="K8" s="157"/>
      <c r="L8" s="157"/>
      <c r="M8" s="157"/>
      <c r="N8" s="157"/>
      <c r="O8" s="157"/>
      <c r="P8" s="157"/>
      <c r="Q8" s="158"/>
      <c r="R8" s="1"/>
      <c r="S8" s="183"/>
      <c r="T8" s="184"/>
      <c r="U8" s="184"/>
      <c r="V8" s="184"/>
      <c r="W8" s="184"/>
      <c r="X8" s="184"/>
      <c r="Y8" s="184"/>
      <c r="Z8" s="184"/>
      <c r="AA8" s="184"/>
      <c r="AB8" s="184"/>
      <c r="AC8" s="184"/>
      <c r="AD8" s="184"/>
      <c r="AE8" s="184"/>
      <c r="AF8" s="184"/>
      <c r="AG8" s="184"/>
      <c r="AH8" s="185"/>
      <c r="AI8" s="1"/>
      <c r="AJ8" s="1"/>
      <c r="AK8" s="115"/>
      <c r="AL8" s="113"/>
      <c r="AM8" s="113"/>
      <c r="AN8" s="113"/>
      <c r="AO8" s="113"/>
      <c r="AP8" s="113"/>
      <c r="AQ8" s="114"/>
    </row>
    <row r="9" spans="1:43" ht="23.1" customHeight="1" thickBot="1" x14ac:dyDescent="0.2">
      <c r="A9" s="1"/>
      <c r="B9" s="159" t="s">
        <v>134</v>
      </c>
      <c r="C9" s="160"/>
      <c r="D9" s="160"/>
      <c r="E9" s="160"/>
      <c r="F9" s="161">
        <f>データ!V6</f>
        <v>80.2</v>
      </c>
      <c r="G9" s="161"/>
      <c r="H9" s="161"/>
      <c r="I9" s="161"/>
      <c r="J9" s="162"/>
      <c r="K9" s="162"/>
      <c r="L9" s="162"/>
      <c r="M9" s="162"/>
      <c r="N9" s="163"/>
      <c r="O9" s="163"/>
      <c r="P9" s="163"/>
      <c r="Q9" s="164"/>
      <c r="R9" s="1"/>
      <c r="S9" s="183"/>
      <c r="T9" s="184"/>
      <c r="U9" s="184"/>
      <c r="V9" s="184"/>
      <c r="W9" s="184"/>
      <c r="X9" s="184"/>
      <c r="Y9" s="184"/>
      <c r="Z9" s="184"/>
      <c r="AA9" s="184"/>
      <c r="AB9" s="184"/>
      <c r="AC9" s="184"/>
      <c r="AD9" s="184"/>
      <c r="AE9" s="184"/>
      <c r="AF9" s="184"/>
      <c r="AG9" s="184"/>
      <c r="AH9" s="185"/>
      <c r="AI9" s="1"/>
      <c r="AJ9" s="1"/>
      <c r="AK9" s="115"/>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5"/>
      <c r="AL10" s="113"/>
      <c r="AM10" s="113"/>
      <c r="AN10" s="113"/>
      <c r="AO10" s="113"/>
      <c r="AP10" s="113"/>
      <c r="AQ10" s="114"/>
    </row>
    <row r="11" spans="1:43" ht="23.1" customHeight="1" x14ac:dyDescent="0.15">
      <c r="A11" s="1"/>
      <c r="B11" s="165" t="s">
        <v>20</v>
      </c>
      <c r="C11" s="133"/>
      <c r="D11" s="133"/>
      <c r="E11" s="133"/>
      <c r="F11" s="166" t="str">
        <f>データ!B10</f>
        <v>H28</v>
      </c>
      <c r="G11" s="167"/>
      <c r="H11" s="166" t="str">
        <f>データ!C10</f>
        <v>H29</v>
      </c>
      <c r="I11" s="167"/>
      <c r="J11" s="166" t="str">
        <f>データ!D10</f>
        <v>H30</v>
      </c>
      <c r="K11" s="167"/>
      <c r="L11" s="166" t="str">
        <f>データ!E10</f>
        <v>R01</v>
      </c>
      <c r="M11" s="167"/>
      <c r="N11" s="166" t="str">
        <f>データ!F10</f>
        <v>R02</v>
      </c>
      <c r="O11" s="168"/>
      <c r="P11" s="8"/>
      <c r="Q11" s="8"/>
      <c r="R11" s="1"/>
      <c r="S11" s="183"/>
      <c r="T11" s="184"/>
      <c r="U11" s="184"/>
      <c r="V11" s="184"/>
      <c r="W11" s="184"/>
      <c r="X11" s="184"/>
      <c r="Y11" s="184"/>
      <c r="Z11" s="184"/>
      <c r="AA11" s="184"/>
      <c r="AB11" s="184"/>
      <c r="AC11" s="184"/>
      <c r="AD11" s="184"/>
      <c r="AE11" s="184"/>
      <c r="AF11" s="184"/>
      <c r="AG11" s="184"/>
      <c r="AH11" s="185"/>
      <c r="AI11" s="1"/>
      <c r="AJ11" s="1"/>
      <c r="AK11" s="115"/>
      <c r="AL11" s="113"/>
      <c r="AM11" s="113"/>
      <c r="AN11" s="113"/>
      <c r="AO11" s="113"/>
      <c r="AP11" s="113"/>
      <c r="AQ11" s="114"/>
    </row>
    <row r="12" spans="1:43" ht="23.1" customHeight="1" x14ac:dyDescent="0.15">
      <c r="A12" s="1"/>
      <c r="B12" s="156" t="s">
        <v>21</v>
      </c>
      <c r="C12" s="157"/>
      <c r="D12" s="157"/>
      <c r="E12" s="157"/>
      <c r="F12" s="152" t="str">
        <f>データ!W6</f>
        <v>-</v>
      </c>
      <c r="G12" s="153"/>
      <c r="H12" s="152" t="str">
        <f>データ!X6</f>
        <v>-</v>
      </c>
      <c r="I12" s="153"/>
      <c r="J12" s="152" t="str">
        <f>データ!Y6</f>
        <v>-</v>
      </c>
      <c r="K12" s="153"/>
      <c r="L12" s="152" t="str">
        <f>データ!Z6</f>
        <v>-</v>
      </c>
      <c r="M12" s="153"/>
      <c r="N12" s="154" t="str">
        <f>データ!AA6</f>
        <v>-</v>
      </c>
      <c r="O12" s="155"/>
      <c r="P12" s="8"/>
      <c r="Q12" s="8"/>
      <c r="R12" s="1"/>
      <c r="S12" s="183"/>
      <c r="T12" s="184"/>
      <c r="U12" s="184"/>
      <c r="V12" s="184"/>
      <c r="W12" s="184"/>
      <c r="X12" s="184"/>
      <c r="Y12" s="184"/>
      <c r="Z12" s="184"/>
      <c r="AA12" s="184"/>
      <c r="AB12" s="184"/>
      <c r="AC12" s="184"/>
      <c r="AD12" s="184"/>
      <c r="AE12" s="184"/>
      <c r="AF12" s="184"/>
      <c r="AG12" s="184"/>
      <c r="AH12" s="185"/>
      <c r="AI12" s="1"/>
      <c r="AJ12" s="1"/>
      <c r="AK12" s="115"/>
      <c r="AL12" s="113"/>
      <c r="AM12" s="113"/>
      <c r="AN12" s="113"/>
      <c r="AO12" s="113"/>
      <c r="AP12" s="113"/>
      <c r="AQ12" s="114"/>
    </row>
    <row r="13" spans="1:43" ht="23.1" customHeight="1" x14ac:dyDescent="0.15">
      <c r="A13" s="1"/>
      <c r="B13" s="149" t="s">
        <v>22</v>
      </c>
      <c r="C13" s="150"/>
      <c r="D13" s="150"/>
      <c r="E13" s="151"/>
      <c r="F13" s="152" t="str">
        <f>データ!AB6</f>
        <v>-</v>
      </c>
      <c r="G13" s="153"/>
      <c r="H13" s="152" t="str">
        <f>データ!AC6</f>
        <v>-</v>
      </c>
      <c r="I13" s="153"/>
      <c r="J13" s="152" t="str">
        <f>データ!AD6</f>
        <v>-</v>
      </c>
      <c r="K13" s="153"/>
      <c r="L13" s="152" t="str">
        <f>データ!AE6</f>
        <v>-</v>
      </c>
      <c r="M13" s="153"/>
      <c r="N13" s="154" t="str">
        <f>データ!AF6</f>
        <v>-</v>
      </c>
      <c r="O13" s="155"/>
      <c r="P13" s="8"/>
      <c r="Q13" s="8"/>
      <c r="R13" s="1"/>
      <c r="S13" s="183"/>
      <c r="T13" s="184"/>
      <c r="U13" s="184"/>
      <c r="V13" s="184"/>
      <c r="W13" s="184"/>
      <c r="X13" s="184"/>
      <c r="Y13" s="184"/>
      <c r="Z13" s="184"/>
      <c r="AA13" s="184"/>
      <c r="AB13" s="184"/>
      <c r="AC13" s="184"/>
      <c r="AD13" s="184"/>
      <c r="AE13" s="184"/>
      <c r="AF13" s="184"/>
      <c r="AG13" s="184"/>
      <c r="AH13" s="185"/>
      <c r="AI13" s="1"/>
      <c r="AJ13" s="1"/>
      <c r="AK13" s="115"/>
      <c r="AL13" s="113"/>
      <c r="AM13" s="113"/>
      <c r="AN13" s="113"/>
      <c r="AO13" s="113"/>
      <c r="AP13" s="113"/>
      <c r="AQ13" s="114"/>
    </row>
    <row r="14" spans="1:43" ht="23.1" customHeight="1" x14ac:dyDescent="0.15">
      <c r="A14" s="1"/>
      <c r="B14" s="149" t="s">
        <v>23</v>
      </c>
      <c r="C14" s="150"/>
      <c r="D14" s="150"/>
      <c r="E14" s="151"/>
      <c r="F14" s="152" t="str">
        <f>データ!AG6</f>
        <v>-</v>
      </c>
      <c r="G14" s="153"/>
      <c r="H14" s="152" t="str">
        <f>データ!AH6</f>
        <v>-</v>
      </c>
      <c r="I14" s="153"/>
      <c r="J14" s="152" t="str">
        <f>データ!AI6</f>
        <v>-</v>
      </c>
      <c r="K14" s="153"/>
      <c r="L14" s="152" t="str">
        <f>データ!AJ6</f>
        <v>-</v>
      </c>
      <c r="M14" s="153"/>
      <c r="N14" s="154" t="str">
        <f>データ!AK6</f>
        <v>-</v>
      </c>
      <c r="O14" s="155"/>
      <c r="P14" s="8"/>
      <c r="Q14" s="8"/>
      <c r="R14" s="1"/>
      <c r="S14" s="183"/>
      <c r="T14" s="184"/>
      <c r="U14" s="184"/>
      <c r="V14" s="184"/>
      <c r="W14" s="184"/>
      <c r="X14" s="184"/>
      <c r="Y14" s="184"/>
      <c r="Z14" s="184"/>
      <c r="AA14" s="184"/>
      <c r="AB14" s="184"/>
      <c r="AC14" s="184"/>
      <c r="AD14" s="184"/>
      <c r="AE14" s="184"/>
      <c r="AF14" s="184"/>
      <c r="AG14" s="184"/>
      <c r="AH14" s="185"/>
      <c r="AI14" s="1"/>
      <c r="AJ14" s="1"/>
      <c r="AK14" s="115"/>
      <c r="AL14" s="113"/>
      <c r="AM14" s="113"/>
      <c r="AN14" s="113"/>
      <c r="AO14" s="113"/>
      <c r="AP14" s="113"/>
      <c r="AQ14" s="114"/>
    </row>
    <row r="15" spans="1:43" ht="23.1" customHeight="1" x14ac:dyDescent="0.15">
      <c r="A15" s="1"/>
      <c r="B15" s="142" t="s">
        <v>24</v>
      </c>
      <c r="C15" s="143"/>
      <c r="D15" s="143"/>
      <c r="E15" s="144"/>
      <c r="F15" s="145">
        <f>データ!AL6</f>
        <v>3425</v>
      </c>
      <c r="G15" s="145"/>
      <c r="H15" s="145">
        <f>データ!AM6</f>
        <v>3299</v>
      </c>
      <c r="I15" s="145"/>
      <c r="J15" s="145">
        <f>データ!AN6</f>
        <v>3445</v>
      </c>
      <c r="K15" s="145"/>
      <c r="L15" s="145">
        <f>データ!AO6</f>
        <v>3581</v>
      </c>
      <c r="M15" s="145"/>
      <c r="N15" s="146">
        <f>データ!AP6</f>
        <v>3097</v>
      </c>
      <c r="O15" s="147"/>
      <c r="P15" s="8"/>
      <c r="Q15" s="8"/>
      <c r="R15" s="1"/>
      <c r="S15" s="183"/>
      <c r="T15" s="184"/>
      <c r="U15" s="184"/>
      <c r="V15" s="184"/>
      <c r="W15" s="184"/>
      <c r="X15" s="184"/>
      <c r="Y15" s="184"/>
      <c r="Z15" s="184"/>
      <c r="AA15" s="184"/>
      <c r="AB15" s="184"/>
      <c r="AC15" s="184"/>
      <c r="AD15" s="184"/>
      <c r="AE15" s="184"/>
      <c r="AF15" s="184"/>
      <c r="AG15" s="184"/>
      <c r="AH15" s="185"/>
      <c r="AI15" s="1"/>
      <c r="AJ15" s="1"/>
      <c r="AK15" s="115"/>
      <c r="AL15" s="113"/>
      <c r="AM15" s="113"/>
      <c r="AN15" s="113"/>
      <c r="AO15" s="113"/>
      <c r="AP15" s="113"/>
      <c r="AQ15" s="114"/>
    </row>
    <row r="16" spans="1:43" ht="23.1" customHeight="1" thickBot="1" x14ac:dyDescent="0.2">
      <c r="A16" s="1"/>
      <c r="B16" s="135" t="s">
        <v>25</v>
      </c>
      <c r="C16" s="136"/>
      <c r="D16" s="136"/>
      <c r="E16" s="137"/>
      <c r="F16" s="148">
        <f>データ!AQ6</f>
        <v>3425</v>
      </c>
      <c r="G16" s="148"/>
      <c r="H16" s="148">
        <f>データ!AR6</f>
        <v>3299</v>
      </c>
      <c r="I16" s="148"/>
      <c r="J16" s="148">
        <f>データ!AS6</f>
        <v>3445</v>
      </c>
      <c r="K16" s="148"/>
      <c r="L16" s="148">
        <f>データ!AT6</f>
        <v>3581</v>
      </c>
      <c r="M16" s="148"/>
      <c r="N16" s="140">
        <f>データ!AU6</f>
        <v>3097</v>
      </c>
      <c r="O16" s="141"/>
      <c r="P16" s="8"/>
      <c r="Q16" s="8"/>
      <c r="R16" s="1"/>
      <c r="S16" s="183"/>
      <c r="T16" s="184"/>
      <c r="U16" s="184"/>
      <c r="V16" s="184"/>
      <c r="W16" s="184"/>
      <c r="X16" s="184"/>
      <c r="Y16" s="184"/>
      <c r="Z16" s="184"/>
      <c r="AA16" s="184"/>
      <c r="AB16" s="184"/>
      <c r="AC16" s="184"/>
      <c r="AD16" s="184"/>
      <c r="AE16" s="184"/>
      <c r="AF16" s="184"/>
      <c r="AG16" s="184"/>
      <c r="AH16" s="185"/>
      <c r="AI16" s="1"/>
      <c r="AJ16" s="1"/>
      <c r="AK16" s="115"/>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5"/>
      <c r="AL17" s="113"/>
      <c r="AM17" s="113"/>
      <c r="AN17" s="113"/>
      <c r="AO17" s="113"/>
      <c r="AP17" s="113"/>
      <c r="AQ17" s="114"/>
    </row>
    <row r="18" spans="1:43" ht="23.1" customHeight="1" x14ac:dyDescent="0.15">
      <c r="A18" s="1"/>
      <c r="B18" s="131"/>
      <c r="C18" s="132"/>
      <c r="D18" s="132"/>
      <c r="E18" s="132"/>
      <c r="F18" s="133" t="s">
        <v>26</v>
      </c>
      <c r="G18" s="133"/>
      <c r="H18" s="133"/>
      <c r="I18" s="133" t="s">
        <v>27</v>
      </c>
      <c r="J18" s="133"/>
      <c r="K18" s="133"/>
      <c r="L18" s="133" t="s">
        <v>25</v>
      </c>
      <c r="M18" s="133"/>
      <c r="N18" s="133"/>
      <c r="O18" s="134"/>
      <c r="P18" s="1"/>
      <c r="Q18" s="1"/>
      <c r="R18" s="1"/>
      <c r="S18" s="183"/>
      <c r="T18" s="184"/>
      <c r="U18" s="184"/>
      <c r="V18" s="184"/>
      <c r="W18" s="184"/>
      <c r="X18" s="184"/>
      <c r="Y18" s="184"/>
      <c r="Z18" s="184"/>
      <c r="AA18" s="184"/>
      <c r="AB18" s="184"/>
      <c r="AC18" s="184"/>
      <c r="AD18" s="184"/>
      <c r="AE18" s="184"/>
      <c r="AF18" s="184"/>
      <c r="AG18" s="184"/>
      <c r="AH18" s="185"/>
      <c r="AI18" s="1"/>
      <c r="AJ18" s="1"/>
      <c r="AK18" s="115"/>
      <c r="AL18" s="113"/>
      <c r="AM18" s="113"/>
      <c r="AN18" s="113"/>
      <c r="AO18" s="113"/>
      <c r="AP18" s="113"/>
      <c r="AQ18" s="114"/>
    </row>
    <row r="19" spans="1:43" ht="23.1" customHeight="1" thickBot="1" x14ac:dyDescent="0.2">
      <c r="A19" s="1"/>
      <c r="B19" s="135" t="s">
        <v>28</v>
      </c>
      <c r="C19" s="136"/>
      <c r="D19" s="136"/>
      <c r="E19" s="137"/>
      <c r="F19" s="138" t="str">
        <f>データ!AV6</f>
        <v>-</v>
      </c>
      <c r="G19" s="138"/>
      <c r="H19" s="138"/>
      <c r="I19" s="138">
        <f>データ!AW6</f>
        <v>121669</v>
      </c>
      <c r="J19" s="138"/>
      <c r="K19" s="138"/>
      <c r="L19" s="138">
        <f>データ!AX6</f>
        <v>121669</v>
      </c>
      <c r="M19" s="138"/>
      <c r="N19" s="138"/>
      <c r="O19" s="139"/>
      <c r="P19" s="1"/>
      <c r="Q19" s="1"/>
      <c r="R19" s="1"/>
      <c r="S19" s="186"/>
      <c r="T19" s="187"/>
      <c r="U19" s="187"/>
      <c r="V19" s="187"/>
      <c r="W19" s="187"/>
      <c r="X19" s="187"/>
      <c r="Y19" s="187"/>
      <c r="Z19" s="187"/>
      <c r="AA19" s="187"/>
      <c r="AB19" s="187"/>
      <c r="AC19" s="187"/>
      <c r="AD19" s="187"/>
      <c r="AE19" s="187"/>
      <c r="AF19" s="187"/>
      <c r="AG19" s="187"/>
      <c r="AH19" s="188"/>
      <c r="AI19" s="1"/>
      <c r="AJ19" s="1"/>
      <c r="AK19" s="115"/>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5"/>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5"/>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5"/>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5"/>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5"/>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5"/>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5"/>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5"/>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5"/>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5"/>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5"/>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5"/>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5"/>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5"/>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5"/>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5"/>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5"/>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5"/>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272</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5"/>
      <c r="AL41" s="113"/>
      <c r="AM41" s="113"/>
      <c r="AN41" s="113"/>
      <c r="AO41" s="113"/>
      <c r="AP41" s="113"/>
      <c r="AQ41" s="114"/>
    </row>
    <row r="42" spans="1:43" ht="43.35" customHeight="1" x14ac:dyDescent="0.15">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5"/>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5"/>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5"/>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5"/>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5"/>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5"/>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5"/>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5"/>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5"/>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5"/>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5"/>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5"/>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5"/>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5"/>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5"/>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5"/>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5"/>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5"/>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5"/>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5"/>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5"/>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5"/>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5"/>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5"/>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5"/>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5"/>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5"/>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5"/>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5"/>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5"/>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5"/>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5"/>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5"/>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5"/>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5"/>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5"/>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5"/>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5"/>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5"/>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5"/>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5"/>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5"/>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5"/>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5"/>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5"/>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5"/>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5"/>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5"/>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5"/>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5"/>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5"/>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5"/>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5"/>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5"/>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273</v>
      </c>
      <c r="AL99" s="125"/>
      <c r="AM99" s="125"/>
      <c r="AN99" s="125"/>
      <c r="AO99" s="125"/>
      <c r="AP99" s="125"/>
      <c r="AQ99" s="126"/>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7"/>
      <c r="AL100" s="125"/>
      <c r="AM100" s="125"/>
      <c r="AN100" s="125"/>
      <c r="AO100" s="125"/>
      <c r="AP100" s="125"/>
      <c r="AQ100" s="126"/>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7"/>
      <c r="AL101" s="125"/>
      <c r="AM101" s="125"/>
      <c r="AN101" s="125"/>
      <c r="AO101" s="125"/>
      <c r="AP101" s="125"/>
      <c r="AQ101" s="126"/>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7"/>
      <c r="AL102" s="125"/>
      <c r="AM102" s="125"/>
      <c r="AN102" s="125"/>
      <c r="AO102" s="125"/>
      <c r="AP102" s="125"/>
      <c r="AQ102" s="126"/>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7"/>
      <c r="AL103" s="125"/>
      <c r="AM103" s="125"/>
      <c r="AN103" s="125"/>
      <c r="AO103" s="125"/>
      <c r="AP103" s="125"/>
      <c r="AQ103" s="126"/>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7"/>
      <c r="AL104" s="125"/>
      <c r="AM104" s="125"/>
      <c r="AN104" s="125"/>
      <c r="AO104" s="125"/>
      <c r="AP104" s="125"/>
      <c r="AQ104" s="126"/>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7"/>
      <c r="AL105" s="125"/>
      <c r="AM105" s="125"/>
      <c r="AN105" s="125"/>
      <c r="AO105" s="125"/>
      <c r="AP105" s="125"/>
      <c r="AQ105" s="126"/>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7"/>
      <c r="AL106" s="125"/>
      <c r="AM106" s="125"/>
      <c r="AN106" s="125"/>
      <c r="AO106" s="125"/>
      <c r="AP106" s="125"/>
      <c r="AQ106" s="126"/>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7"/>
      <c r="AL107" s="125"/>
      <c r="AM107" s="125"/>
      <c r="AN107" s="125"/>
      <c r="AO107" s="125"/>
      <c r="AP107" s="125"/>
      <c r="AQ107" s="126"/>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7"/>
      <c r="AL108" s="125"/>
      <c r="AM108" s="125"/>
      <c r="AN108" s="125"/>
      <c r="AO108" s="125"/>
      <c r="AP108" s="125"/>
      <c r="AQ108" s="126"/>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7"/>
      <c r="AL109" s="125"/>
      <c r="AM109" s="125"/>
      <c r="AN109" s="125"/>
      <c r="AO109" s="125"/>
      <c r="AP109" s="125"/>
      <c r="AQ109" s="126"/>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7"/>
      <c r="AL110" s="125"/>
      <c r="AM110" s="125"/>
      <c r="AN110" s="125"/>
      <c r="AO110" s="125"/>
      <c r="AP110" s="125"/>
      <c r="AQ110" s="126"/>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7"/>
      <c r="AL111" s="125"/>
      <c r="AM111" s="125"/>
      <c r="AN111" s="125"/>
      <c r="AO111" s="125"/>
      <c r="AP111" s="125"/>
      <c r="AQ111" s="126"/>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7"/>
      <c r="AL112" s="125"/>
      <c r="AM112" s="125"/>
      <c r="AN112" s="125"/>
      <c r="AO112" s="125"/>
      <c r="AP112" s="125"/>
      <c r="AQ112" s="126"/>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7"/>
      <c r="AL113" s="125"/>
      <c r="AM113" s="125"/>
      <c r="AN113" s="125"/>
      <c r="AO113" s="125"/>
      <c r="AP113" s="125"/>
      <c r="AQ113" s="126"/>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7"/>
      <c r="AL114" s="125"/>
      <c r="AM114" s="125"/>
      <c r="AN114" s="125"/>
      <c r="AO114" s="125"/>
      <c r="AP114" s="125"/>
      <c r="AQ114" s="126"/>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7"/>
      <c r="AL115" s="125"/>
      <c r="AM115" s="125"/>
      <c r="AN115" s="125"/>
      <c r="AO115" s="125"/>
      <c r="AP115" s="125"/>
      <c r="AQ115" s="126"/>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7"/>
      <c r="AL116" s="125"/>
      <c r="AM116" s="125"/>
      <c r="AN116" s="125"/>
      <c r="AO116" s="125"/>
      <c r="AP116" s="125"/>
      <c r="AQ116" s="126"/>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8"/>
      <c r="AL117" s="129"/>
      <c r="AM117" s="129"/>
      <c r="AN117" s="129"/>
      <c r="AO117" s="129"/>
      <c r="AP117" s="129"/>
      <c r="AQ117" s="130"/>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（最大出力合計2,889kW）</v>
      </c>
      <c r="D123" s="5" t="str">
        <f>データ!EX9</f>
        <v>（最大出力合計-kW）</v>
      </c>
      <c r="E123" s="5" t="str">
        <f>データ!GW9</f>
        <v>（最大出力合計-kW）</v>
      </c>
      <c r="F123" s="5" t="str">
        <f>データ!IV9</f>
        <v>（最大出力合計-kW）</v>
      </c>
      <c r="G123" s="5" t="str">
        <f>データ!KU9</f>
        <v>（最大出力合計2,889kW）</v>
      </c>
    </row>
  </sheetData>
  <sheetProtection algorithmName="SHA-512" hashValue="IMU8cIchq1SuPMUwnviHH8HYLCcjmXrNm/JKOW3KoOs4wUbceo3k7MBhLYuurzpX2tcoE0ldUHxW/9Vrt5jnZA==" saltValue="GKQkI9jKaI9N34SDsI94v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032069</v>
      </c>
      <c r="D6" s="67" t="str">
        <f t="shared" si="6"/>
        <v>47</v>
      </c>
      <c r="E6" s="67" t="str">
        <f t="shared" si="6"/>
        <v>04</v>
      </c>
      <c r="F6" s="67" t="str">
        <f t="shared" si="6"/>
        <v>0</v>
      </c>
      <c r="G6" s="67" t="str">
        <f t="shared" si="6"/>
        <v>000</v>
      </c>
      <c r="H6" s="67" t="str">
        <f t="shared" si="6"/>
        <v>岩手県　北上市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令和16年3月31日　北上第１ソーラー発電所</v>
      </c>
      <c r="S6" s="71" t="str">
        <f t="shared" si="6"/>
        <v>令和16年3月31日　北上第１ソーラー発電所</v>
      </c>
      <c r="T6" s="67" t="str">
        <f t="shared" si="6"/>
        <v>無</v>
      </c>
      <c r="U6" s="71" t="str">
        <f t="shared" si="6"/>
        <v>東北電力株式会社、合同会社北上新電力</v>
      </c>
      <c r="V6" s="68">
        <f t="shared" si="6"/>
        <v>80.2</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3425</v>
      </c>
      <c r="AM6" s="69">
        <f t="shared" si="6"/>
        <v>3299</v>
      </c>
      <c r="AN6" s="69">
        <f t="shared" si="6"/>
        <v>3445</v>
      </c>
      <c r="AO6" s="69">
        <f t="shared" si="6"/>
        <v>3581</v>
      </c>
      <c r="AP6" s="69">
        <f t="shared" si="6"/>
        <v>3097</v>
      </c>
      <c r="AQ6" s="69">
        <f t="shared" si="6"/>
        <v>3425</v>
      </c>
      <c r="AR6" s="69">
        <f t="shared" si="6"/>
        <v>3299</v>
      </c>
      <c r="AS6" s="69">
        <f t="shared" si="6"/>
        <v>3445</v>
      </c>
      <c r="AT6" s="69">
        <f t="shared" si="6"/>
        <v>3581</v>
      </c>
      <c r="AU6" s="69">
        <f t="shared" si="6"/>
        <v>3097</v>
      </c>
      <c r="AV6" s="69" t="str">
        <f t="shared" si="6"/>
        <v>-</v>
      </c>
      <c r="AW6" s="69">
        <f t="shared" si="6"/>
        <v>121669</v>
      </c>
      <c r="AX6" s="69">
        <f t="shared" si="6"/>
        <v>121669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t="s">
        <v>131</v>
      </c>
      <c r="P7" s="80">
        <v>2</v>
      </c>
      <c r="Q7" s="80" t="s">
        <v>131</v>
      </c>
      <c r="R7" s="81" t="s">
        <v>132</v>
      </c>
      <c r="S7" s="81" t="s">
        <v>132</v>
      </c>
      <c r="T7" s="82" t="s">
        <v>133</v>
      </c>
      <c r="U7" s="81" t="s">
        <v>134</v>
      </c>
      <c r="V7" s="78">
        <v>80.2</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t="s">
        <v>131</v>
      </c>
      <c r="AK7" s="80" t="s">
        <v>131</v>
      </c>
      <c r="AL7" s="80">
        <v>3425</v>
      </c>
      <c r="AM7" s="80">
        <v>3299</v>
      </c>
      <c r="AN7" s="80">
        <v>3445</v>
      </c>
      <c r="AO7" s="80">
        <v>3581</v>
      </c>
      <c r="AP7" s="80">
        <v>3097</v>
      </c>
      <c r="AQ7" s="80">
        <v>3425</v>
      </c>
      <c r="AR7" s="80">
        <v>3299</v>
      </c>
      <c r="AS7" s="80">
        <v>3445</v>
      </c>
      <c r="AT7" s="80">
        <v>3581</v>
      </c>
      <c r="AU7" s="80">
        <v>3097</v>
      </c>
      <c r="AV7" s="80" t="s">
        <v>131</v>
      </c>
      <c r="AW7" s="80">
        <v>121669</v>
      </c>
      <c r="AX7" s="80">
        <v>121669</v>
      </c>
      <c r="AY7" s="83">
        <v>455.9</v>
      </c>
      <c r="AZ7" s="83">
        <v>167.7</v>
      </c>
      <c r="BA7" s="83">
        <v>170.5</v>
      </c>
      <c r="BB7" s="83">
        <v>183.1</v>
      </c>
      <c r="BC7" s="83">
        <v>152.1</v>
      </c>
      <c r="BD7" s="83">
        <v>88.8</v>
      </c>
      <c r="BE7" s="83">
        <v>121.3</v>
      </c>
      <c r="BF7" s="83">
        <v>123.2</v>
      </c>
      <c r="BG7" s="83">
        <v>134.69999999999999</v>
      </c>
      <c r="BH7" s="83">
        <v>141.80000000000001</v>
      </c>
      <c r="BI7" s="83">
        <v>100</v>
      </c>
      <c r="BJ7" s="83">
        <v>573.20000000000005</v>
      </c>
      <c r="BK7" s="83">
        <v>643.20000000000005</v>
      </c>
      <c r="BL7" s="83">
        <v>608.6</v>
      </c>
      <c r="BM7" s="83">
        <v>684.1</v>
      </c>
      <c r="BN7" s="83">
        <v>508.5</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9478.2999999999993</v>
      </c>
      <c r="CG7" s="83">
        <v>8695.4</v>
      </c>
      <c r="CH7" s="83">
        <v>25344</v>
      </c>
      <c r="CI7" s="83">
        <v>23908</v>
      </c>
      <c r="CJ7" s="83">
        <v>28975.7</v>
      </c>
      <c r="CK7" s="83">
        <v>22847.9</v>
      </c>
      <c r="CL7" s="83">
        <v>19199</v>
      </c>
      <c r="CM7" s="83">
        <v>19863.5</v>
      </c>
      <c r="CN7" s="83">
        <v>19066.3</v>
      </c>
      <c r="CO7" s="83">
        <v>18998.7</v>
      </c>
      <c r="CP7" s="80">
        <v>120143</v>
      </c>
      <c r="CQ7" s="80">
        <v>118348</v>
      </c>
      <c r="CR7" s="80">
        <v>122307</v>
      </c>
      <c r="CS7" s="80">
        <v>131720</v>
      </c>
      <c r="CT7" s="80">
        <v>107744</v>
      </c>
      <c r="CU7" s="80">
        <v>2390</v>
      </c>
      <c r="CV7" s="80">
        <v>32739</v>
      </c>
      <c r="CW7" s="80">
        <v>34140</v>
      </c>
      <c r="CX7" s="80">
        <v>33434</v>
      </c>
      <c r="CY7" s="80">
        <v>36820</v>
      </c>
      <c r="CZ7" s="80">
        <v>2889</v>
      </c>
      <c r="DA7" s="83">
        <v>13.5</v>
      </c>
      <c r="DB7" s="83">
        <v>13</v>
      </c>
      <c r="DC7" s="83">
        <v>13.6</v>
      </c>
      <c r="DD7" s="83">
        <v>14.1</v>
      </c>
      <c r="DE7" s="83">
        <v>12.2</v>
      </c>
      <c r="DF7" s="83">
        <v>36.4</v>
      </c>
      <c r="DG7" s="83">
        <v>31.6</v>
      </c>
      <c r="DH7" s="83">
        <v>31.6</v>
      </c>
      <c r="DI7" s="83">
        <v>30.1</v>
      </c>
      <c r="DJ7" s="83">
        <v>30.3</v>
      </c>
      <c r="DK7" s="83">
        <v>0.3</v>
      </c>
      <c r="DL7" s="83">
        <v>1.2</v>
      </c>
      <c r="DM7" s="83">
        <v>13</v>
      </c>
      <c r="DN7" s="83">
        <v>5.8</v>
      </c>
      <c r="DO7" s="83">
        <v>9.6999999999999993</v>
      </c>
      <c r="DP7" s="83">
        <v>8.3000000000000007</v>
      </c>
      <c r="DQ7" s="83">
        <v>7.1</v>
      </c>
      <c r="DR7" s="83">
        <v>7.3</v>
      </c>
      <c r="DS7" s="83">
        <v>5.3</v>
      </c>
      <c r="DT7" s="83">
        <v>6.4</v>
      </c>
      <c r="DU7" s="83">
        <v>561.29999999999995</v>
      </c>
      <c r="DV7" s="83">
        <v>543.5</v>
      </c>
      <c r="DW7" s="83">
        <v>482.3</v>
      </c>
      <c r="DX7" s="83">
        <v>424.1</v>
      </c>
      <c r="DY7" s="83">
        <v>442.9</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t="s">
        <v>131</v>
      </c>
      <c r="GZ7" s="83" t="s">
        <v>131</v>
      </c>
      <c r="HA7" s="83" t="s">
        <v>131</v>
      </c>
      <c r="HB7" s="83" t="s">
        <v>131</v>
      </c>
      <c r="HC7" s="83" t="s">
        <v>131</v>
      </c>
      <c r="HD7" s="83">
        <v>53.5</v>
      </c>
      <c r="HE7" s="83">
        <v>67.599999999999994</v>
      </c>
      <c r="HF7" s="83">
        <v>67.8</v>
      </c>
      <c r="HG7" s="83">
        <v>71</v>
      </c>
      <c r="HH7" s="83">
        <v>70.5</v>
      </c>
      <c r="HI7" s="83" t="s">
        <v>131</v>
      </c>
      <c r="HJ7" s="83" t="s">
        <v>131</v>
      </c>
      <c r="HK7" s="83" t="s">
        <v>131</v>
      </c>
      <c r="HL7" s="83" t="s">
        <v>131</v>
      </c>
      <c r="HM7" s="83" t="s">
        <v>131</v>
      </c>
      <c r="HN7" s="83">
        <v>5.5</v>
      </c>
      <c r="HO7" s="83">
        <v>0</v>
      </c>
      <c r="HP7" s="83">
        <v>0.6</v>
      </c>
      <c r="HQ7" s="83">
        <v>0.2</v>
      </c>
      <c r="HR7" s="83">
        <v>0.1</v>
      </c>
      <c r="HS7" s="83" t="s">
        <v>131</v>
      </c>
      <c r="HT7" s="83" t="s">
        <v>131</v>
      </c>
      <c r="HU7" s="83" t="s">
        <v>131</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43.2</v>
      </c>
      <c r="IS7" s="83">
        <v>49.1</v>
      </c>
      <c r="IT7" s="83">
        <v>33.799999999999997</v>
      </c>
      <c r="IU7" s="83">
        <v>24</v>
      </c>
      <c r="IV7" s="83">
        <v>23.8</v>
      </c>
      <c r="IW7" s="80" t="s">
        <v>131</v>
      </c>
      <c r="IX7" s="83" t="s">
        <v>131</v>
      </c>
      <c r="IY7" s="83" t="s">
        <v>131</v>
      </c>
      <c r="IZ7" s="83" t="s">
        <v>131</v>
      </c>
      <c r="JA7" s="83" t="s">
        <v>131</v>
      </c>
      <c r="JB7" s="83" t="s">
        <v>131</v>
      </c>
      <c r="JC7" s="83">
        <v>16.5</v>
      </c>
      <c r="JD7" s="83">
        <v>15</v>
      </c>
      <c r="JE7" s="83">
        <v>12.8</v>
      </c>
      <c r="JF7" s="83">
        <v>11.1</v>
      </c>
      <c r="JG7" s="83">
        <v>13.6</v>
      </c>
      <c r="JH7" s="83" t="s">
        <v>131</v>
      </c>
      <c r="JI7" s="83" t="s">
        <v>131</v>
      </c>
      <c r="JJ7" s="83" t="s">
        <v>131</v>
      </c>
      <c r="JK7" s="83" t="s">
        <v>131</v>
      </c>
      <c r="JL7" s="83" t="s">
        <v>131</v>
      </c>
      <c r="JM7" s="83">
        <v>39.700000000000003</v>
      </c>
      <c r="JN7" s="83">
        <v>37.5</v>
      </c>
      <c r="JO7" s="83">
        <v>37.299999999999997</v>
      </c>
      <c r="JP7" s="83">
        <v>26</v>
      </c>
      <c r="JQ7" s="83">
        <v>23.4</v>
      </c>
      <c r="JR7" s="83" t="s">
        <v>131</v>
      </c>
      <c r="JS7" s="83" t="s">
        <v>131</v>
      </c>
      <c r="JT7" s="83" t="s">
        <v>131</v>
      </c>
      <c r="JU7" s="83" t="s">
        <v>131</v>
      </c>
      <c r="JV7" s="83" t="s">
        <v>131</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97.5</v>
      </c>
      <c r="KR7" s="83">
        <v>96.6</v>
      </c>
      <c r="KS7" s="83">
        <v>92.8</v>
      </c>
      <c r="KT7" s="83">
        <v>95.9</v>
      </c>
      <c r="KU7" s="83">
        <v>95.2</v>
      </c>
      <c r="KV7" s="80">
        <v>2889</v>
      </c>
      <c r="KW7" s="83">
        <v>13.5</v>
      </c>
      <c r="KX7" s="83">
        <v>13</v>
      </c>
      <c r="KY7" s="83">
        <v>13.6</v>
      </c>
      <c r="KZ7" s="83">
        <v>14.1</v>
      </c>
      <c r="LA7" s="83">
        <v>12.2</v>
      </c>
      <c r="LB7" s="83">
        <v>14.5</v>
      </c>
      <c r="LC7" s="83">
        <v>14.9</v>
      </c>
      <c r="LD7" s="83">
        <v>15.3</v>
      </c>
      <c r="LE7" s="83">
        <v>14.9</v>
      </c>
      <c r="LF7" s="83">
        <v>14.9</v>
      </c>
      <c r="LG7" s="83">
        <v>0.3</v>
      </c>
      <c r="LH7" s="83">
        <v>1.2</v>
      </c>
      <c r="LI7" s="83">
        <v>13</v>
      </c>
      <c r="LJ7" s="83">
        <v>5.8</v>
      </c>
      <c r="LK7" s="83">
        <v>9.6999999999999993</v>
      </c>
      <c r="LL7" s="83">
        <v>0.3</v>
      </c>
      <c r="LM7" s="83">
        <v>0.3</v>
      </c>
      <c r="LN7" s="83">
        <v>0.7</v>
      </c>
      <c r="LO7" s="83">
        <v>0.4</v>
      </c>
      <c r="LP7" s="83">
        <v>1.8</v>
      </c>
      <c r="LQ7" s="83">
        <v>561.29999999999995</v>
      </c>
      <c r="LR7" s="83">
        <v>543.5</v>
      </c>
      <c r="LS7" s="83">
        <v>482.3</v>
      </c>
      <c r="LT7" s="83">
        <v>424.1</v>
      </c>
      <c r="LU7" s="83">
        <v>442.9</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v>100</v>
      </c>
      <c r="ML7" s="83">
        <v>100</v>
      </c>
      <c r="MM7" s="83">
        <v>100</v>
      </c>
      <c r="MN7" s="83">
        <v>100</v>
      </c>
      <c r="MO7" s="83">
        <v>100</v>
      </c>
      <c r="MP7" s="83">
        <v>98.7</v>
      </c>
      <c r="MQ7" s="83">
        <v>98.2</v>
      </c>
      <c r="MR7" s="83">
        <v>98.7</v>
      </c>
      <c r="MS7" s="83">
        <v>98.8</v>
      </c>
      <c r="MT7" s="83">
        <v>98.9</v>
      </c>
      <c r="MU7" s="83" t="s">
        <v>131</v>
      </c>
      <c r="MV7" s="83" t="s">
        <v>131</v>
      </c>
      <c r="MW7" s="83" t="s">
        <v>131</v>
      </c>
      <c r="MX7" s="83" t="s">
        <v>131</v>
      </c>
      <c r="MY7" s="83" t="s">
        <v>131</v>
      </c>
      <c r="MZ7" s="83" t="s">
        <v>131</v>
      </c>
      <c r="NA7" s="83" t="s">
        <v>131</v>
      </c>
      <c r="NB7" s="83" t="s">
        <v>131</v>
      </c>
      <c r="NC7" s="83" t="s">
        <v>131</v>
      </c>
      <c r="ND7" s="83" t="s">
        <v>131</v>
      </c>
      <c r="NE7" s="83" t="s">
        <v>131</v>
      </c>
      <c r="NF7" s="83" t="s">
        <v>131</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（最大出力合計2,889kW）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（最大出力合計2,889kW）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455.9</v>
      </c>
      <c r="AZ11" s="95">
        <f>AZ7</f>
        <v>167.7</v>
      </c>
      <c r="BA11" s="95">
        <f>BA7</f>
        <v>170.5</v>
      </c>
      <c r="BB11" s="95">
        <f>BB7</f>
        <v>183.1</v>
      </c>
      <c r="BC11" s="95">
        <f>BC7</f>
        <v>152.1</v>
      </c>
      <c r="BD11" s="84"/>
      <c r="BE11" s="84"/>
      <c r="BF11" s="84"/>
      <c r="BG11" s="84"/>
      <c r="BH11" s="84"/>
      <c r="BI11" s="94" t="s">
        <v>144</v>
      </c>
      <c r="BJ11" s="95">
        <f>BJ7</f>
        <v>573.20000000000005</v>
      </c>
      <c r="BK11" s="95">
        <f>BK7</f>
        <v>643.20000000000005</v>
      </c>
      <c r="BL11" s="95">
        <f>BL7</f>
        <v>608.6</v>
      </c>
      <c r="BM11" s="95">
        <f>BM7</f>
        <v>684.1</v>
      </c>
      <c r="BN11" s="95">
        <f>BN7</f>
        <v>508.5</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145</v>
      </c>
      <c r="CF11" s="95">
        <f>CF7</f>
        <v>9478.2999999999993</v>
      </c>
      <c r="CG11" s="95">
        <f>CG7</f>
        <v>8695.4</v>
      </c>
      <c r="CH11" s="95">
        <f>CH7</f>
        <v>25344</v>
      </c>
      <c r="CI11" s="95">
        <f>CI7</f>
        <v>23908</v>
      </c>
      <c r="CJ11" s="95">
        <f>CJ7</f>
        <v>28975.7</v>
      </c>
      <c r="CK11" s="84"/>
      <c r="CL11" s="84"/>
      <c r="CM11" s="84"/>
      <c r="CN11" s="84"/>
      <c r="CO11" s="94" t="s">
        <v>144</v>
      </c>
      <c r="CP11" s="96">
        <f>CP7</f>
        <v>120143</v>
      </c>
      <c r="CQ11" s="96">
        <f>CQ7</f>
        <v>118348</v>
      </c>
      <c r="CR11" s="96">
        <f>CR7</f>
        <v>122307</v>
      </c>
      <c r="CS11" s="96">
        <f>CS7</f>
        <v>131720</v>
      </c>
      <c r="CT11" s="96">
        <f>CT7</f>
        <v>107744</v>
      </c>
      <c r="CU11" s="84"/>
      <c r="CV11" s="84"/>
      <c r="CW11" s="84"/>
      <c r="CX11" s="84"/>
      <c r="CY11" s="84"/>
      <c r="CZ11" s="94" t="s">
        <v>144</v>
      </c>
      <c r="DA11" s="95">
        <f>DA7</f>
        <v>13.5</v>
      </c>
      <c r="DB11" s="95">
        <f>DB7</f>
        <v>13</v>
      </c>
      <c r="DC11" s="95">
        <f>DC7</f>
        <v>13.6</v>
      </c>
      <c r="DD11" s="95">
        <f>DD7</f>
        <v>14.1</v>
      </c>
      <c r="DE11" s="95">
        <f>DE7</f>
        <v>12.2</v>
      </c>
      <c r="DF11" s="84"/>
      <c r="DG11" s="84"/>
      <c r="DH11" s="84"/>
      <c r="DI11" s="84"/>
      <c r="DJ11" s="94" t="s">
        <v>144</v>
      </c>
      <c r="DK11" s="95">
        <f>DK7</f>
        <v>0.3</v>
      </c>
      <c r="DL11" s="95">
        <f>DL7</f>
        <v>1.2</v>
      </c>
      <c r="DM11" s="95">
        <f>DM7</f>
        <v>13</v>
      </c>
      <c r="DN11" s="95">
        <f>DN7</f>
        <v>5.8</v>
      </c>
      <c r="DO11" s="95">
        <f>DO7</f>
        <v>9.6999999999999993</v>
      </c>
      <c r="DP11" s="84"/>
      <c r="DQ11" s="84"/>
      <c r="DR11" s="84"/>
      <c r="DS11" s="84"/>
      <c r="DT11" s="94" t="s">
        <v>146</v>
      </c>
      <c r="DU11" s="95">
        <f>DU7</f>
        <v>561.29999999999995</v>
      </c>
      <c r="DV11" s="95">
        <f>DV7</f>
        <v>543.5</v>
      </c>
      <c r="DW11" s="95">
        <f>DW7</f>
        <v>482.3</v>
      </c>
      <c r="DX11" s="95">
        <f>DX7</f>
        <v>424.1</v>
      </c>
      <c r="DY11" s="95">
        <f>DY7</f>
        <v>442.9</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146</v>
      </c>
      <c r="FJ11" s="95" t="str">
        <f>FJ7</f>
        <v>-</v>
      </c>
      <c r="FK11" s="95" t="str">
        <f>FK7</f>
        <v>-</v>
      </c>
      <c r="FL11" s="95" t="str">
        <f>FL7</f>
        <v>-</v>
      </c>
      <c r="FM11" s="95" t="str">
        <f>FM7</f>
        <v>-</v>
      </c>
      <c r="FN11" s="95" t="str">
        <f>FN7</f>
        <v>-</v>
      </c>
      <c r="FO11" s="84"/>
      <c r="FP11" s="84"/>
      <c r="FQ11" s="84"/>
      <c r="FR11" s="84"/>
      <c r="FS11" s="94" t="s">
        <v>146</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13.5</v>
      </c>
      <c r="KX11" s="95">
        <f>KX7</f>
        <v>13</v>
      </c>
      <c r="KY11" s="95">
        <f>KY7</f>
        <v>13.6</v>
      </c>
      <c r="KZ11" s="95">
        <f>KZ7</f>
        <v>14.1</v>
      </c>
      <c r="LA11" s="95">
        <f>LA7</f>
        <v>12.2</v>
      </c>
      <c r="LB11" s="84"/>
      <c r="LC11" s="84"/>
      <c r="LD11" s="84"/>
      <c r="LE11" s="84"/>
      <c r="LF11" s="94" t="s">
        <v>144</v>
      </c>
      <c r="LG11" s="95">
        <f>LG7</f>
        <v>0.3</v>
      </c>
      <c r="LH11" s="95">
        <f>LH7</f>
        <v>1.2</v>
      </c>
      <c r="LI11" s="95">
        <f>LI7</f>
        <v>13</v>
      </c>
      <c r="LJ11" s="95">
        <f>LJ7</f>
        <v>5.8</v>
      </c>
      <c r="LK11" s="95">
        <f>LK7</f>
        <v>9.6999999999999993</v>
      </c>
      <c r="LL11" s="84"/>
      <c r="LM11" s="84"/>
      <c r="LN11" s="84"/>
      <c r="LO11" s="84"/>
      <c r="LP11" s="94" t="s">
        <v>144</v>
      </c>
      <c r="LQ11" s="95">
        <f>LQ7</f>
        <v>561.29999999999995</v>
      </c>
      <c r="LR11" s="95">
        <f>LR7</f>
        <v>543.5</v>
      </c>
      <c r="LS11" s="95">
        <f>LS7</f>
        <v>482.3</v>
      </c>
      <c r="LT11" s="95">
        <f>LT7</f>
        <v>424.1</v>
      </c>
      <c r="LU11" s="95">
        <f>LU7</f>
        <v>442.9</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88.8</v>
      </c>
      <c r="AZ12" s="95">
        <f>BE7</f>
        <v>121.3</v>
      </c>
      <c r="BA12" s="95">
        <f>BF7</f>
        <v>123.2</v>
      </c>
      <c r="BB12" s="95">
        <f>BG7</f>
        <v>134.69999999999999</v>
      </c>
      <c r="BC12" s="95">
        <f>BH7</f>
        <v>141.80000000000001</v>
      </c>
      <c r="BD12" s="84"/>
      <c r="BE12" s="84"/>
      <c r="BF12" s="84"/>
      <c r="BG12" s="84"/>
      <c r="BH12" s="84"/>
      <c r="BI12" s="94" t="s">
        <v>147</v>
      </c>
      <c r="BJ12" s="95">
        <f>BO7</f>
        <v>269.8</v>
      </c>
      <c r="BK12" s="95">
        <f>BP7</f>
        <v>247.9</v>
      </c>
      <c r="BL12" s="95">
        <f>BQ7</f>
        <v>240.1</v>
      </c>
      <c r="BM12" s="95">
        <f>BR7</f>
        <v>253.6</v>
      </c>
      <c r="BN12" s="95">
        <f>BS7</f>
        <v>238</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147</v>
      </c>
      <c r="CF12" s="95">
        <f>CK7</f>
        <v>22847.9</v>
      </c>
      <c r="CG12" s="95">
        <f>CL7</f>
        <v>19199</v>
      </c>
      <c r="CH12" s="95">
        <f>CM7</f>
        <v>19863.5</v>
      </c>
      <c r="CI12" s="95">
        <f>CN7</f>
        <v>19066.3</v>
      </c>
      <c r="CJ12" s="95">
        <f>CO7</f>
        <v>18998.7</v>
      </c>
      <c r="CK12" s="84"/>
      <c r="CL12" s="84"/>
      <c r="CM12" s="84"/>
      <c r="CN12" s="84"/>
      <c r="CO12" s="94" t="s">
        <v>147</v>
      </c>
      <c r="CP12" s="96">
        <f>CU7</f>
        <v>2390</v>
      </c>
      <c r="CQ12" s="96">
        <f>CV7</f>
        <v>32739</v>
      </c>
      <c r="CR12" s="96">
        <f>CW7</f>
        <v>34140</v>
      </c>
      <c r="CS12" s="96">
        <f>CX7</f>
        <v>33434</v>
      </c>
      <c r="CT12" s="96">
        <f>CY7</f>
        <v>36820</v>
      </c>
      <c r="CU12" s="84"/>
      <c r="CV12" s="84"/>
      <c r="CW12" s="84"/>
      <c r="CX12" s="84"/>
      <c r="CY12" s="84"/>
      <c r="CZ12" s="94" t="s">
        <v>148</v>
      </c>
      <c r="DA12" s="95">
        <f>DF7</f>
        <v>36.4</v>
      </c>
      <c r="DB12" s="95">
        <f>DG7</f>
        <v>31.6</v>
      </c>
      <c r="DC12" s="95">
        <f>DH7</f>
        <v>31.6</v>
      </c>
      <c r="DD12" s="95">
        <f>DI7</f>
        <v>30.1</v>
      </c>
      <c r="DE12" s="95">
        <f>DJ7</f>
        <v>30.3</v>
      </c>
      <c r="DF12" s="84"/>
      <c r="DG12" s="84"/>
      <c r="DH12" s="84"/>
      <c r="DI12" s="84"/>
      <c r="DJ12" s="94" t="s">
        <v>147</v>
      </c>
      <c r="DK12" s="95">
        <f>DP7</f>
        <v>8.3000000000000007</v>
      </c>
      <c r="DL12" s="95">
        <f>DQ7</f>
        <v>7.1</v>
      </c>
      <c r="DM12" s="95">
        <f>DR7</f>
        <v>7.3</v>
      </c>
      <c r="DN12" s="95">
        <f>DS7</f>
        <v>5.3</v>
      </c>
      <c r="DO12" s="95">
        <f>DT7</f>
        <v>6.4</v>
      </c>
      <c r="DP12" s="84"/>
      <c r="DQ12" s="84"/>
      <c r="DR12" s="84"/>
      <c r="DS12" s="84"/>
      <c r="DT12" s="94" t="s">
        <v>147</v>
      </c>
      <c r="DU12" s="95">
        <f>DZ7</f>
        <v>110.5</v>
      </c>
      <c r="DV12" s="95">
        <f>EA7</f>
        <v>156.5</v>
      </c>
      <c r="DW12" s="95">
        <f>EB7</f>
        <v>157.6</v>
      </c>
      <c r="DX12" s="95">
        <f>EC7</f>
        <v>173.7</v>
      </c>
      <c r="DY12" s="95">
        <f>ED7</f>
        <v>160.19999999999999</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74.2</v>
      </c>
      <c r="EP12" s="95">
        <f>EU7</f>
        <v>86.8</v>
      </c>
      <c r="EQ12" s="95">
        <f>EV7</f>
        <v>83.6</v>
      </c>
      <c r="ER12" s="95">
        <f>EW7</f>
        <v>82.6</v>
      </c>
      <c r="ES12" s="95">
        <f>EX7</f>
        <v>83.2</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149</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149</v>
      </c>
      <c r="KL12" s="95" t="str">
        <f>IF($KL$8,KQ7,"-")</f>
        <v>-</v>
      </c>
      <c r="KM12" s="95" t="str">
        <f>IF($KL$8,KR7,"-")</f>
        <v>-</v>
      </c>
      <c r="KN12" s="95" t="str">
        <f>IF($KL$8,KS7,"-")</f>
        <v>-</v>
      </c>
      <c r="KO12" s="95" t="str">
        <f>IF($KL$8,KT7,"-")</f>
        <v>-</v>
      </c>
      <c r="KP12" s="95" t="str">
        <f>IF($KL$8,KU7,"-")</f>
        <v>-</v>
      </c>
      <c r="KQ12" s="84"/>
      <c r="KR12" s="84"/>
      <c r="KS12" s="84"/>
      <c r="KT12" s="84"/>
      <c r="KU12" s="84"/>
      <c r="KV12" s="94" t="s">
        <v>147</v>
      </c>
      <c r="KW12" s="95">
        <f>IF($KW$8,LB7,"-")</f>
        <v>14.5</v>
      </c>
      <c r="KX12" s="95">
        <f>IF($KW$8,LC7,"-")</f>
        <v>14.9</v>
      </c>
      <c r="KY12" s="95">
        <f>IF($KW$8,LD7,"-")</f>
        <v>15.3</v>
      </c>
      <c r="KZ12" s="95">
        <f>IF($KW$8,LE7,"-")</f>
        <v>14.9</v>
      </c>
      <c r="LA12" s="95">
        <f>IF($KW$8,LF7,"-")</f>
        <v>14.9</v>
      </c>
      <c r="LB12" s="84"/>
      <c r="LC12" s="84"/>
      <c r="LD12" s="84"/>
      <c r="LE12" s="84"/>
      <c r="LF12" s="94" t="s">
        <v>150</v>
      </c>
      <c r="LG12" s="95">
        <f>IF($LG$8,LL7,"-")</f>
        <v>0.3</v>
      </c>
      <c r="LH12" s="95">
        <f>IF($LG$8,LM7,"-")</f>
        <v>0.3</v>
      </c>
      <c r="LI12" s="95">
        <f>IF($LG$8,LN7,"-")</f>
        <v>0.7</v>
      </c>
      <c r="LJ12" s="95">
        <f>IF($LG$8,LO7,"-")</f>
        <v>0.4</v>
      </c>
      <c r="LK12" s="95">
        <f>IF($LG$8,LP7,"-")</f>
        <v>1.8</v>
      </c>
      <c r="LL12" s="84"/>
      <c r="LM12" s="84"/>
      <c r="LN12" s="84"/>
      <c r="LO12" s="84"/>
      <c r="LP12" s="94" t="s">
        <v>147</v>
      </c>
      <c r="LQ12" s="95">
        <f>IF($LQ$8,LV7,"-")</f>
        <v>189.5</v>
      </c>
      <c r="LR12" s="95">
        <f>IF($LQ$8,LW7,"-")</f>
        <v>172</v>
      </c>
      <c r="LS12" s="95">
        <f>IF($LQ$8,LX7,"-")</f>
        <v>151.69999999999999</v>
      </c>
      <c r="LT12" s="95">
        <f>IF($LQ$8,LY7,"-")</f>
        <v>138.1</v>
      </c>
      <c r="LU12" s="95">
        <f>IF($LQ$8,LZ7,"-")</f>
        <v>125.8</v>
      </c>
      <c r="LV12" s="84"/>
      <c r="LW12" s="84"/>
      <c r="LX12" s="84"/>
      <c r="LY12" s="84"/>
      <c r="LZ12" s="94" t="s">
        <v>151</v>
      </c>
      <c r="MA12" s="95" t="str">
        <f>IF($MA$8,MF7,"-")</f>
        <v>-</v>
      </c>
      <c r="MB12" s="95" t="str">
        <f>IF($MA$8,MG7,"-")</f>
        <v>-</v>
      </c>
      <c r="MC12" s="95" t="str">
        <f>IF($MA$8,MH7,"-")</f>
        <v>-</v>
      </c>
      <c r="MD12" s="95" t="str">
        <f>IF($MA$8,MI7,"-")</f>
        <v>-</v>
      </c>
      <c r="ME12" s="95" t="str">
        <f>IF($MA$8,MJ7,"-")</f>
        <v>-</v>
      </c>
      <c r="MF12" s="84"/>
      <c r="MG12" s="84"/>
      <c r="MH12" s="84"/>
      <c r="MI12" s="84"/>
      <c r="MJ12" s="94" t="s">
        <v>147</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153</v>
      </c>
      <c r="C14" s="99"/>
      <c r="D14" s="100"/>
      <c r="E14" s="99"/>
      <c r="F14" s="208" t="s">
        <v>154</v>
      </c>
      <c r="G14" s="208"/>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8" t="s">
        <v>155</v>
      </c>
      <c r="C15" s="198"/>
      <c r="D15" s="100"/>
      <c r="E15" s="97">
        <v>1</v>
      </c>
      <c r="F15" s="198" t="s">
        <v>156</v>
      </c>
      <c r="G15" s="198"/>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8" t="s">
        <v>159</v>
      </c>
      <c r="C16" s="198"/>
      <c r="D16" s="100"/>
      <c r="E16" s="97">
        <f>E15+1</f>
        <v>2</v>
      </c>
      <c r="F16" s="198" t="s">
        <v>160</v>
      </c>
      <c r="G16" s="198"/>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8" t="s">
        <v>162</v>
      </c>
      <c r="C17" s="198"/>
      <c r="D17" s="100"/>
      <c r="E17" s="97">
        <f t="shared" ref="E17" si="8">E16+1</f>
        <v>3</v>
      </c>
      <c r="F17" s="198" t="s">
        <v>163</v>
      </c>
      <c r="G17" s="198"/>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f>IF(AY7="-",NA(),AY7)</f>
        <v>455.9</v>
      </c>
      <c r="AZ17" s="106">
        <f t="shared" ref="AZ17:BC17" si="9">IF(AZ7="-",NA(),AZ7)</f>
        <v>167.7</v>
      </c>
      <c r="BA17" s="106">
        <f t="shared" si="9"/>
        <v>170.5</v>
      </c>
      <c r="BB17" s="106">
        <f t="shared" si="9"/>
        <v>183.1</v>
      </c>
      <c r="BC17" s="106">
        <f t="shared" si="9"/>
        <v>152.1</v>
      </c>
      <c r="BD17" s="100"/>
      <c r="BE17" s="100"/>
      <c r="BF17" s="100"/>
      <c r="BG17" s="100"/>
      <c r="BH17" s="100"/>
      <c r="BI17" s="105" t="s">
        <v>165</v>
      </c>
      <c r="BJ17" s="106">
        <f>IF(BJ7="-",NA(),BJ7)</f>
        <v>573.20000000000005</v>
      </c>
      <c r="BK17" s="106">
        <f t="shared" ref="BK17:BN17" si="10">IF(BK7="-",NA(),BK7)</f>
        <v>643.20000000000005</v>
      </c>
      <c r="BL17" s="106">
        <f t="shared" si="10"/>
        <v>608.6</v>
      </c>
      <c r="BM17" s="106">
        <f t="shared" si="10"/>
        <v>684.1</v>
      </c>
      <c r="BN17" s="106">
        <f t="shared" si="10"/>
        <v>508.5</v>
      </c>
      <c r="BO17" s="100"/>
      <c r="BP17" s="100"/>
      <c r="BQ17" s="100"/>
      <c r="BR17" s="100"/>
      <c r="BS17" s="100"/>
      <c r="BT17" s="105" t="s">
        <v>165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165</v>
      </c>
      <c r="CF17" s="106">
        <f>IF(CF7="-",NA(),CF7)</f>
        <v>9478.2999999999993</v>
      </c>
      <c r="CG17" s="106">
        <f t="shared" ref="CG17:CJ17" si="12">IF(CG7="-",NA(),CG7)</f>
        <v>8695.4</v>
      </c>
      <c r="CH17" s="106">
        <f t="shared" si="12"/>
        <v>25344</v>
      </c>
      <c r="CI17" s="106">
        <f t="shared" si="12"/>
        <v>23908</v>
      </c>
      <c r="CJ17" s="106">
        <f t="shared" si="12"/>
        <v>28975.7</v>
      </c>
      <c r="CK17" s="100"/>
      <c r="CL17" s="100"/>
      <c r="CM17" s="100"/>
      <c r="CN17" s="100"/>
      <c r="CO17" s="105" t="s">
        <v>165</v>
      </c>
      <c r="CP17" s="107">
        <f>IF(CP7="-",NA(),CP7)</f>
        <v>120143</v>
      </c>
      <c r="CQ17" s="107">
        <f t="shared" ref="CQ17:CT17" si="13">IF(CQ7="-",NA(),CQ7)</f>
        <v>118348</v>
      </c>
      <c r="CR17" s="107">
        <f t="shared" si="13"/>
        <v>122307</v>
      </c>
      <c r="CS17" s="107">
        <f t="shared" si="13"/>
        <v>131720</v>
      </c>
      <c r="CT17" s="107">
        <f t="shared" si="13"/>
        <v>107744</v>
      </c>
      <c r="CU17" s="100"/>
      <c r="CV17" s="100"/>
      <c r="CW17" s="100"/>
      <c r="CX17" s="100"/>
      <c r="CY17" s="100"/>
      <c r="CZ17" s="105" t="s">
        <v>165</v>
      </c>
      <c r="DA17" s="106">
        <f>IF(DA7="-",NA(),DA7)</f>
        <v>13.5</v>
      </c>
      <c r="DB17" s="106">
        <f t="shared" ref="DB17:DE17" si="14">IF(DB7="-",NA(),DB7)</f>
        <v>13</v>
      </c>
      <c r="DC17" s="106">
        <f t="shared" si="14"/>
        <v>13.6</v>
      </c>
      <c r="DD17" s="106">
        <f t="shared" si="14"/>
        <v>14.1</v>
      </c>
      <c r="DE17" s="106">
        <f t="shared" si="14"/>
        <v>12.2</v>
      </c>
      <c r="DF17" s="100"/>
      <c r="DG17" s="100"/>
      <c r="DH17" s="100"/>
      <c r="DI17" s="100"/>
      <c r="DJ17" s="105" t="s">
        <v>165</v>
      </c>
      <c r="DK17" s="106">
        <f>IF(DK7="-",NA(),DK7)</f>
        <v>0.3</v>
      </c>
      <c r="DL17" s="106">
        <f t="shared" ref="DL17:DO17" si="15">IF(DL7="-",NA(),DL7)</f>
        <v>1.2</v>
      </c>
      <c r="DM17" s="106">
        <f t="shared" si="15"/>
        <v>13</v>
      </c>
      <c r="DN17" s="106">
        <f t="shared" si="15"/>
        <v>5.8</v>
      </c>
      <c r="DO17" s="106">
        <f t="shared" si="15"/>
        <v>9.6999999999999993</v>
      </c>
      <c r="DP17" s="100"/>
      <c r="DQ17" s="100"/>
      <c r="DR17" s="100"/>
      <c r="DS17" s="100"/>
      <c r="DT17" s="105" t="s">
        <v>166</v>
      </c>
      <c r="DU17" s="106">
        <f>IF(DU7="-",NA(),DU7)</f>
        <v>561.29999999999995</v>
      </c>
      <c r="DV17" s="106">
        <f t="shared" ref="DV17:DY17" si="16">IF(DV7="-",NA(),DV7)</f>
        <v>543.5</v>
      </c>
      <c r="DW17" s="106">
        <f t="shared" si="16"/>
        <v>482.3</v>
      </c>
      <c r="DX17" s="106">
        <f t="shared" si="16"/>
        <v>424.1</v>
      </c>
      <c r="DY17" s="106">
        <f t="shared" si="16"/>
        <v>442.9</v>
      </c>
      <c r="DZ17" s="100"/>
      <c r="EA17" s="100"/>
      <c r="EB17" s="100"/>
      <c r="EC17" s="100"/>
      <c r="ED17" s="105" t="s">
        <v>165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166</v>
      </c>
      <c r="KW17" s="106">
        <f>IF(KW7="-",NA(),KW7)</f>
        <v>13.5</v>
      </c>
      <c r="KX17" s="106">
        <f t="shared" ref="KX17:LA17" si="34">IF(KX7="-",NA(),KX7)</f>
        <v>13</v>
      </c>
      <c r="KY17" s="106">
        <f t="shared" si="34"/>
        <v>13.6</v>
      </c>
      <c r="KZ17" s="106">
        <f t="shared" si="34"/>
        <v>14.1</v>
      </c>
      <c r="LA17" s="106">
        <f t="shared" si="34"/>
        <v>12.2</v>
      </c>
      <c r="LB17" s="100"/>
      <c r="LC17" s="100"/>
      <c r="LD17" s="100"/>
      <c r="LE17" s="100"/>
      <c r="LF17" s="105" t="s">
        <v>165</v>
      </c>
      <c r="LG17" s="106">
        <f>IF(LG7="-",NA(),LG7)</f>
        <v>0.3</v>
      </c>
      <c r="LH17" s="106">
        <f t="shared" ref="LH17:LK17" si="35">IF(LH7="-",NA(),LH7)</f>
        <v>1.2</v>
      </c>
      <c r="LI17" s="106">
        <f t="shared" si="35"/>
        <v>13</v>
      </c>
      <c r="LJ17" s="106">
        <f t="shared" si="35"/>
        <v>5.8</v>
      </c>
      <c r="LK17" s="106">
        <f t="shared" si="35"/>
        <v>9.6999999999999993</v>
      </c>
      <c r="LL17" s="100"/>
      <c r="LM17" s="100"/>
      <c r="LN17" s="100"/>
      <c r="LO17" s="100"/>
      <c r="LP17" s="105" t="s">
        <v>165</v>
      </c>
      <c r="LQ17" s="106">
        <f>IF(LQ7="-",NA(),LQ7)</f>
        <v>561.29999999999995</v>
      </c>
      <c r="LR17" s="106">
        <f t="shared" ref="LR17:LU17" si="36">IF(LR7="-",NA(),LR7)</f>
        <v>543.5</v>
      </c>
      <c r="LS17" s="106">
        <f t="shared" si="36"/>
        <v>482.3</v>
      </c>
      <c r="LT17" s="106">
        <f t="shared" si="36"/>
        <v>424.1</v>
      </c>
      <c r="LU17" s="106">
        <f t="shared" si="36"/>
        <v>442.9</v>
      </c>
      <c r="LV17" s="100"/>
      <c r="LW17" s="100"/>
      <c r="LX17" s="100"/>
      <c r="LY17" s="100"/>
      <c r="LZ17" s="105" t="s">
        <v>166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165</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8" t="s">
        <v>167</v>
      </c>
      <c r="C18" s="198"/>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169</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169</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168</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168</v>
      </c>
      <c r="DA18" s="106">
        <f>IF(DF7="-",NA(),DF7)</f>
        <v>36.4</v>
      </c>
      <c r="DB18" s="106">
        <f t="shared" ref="DB18:DE18" si="44">IF(DG7="-",NA(),DG7)</f>
        <v>31.6</v>
      </c>
      <c r="DC18" s="106">
        <f t="shared" si="44"/>
        <v>31.6</v>
      </c>
      <c r="DD18" s="106">
        <f t="shared" si="44"/>
        <v>30.1</v>
      </c>
      <c r="DE18" s="106">
        <f t="shared" si="44"/>
        <v>30.3</v>
      </c>
      <c r="DF18" s="100"/>
      <c r="DG18" s="100"/>
      <c r="DH18" s="100"/>
      <c r="DI18" s="100"/>
      <c r="DJ18" s="105" t="s">
        <v>168</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168</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168</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169</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169</v>
      </c>
      <c r="LG18" s="106">
        <f>IF(OR(NOT($LG$8),LL7="-"),NA(),LL7)</f>
        <v>0.3</v>
      </c>
      <c r="LH18" s="106">
        <f>IF(OR(NOT($LG$8),LM7="-"),NA(),LM7)</f>
        <v>0.3</v>
      </c>
      <c r="LI18" s="106">
        <f>IF(OR(NOT($LG$8),LN7="-"),NA(),LN7)</f>
        <v>0.7</v>
      </c>
      <c r="LJ18" s="106">
        <f>IF(OR(NOT($LG$8),LO7="-"),NA(),LO7)</f>
        <v>0.4</v>
      </c>
      <c r="LK18" s="106">
        <f>IF(OR(NOT($LG$8),LP7="-"),NA(),LP7)</f>
        <v>1.8</v>
      </c>
      <c r="LL18" s="100"/>
      <c r="LM18" s="100"/>
      <c r="LN18" s="100"/>
      <c r="LO18" s="100"/>
      <c r="LP18" s="105" t="s">
        <v>168</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168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168</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8" t="s">
        <v>170</v>
      </c>
      <c r="C19" s="198"/>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8" t="s">
        <v>171</v>
      </c>
      <c r="C20" s="198"/>
      <c r="D20" s="100"/>
    </row>
    <row r="21" spans="1:374" x14ac:dyDescent="0.15">
      <c r="A21" s="97">
        <f t="shared" si="7"/>
        <v>7</v>
      </c>
      <c r="B21" s="198" t="s">
        <v>172</v>
      </c>
      <c r="C21" s="198"/>
      <c r="D21" s="100"/>
    </row>
    <row r="22" spans="1:374" x14ac:dyDescent="0.15">
      <c r="A22" s="97">
        <f t="shared" si="7"/>
        <v>8</v>
      </c>
      <c r="B22" s="198" t="s">
        <v>173</v>
      </c>
      <c r="C22" s="198"/>
      <c r="D22" s="100"/>
      <c r="E22" s="199" t="s">
        <v>174</v>
      </c>
      <c r="F22" s="200"/>
      <c r="G22" s="200"/>
      <c r="H22" s="200"/>
      <c r="I22" s="201"/>
    </row>
    <row r="23" spans="1:374" x14ac:dyDescent="0.15">
      <c r="A23" s="97">
        <f t="shared" si="7"/>
        <v>9</v>
      </c>
      <c r="B23" s="198" t="s">
        <v>175</v>
      </c>
      <c r="C23" s="198"/>
      <c r="D23" s="100"/>
      <c r="E23" s="202"/>
      <c r="F23" s="203"/>
      <c r="G23" s="203"/>
      <c r="H23" s="203"/>
      <c r="I23" s="204"/>
    </row>
    <row r="24" spans="1:374" x14ac:dyDescent="0.15">
      <c r="A24" s="97">
        <f t="shared" si="7"/>
        <v>10</v>
      </c>
      <c r="B24" s="198" t="s">
        <v>176</v>
      </c>
      <c r="C24" s="198"/>
      <c r="D24" s="100"/>
      <c r="E24" s="202"/>
      <c r="F24" s="203"/>
      <c r="G24" s="203"/>
      <c r="H24" s="203"/>
      <c r="I24" s="204"/>
    </row>
    <row r="25" spans="1:374" x14ac:dyDescent="0.15">
      <c r="A25" s="97">
        <f t="shared" si="7"/>
        <v>11</v>
      </c>
      <c r="B25" s="198" t="s">
        <v>177</v>
      </c>
      <c r="C25" s="198"/>
      <c r="D25" s="100"/>
      <c r="E25" s="202"/>
      <c r="F25" s="203"/>
      <c r="G25" s="203"/>
      <c r="H25" s="203"/>
      <c r="I25" s="204"/>
    </row>
    <row r="26" spans="1:374" x14ac:dyDescent="0.15">
      <c r="A26" s="97">
        <f t="shared" si="7"/>
        <v>12</v>
      </c>
      <c r="B26" s="198" t="s">
        <v>178</v>
      </c>
      <c r="C26" s="198"/>
      <c r="D26" s="100"/>
      <c r="E26" s="202"/>
      <c r="F26" s="203"/>
      <c r="G26" s="203"/>
      <c r="H26" s="203"/>
      <c r="I26" s="204"/>
    </row>
    <row r="27" spans="1:374" x14ac:dyDescent="0.15">
      <c r="A27" s="97">
        <f t="shared" si="7"/>
        <v>13</v>
      </c>
      <c r="B27" s="198" t="s">
        <v>179</v>
      </c>
      <c r="C27" s="198"/>
      <c r="D27" s="100"/>
      <c r="E27" s="202"/>
      <c r="F27" s="203"/>
      <c r="G27" s="203"/>
      <c r="H27" s="203"/>
      <c r="I27" s="204"/>
    </row>
    <row r="28" spans="1:374" x14ac:dyDescent="0.15">
      <c r="A28" s="97">
        <f t="shared" si="7"/>
        <v>14</v>
      </c>
      <c r="B28" s="198" t="s">
        <v>180</v>
      </c>
      <c r="C28" s="198"/>
      <c r="D28" s="100"/>
      <c r="E28" s="202"/>
      <c r="F28" s="203"/>
      <c r="G28" s="203"/>
      <c r="H28" s="203"/>
      <c r="I28" s="204"/>
    </row>
    <row r="29" spans="1:374" x14ac:dyDescent="0.15">
      <c r="A29" s="97">
        <f t="shared" si="7"/>
        <v>15</v>
      </c>
      <c r="B29" s="198" t="s">
        <v>181</v>
      </c>
      <c r="C29" s="198"/>
      <c r="D29" s="100"/>
      <c r="E29" s="202"/>
      <c r="F29" s="203"/>
      <c r="G29" s="203"/>
      <c r="H29" s="203"/>
      <c r="I29" s="204"/>
    </row>
    <row r="30" spans="1:374" x14ac:dyDescent="0.15">
      <c r="A30" s="97">
        <f t="shared" si="7"/>
        <v>16</v>
      </c>
      <c r="B30" s="198" t="s">
        <v>182</v>
      </c>
      <c r="C30" s="198"/>
      <c r="D30" s="100"/>
      <c r="E30" s="202"/>
      <c r="F30" s="203"/>
      <c r="G30" s="203"/>
      <c r="H30" s="203"/>
      <c r="I30" s="204"/>
    </row>
    <row r="31" spans="1:374" x14ac:dyDescent="0.15">
      <c r="A31" s="97">
        <f t="shared" si="7"/>
        <v>17</v>
      </c>
      <c r="B31" s="198" t="s">
        <v>183</v>
      </c>
      <c r="C31" s="198"/>
      <c r="D31" s="100"/>
      <c r="E31" s="202"/>
      <c r="F31" s="203"/>
      <c r="G31" s="203"/>
      <c r="H31" s="203"/>
      <c r="I31" s="204"/>
    </row>
    <row r="32" spans="1:374" x14ac:dyDescent="0.15">
      <c r="A32" s="97">
        <f t="shared" si="7"/>
        <v>18</v>
      </c>
      <c r="B32" s="198" t="s">
        <v>184</v>
      </c>
      <c r="C32" s="198"/>
      <c r="D32" s="100"/>
      <c r="E32" s="202"/>
      <c r="F32" s="203"/>
      <c r="G32" s="203"/>
      <c r="H32" s="203"/>
      <c r="I32" s="204"/>
    </row>
    <row r="33" spans="1:16" x14ac:dyDescent="0.15">
      <c r="A33" s="97">
        <f t="shared" si="7"/>
        <v>19</v>
      </c>
      <c r="B33" s="198" t="s">
        <v>185</v>
      </c>
      <c r="C33" s="198"/>
      <c r="D33" s="100"/>
      <c r="E33" s="202"/>
      <c r="F33" s="203"/>
      <c r="G33" s="203"/>
      <c r="H33" s="203"/>
      <c r="I33" s="204"/>
    </row>
    <row r="34" spans="1:16" x14ac:dyDescent="0.15">
      <c r="A34" s="97">
        <f t="shared" si="7"/>
        <v>20</v>
      </c>
      <c r="B34" s="198" t="s">
        <v>186</v>
      </c>
      <c r="C34" s="198"/>
      <c r="D34" s="100"/>
      <c r="E34" s="202"/>
      <c r="F34" s="203"/>
      <c r="G34" s="203"/>
      <c r="H34" s="203"/>
      <c r="I34" s="204"/>
    </row>
    <row r="35" spans="1:16" ht="25.5" customHeight="1" x14ac:dyDescent="0.15">
      <c r="E35" s="205"/>
      <c r="F35" s="206"/>
      <c r="G35" s="206"/>
      <c r="H35" s="206"/>
      <c r="I35" s="207"/>
    </row>
    <row r="36" spans="1:16" x14ac:dyDescent="0.15">
      <c r="A36" t="s">
        <v>187</v>
      </c>
      <c r="B36" t="s">
        <v>188</v>
      </c>
    </row>
    <row r="37" spans="1:16" x14ac:dyDescent="0.15">
      <c r="A37" t="s">
        <v>189</v>
      </c>
      <c r="B37" t="s">
        <v>190</v>
      </c>
      <c r="L37" s="199" t="s">
        <v>174</v>
      </c>
      <c r="M37" s="200"/>
      <c r="N37" s="200"/>
      <c r="O37" s="200"/>
      <c r="P37" s="201"/>
    </row>
    <row r="38" spans="1:16" x14ac:dyDescent="0.15">
      <c r="A38" t="s">
        <v>191</v>
      </c>
      <c r="B38" t="s">
        <v>192</v>
      </c>
      <c r="L38" s="202"/>
      <c r="M38" s="203"/>
      <c r="N38" s="203"/>
      <c r="O38" s="203"/>
      <c r="P38" s="204"/>
    </row>
    <row r="39" spans="1:16" x14ac:dyDescent="0.15">
      <c r="A39" t="s">
        <v>193</v>
      </c>
      <c r="B39" t="s">
        <v>194</v>
      </c>
      <c r="L39" s="202"/>
      <c r="M39" s="203"/>
      <c r="N39" s="203"/>
      <c r="O39" s="203"/>
      <c r="P39" s="204"/>
    </row>
    <row r="40" spans="1:16" x14ac:dyDescent="0.15">
      <c r="A40" t="s">
        <v>195</v>
      </c>
      <c r="B40" t="s">
        <v>196</v>
      </c>
      <c r="L40" s="202"/>
      <c r="M40" s="203"/>
      <c r="N40" s="203"/>
      <c r="O40" s="203"/>
      <c r="P40" s="204"/>
    </row>
    <row r="41" spans="1:16" x14ac:dyDescent="0.15">
      <c r="A41" t="s">
        <v>197</v>
      </c>
      <c r="B41" t="s">
        <v>198</v>
      </c>
      <c r="L41" s="202"/>
      <c r="M41" s="203"/>
      <c r="N41" s="203"/>
      <c r="O41" s="203"/>
      <c r="P41" s="204"/>
    </row>
    <row r="42" spans="1:16" x14ac:dyDescent="0.15">
      <c r="A42" t="s">
        <v>199</v>
      </c>
      <c r="B42" t="s">
        <v>200</v>
      </c>
      <c r="L42" s="202"/>
      <c r="M42" s="203"/>
      <c r="N42" s="203"/>
      <c r="O42" s="203"/>
      <c r="P42" s="204"/>
    </row>
    <row r="43" spans="1:16" x14ac:dyDescent="0.15">
      <c r="A43" t="s">
        <v>201</v>
      </c>
      <c r="B43" t="s">
        <v>202</v>
      </c>
      <c r="L43" s="202"/>
      <c r="M43" s="203"/>
      <c r="N43" s="203"/>
      <c r="O43" s="203"/>
      <c r="P43" s="204"/>
    </row>
    <row r="44" spans="1:16" x14ac:dyDescent="0.15">
      <c r="A44" t="s">
        <v>203</v>
      </c>
      <c r="B44" t="s">
        <v>204</v>
      </c>
      <c r="L44" s="202"/>
      <c r="M44" s="203"/>
      <c r="N44" s="203"/>
      <c r="O44" s="203"/>
      <c r="P44" s="204"/>
    </row>
    <row r="45" spans="1:16" x14ac:dyDescent="0.15">
      <c r="A45" t="s">
        <v>205</v>
      </c>
      <c r="B45" t="s">
        <v>206</v>
      </c>
      <c r="L45" s="202"/>
      <c r="M45" s="203"/>
      <c r="N45" s="203"/>
      <c r="O45" s="203"/>
      <c r="P45" s="204"/>
    </row>
    <row r="46" spans="1:16" x14ac:dyDescent="0.15">
      <c r="A46" t="s">
        <v>207</v>
      </c>
      <c r="B46" t="s">
        <v>208</v>
      </c>
      <c r="L46" s="202"/>
      <c r="M46" s="203"/>
      <c r="N46" s="203"/>
      <c r="O46" s="203"/>
      <c r="P46" s="204"/>
    </row>
    <row r="47" spans="1:16" x14ac:dyDescent="0.15">
      <c r="A47" t="s">
        <v>209</v>
      </c>
      <c r="B47" t="s">
        <v>210</v>
      </c>
      <c r="L47" s="202"/>
      <c r="M47" s="203"/>
      <c r="N47" s="203"/>
      <c r="O47" s="203"/>
      <c r="P47" s="204"/>
    </row>
    <row r="48" spans="1:16" x14ac:dyDescent="0.15">
      <c r="A48" t="s">
        <v>211</v>
      </c>
      <c r="B48" t="s">
        <v>212</v>
      </c>
      <c r="L48" s="202"/>
      <c r="M48" s="203"/>
      <c r="N48" s="203"/>
      <c r="O48" s="203"/>
      <c r="P48" s="204"/>
    </row>
    <row r="49" spans="1:16" x14ac:dyDescent="0.15">
      <c r="A49" t="s">
        <v>213</v>
      </c>
      <c r="B49" t="s">
        <v>214</v>
      </c>
      <c r="L49" s="202"/>
      <c r="M49" s="203"/>
      <c r="N49" s="203"/>
      <c r="O49" s="203"/>
      <c r="P49" s="204"/>
    </row>
    <row r="50" spans="1:16" ht="26.25" customHeight="1" x14ac:dyDescent="0.15">
      <c r="A50" t="s">
        <v>215</v>
      </c>
      <c r="B50" t="s">
        <v>216</v>
      </c>
      <c r="L50" s="205"/>
      <c r="M50" s="206"/>
      <c r="N50" s="206"/>
      <c r="O50" s="206"/>
      <c r="P50" s="207"/>
    </row>
    <row r="51" spans="1:16" x14ac:dyDescent="0.15">
      <c r="A51" t="s">
        <v>217</v>
      </c>
      <c r="B51" t="s">
        <v>218</v>
      </c>
    </row>
    <row r="52" spans="1:16" x14ac:dyDescent="0.15">
      <c r="A52" t="s">
        <v>219</v>
      </c>
      <c r="B52" t="s">
        <v>220</v>
      </c>
    </row>
    <row r="53" spans="1:16" x14ac:dyDescent="0.15">
      <c r="A53" t="s">
        <v>221</v>
      </c>
      <c r="B53" t="s">
        <v>222</v>
      </c>
    </row>
    <row r="54" spans="1:16" x14ac:dyDescent="0.15">
      <c r="A54" t="s">
        <v>223</v>
      </c>
      <c r="B54" t="s">
        <v>224</v>
      </c>
    </row>
    <row r="55" spans="1:16" x14ac:dyDescent="0.15">
      <c r="A55" t="s">
        <v>225</v>
      </c>
      <c r="B55" t="s">
        <v>226</v>
      </c>
    </row>
    <row r="56" spans="1:16" x14ac:dyDescent="0.15">
      <c r="A56" t="s">
        <v>227</v>
      </c>
      <c r="B56" t="s">
        <v>228</v>
      </c>
    </row>
    <row r="57" spans="1:16" x14ac:dyDescent="0.15">
      <c r="A57" t="s">
        <v>229</v>
      </c>
      <c r="B57" t="s">
        <v>230</v>
      </c>
    </row>
    <row r="58" spans="1:16" x14ac:dyDescent="0.15">
      <c r="A58" t="s">
        <v>231</v>
      </c>
      <c r="B58" t="s">
        <v>232</v>
      </c>
    </row>
    <row r="59" spans="1:16" x14ac:dyDescent="0.15">
      <c r="A59" t="s">
        <v>233</v>
      </c>
      <c r="B59" t="s">
        <v>234</v>
      </c>
    </row>
    <row r="60" spans="1:16" x14ac:dyDescent="0.15">
      <c r="A60" t="s">
        <v>235</v>
      </c>
      <c r="B60" t="s">
        <v>236</v>
      </c>
    </row>
    <row r="61" spans="1:16" x14ac:dyDescent="0.15">
      <c r="A61" t="s">
        <v>237</v>
      </c>
      <c r="B61" t="s">
        <v>238</v>
      </c>
    </row>
    <row r="62" spans="1:16" x14ac:dyDescent="0.15">
      <c r="A62" t="s">
        <v>239</v>
      </c>
      <c r="B62" t="s">
        <v>240</v>
      </c>
    </row>
    <row r="63" spans="1:16" x14ac:dyDescent="0.15">
      <c r="A63" t="s">
        <v>241</v>
      </c>
      <c r="B63" t="s">
        <v>242</v>
      </c>
    </row>
    <row r="64" spans="1:16"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row r="86" spans="1:2" x14ac:dyDescent="0.15">
      <c r="A86" t="s">
        <v>268</v>
      </c>
      <c r="B86" t="s">
        <v>269</v>
      </c>
    </row>
    <row r="87" spans="1:2" x14ac:dyDescent="0.15">
      <c r="A87" t="s">
        <v>270</v>
      </c>
      <c r="B87" t="s">
        <v>269</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23</vt:i4>
      </vt:variant>
    </vt:vector>
  </HeadingPairs>
  <TitlesOfParts>
    <vt:vector size="25"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法非適用_電気事業!Print_Area</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kitakami</cp:lastModifiedBy>
  <cp:lastPrinted>2022-01-17T09:38:42Z</cp:lastPrinted>
  <dcterms:created xsi:type="dcterms:W3CDTF">2021-12-03T06:38:15Z</dcterms:created>
  <dcterms:modified xsi:type="dcterms:W3CDTF">2022-01-19T02:53:08Z</dcterms:modified>
  <cp:category/>
</cp:coreProperties>
</file>