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file\財政係\公営企業関係\R3\02　照会\R04.01.07　公営企業に係る経営比較分析表（令和2年度）の分析等について（0125〆）→\02　回答\"/>
    </mc:Choice>
  </mc:AlternateContent>
  <xr:revisionPtr revIDLastSave="0" documentId="13_ncr:1_{37C607BA-43D7-4E1F-AF69-24D4CC6EF228}" xr6:coauthVersionLast="36" xr6:coauthVersionMax="36" xr10:uidLastSave="{00000000-0000-0000-0000-000000000000}"/>
  <workbookProtection workbookAlgorithmName="SHA-512" workbookHashValue="3V7RtfJFI81ypNLg3hpegAdx7iE4KY2YdqiucgUjpfalUpnLyocnvQ0vCOboIWSourrpszd4Ir+0b+gByq7LXQ==" workbookSaltValue="itKwZXZ+EMPTkpHlha9jbw==" workbookSpinCount="100000" lockStructure="1"/>
  <bookViews>
    <workbookView xWindow="0" yWindow="0" windowWidth="28800" windowHeight="117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<sst xmlns="http://schemas.openxmlformats.org/spreadsheetml/2006/main" count="319" uniqueCount="118">
  <si>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</si>
  <si>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</si>
  <si>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</si>
  <si>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</si>
  <si>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</si>
  <si>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</si>
  <si>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</si>
  <si>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</si>
  <si>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</si>
  <si>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</si>
  <si>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</si>
  <si>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</si>
  <si>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</si>
  <si>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</si>
  <si>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</si>
  <si>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</si>
  <si>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</si>
  <si>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</si>
  <si>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</si>
  <si>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</si>
  <si>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</si>
  <si>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</si>
  <si>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</si>
  <si>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</si>
  <si>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</si>
  <si>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</si>
  <si>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</si>
  <si>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</si>
  <si>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</si>
  <si>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</si>
  <si>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</si>
  <si>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</si>
  <si>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</si>
  <si>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</si>
  <si>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</si>
  <si>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</si>
  <si>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</si>
  <si>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</si>
  <si>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</si>
  <si>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</si>
  <si>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</si>
  <si>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</si>
  <si>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</si>
  <si>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</si>
  <si>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</si>
  <si>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</si>
  <si>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</si>
  <si>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</si>
  <si>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</si>
  <si>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</si>
  <si>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</si>
  <si>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</si>
  <si>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</si>
  <si>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</si>
  <si>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</si>
  <si>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</si>
  <si>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</si>
  <si>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</si>
  <si>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</si>
  <si>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</si>
  <si>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</si>
  <si>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</si>
  <si>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</si>
  <si>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</si>
  <si>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</si>
  <si>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</si>
  <si>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</si>
  <si>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</si>
  <si>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</si>
  <si>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</si>
  <si>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</si>
  <si>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</si>
  <si>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</si>
  <si>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</si>
  <si>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</si>
  <si>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</si>
  <si>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</si>
  <si>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</si>
  <si>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</si>
  <si>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</si>
  <si>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</si>
  <si>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</si>
  <si>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</si>
  <si>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</si>
  <si>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</si>
  <si>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</si>
  <si>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</si>
  <si>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</si>
  <si>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</si>
  <si>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</si>
  <si>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</si>
  <si>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</si>
  <si>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</si>
  <si>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</si>
  <si>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</si>
  <si>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</si>
  <si>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</si>
  <si>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</si>
  <si>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</si>
  <si>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</si>
  <si>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</si>
  <si>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</si>
  <si>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</si>
  <si>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</si>
  <si>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</si>
  <si>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</si>
  <si>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</si>
  <si>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</si>
  <si>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</si>
  <si>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</si>
  <si>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</si>
  <si>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</si>
  <si>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</si>
  <si>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</si>
  <si>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</si>
  <si>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が100％以上であり、単年度の収支は黒字となっているが、累積欠損金が生じていること、流動比率が100％未満であること、また、経常収益は使用料収入以外の一般会計からの繰入れに依存しているなど、経営改善に向けた取組を行う必要があります。
　企業債残高は、投資規模の増大により類似団体平均値より高い比率であるため、使用料の見直し検討や接続率向上に取組む必要があります。
　経費回収率においては、汚水処理に要する維持管理費を使用料収入で賄えていない状況にあるため、使用料の適正化に向けて分析を進めるとともに、資本費については、現在処理場能力が過大なものについて、早期接続に向けた取組を強化する必要があります。
　汚水処理原価においては、1,368.75円と類似団体平均値343.49円より3.98倍高い数値を示しており、将来的に変動する汚水処理費や年間有収水量を予測しつつ、使用料の適正化について検討を進める必要があります。　
　施設利用率においては、平成29年度から供用開始した崎浜地区の稼働率が低いことから、適切な施設規模となるよう地区内の接続率向上に向けた取組を進める必要があります。
　水洗化率においては、上述の崎浜地区を重点的に、早期接続を啓発すると共に、未接続者の実態等を把握し、水洗化の普及促進に向けた取組を進めます。</t>
    <rPh sb="1" eb="3">
      <t>ケイジョウ</t>
    </rPh>
    <rPh sb="3" eb="5">
      <t>シュウシ</t>
    </rPh>
    <rPh sb="5" eb="7">
      <t>ヒリツ</t>
    </rPh>
    <rPh sb="12" eb="14">
      <t>イジョウ</t>
    </rPh>
    <rPh sb="18" eb="21">
      <t>タンネンド</t>
    </rPh>
    <rPh sb="22" eb="24">
      <t>シュウシ</t>
    </rPh>
    <rPh sb="25" eb="27">
      <t>クロジ</t>
    </rPh>
    <rPh sb="35" eb="37">
      <t>ルイセキ</t>
    </rPh>
    <rPh sb="37" eb="39">
      <t>ケッソン</t>
    </rPh>
    <rPh sb="39" eb="40">
      <t>キン</t>
    </rPh>
    <rPh sb="41" eb="42">
      <t>ショウ</t>
    </rPh>
    <rPh sb="49" eb="51">
      <t>リュウドウ</t>
    </rPh>
    <rPh sb="51" eb="53">
      <t>ヒリツ</t>
    </rPh>
    <rPh sb="58" eb="60">
      <t>ミマン</t>
    </rPh>
    <rPh sb="69" eb="71">
      <t>ケイジョウ</t>
    </rPh>
    <rPh sb="110" eb="112">
      <t>トリクミ</t>
    </rPh>
    <rPh sb="113" eb="114">
      <t>オコナ</t>
    </rPh>
    <rPh sb="115" eb="117">
      <t>ヒツヨウ</t>
    </rPh>
    <rPh sb="510" eb="512">
      <t>ジョウジュツ</t>
    </rPh>
    <phoneticPr fontId="4"/>
  </si>
  <si>
    <t>　漁業集落排水施設は、崎浜地区において平成29年度から一部供用しており、令和元年度に管渠整備を完了しています。
　供用区域の拡大に伴い、使用料収入の増収が見込まれますが、令和２年度に策定した漁業集落排水施設機能保全計画に基づき、老朽化施設の更新・修繕を進めることとしており、その費用に係る財源を確保する必要があることからも、使用料の適正化とより一層の接続率の向上対策を進める必要があります。
　今後とも漁業集落排水事業に係るトータルコストの大幅な縮減を図り、効率的かつ効果的な事業運営に努めることとしています。</t>
    <rPh sb="85" eb="87">
      <t>レイワ</t>
    </rPh>
    <rPh sb="88" eb="90">
      <t>ネンド</t>
    </rPh>
    <rPh sb="91" eb="93">
      <t>サクテイ</t>
    </rPh>
    <rPh sb="95" eb="97">
      <t>ギョギョウ</t>
    </rPh>
    <rPh sb="97" eb="99">
      <t>シュウラク</t>
    </rPh>
    <rPh sb="99" eb="101">
      <t>ハイスイ</t>
    </rPh>
    <rPh sb="101" eb="103">
      <t>シセツ</t>
    </rPh>
    <rPh sb="103" eb="105">
      <t>キノウ</t>
    </rPh>
    <rPh sb="105" eb="107">
      <t>ホゼン</t>
    </rPh>
    <rPh sb="107" eb="109">
      <t>ケイカク</t>
    </rPh>
    <rPh sb="110" eb="111">
      <t>モト</t>
    </rPh>
    <rPh sb="126" eb="127">
      <t>スス</t>
    </rPh>
    <rPh sb="139" eb="141">
      <t>ヒヨウ</t>
    </rPh>
    <rPh sb="142" eb="143">
      <t>カカ</t>
    </rPh>
    <rPh sb="144" eb="146">
      <t>ザイゲン</t>
    </rPh>
    <rPh sb="172" eb="174">
      <t>イッソウ</t>
    </rPh>
    <rPh sb="181" eb="183">
      <t>タイサク</t>
    </rPh>
    <phoneticPr fontId="4"/>
  </si>
  <si>
    <t xml:space="preserve"> 漁業集落排水施設のうち、最も整備年数が経過した施設は、平成元年度から供用を開始しています。
　管渠施設については、不明水流入が確認されるなど、最も整備年数が経過した地区において、更新・修繕が必要となっていることから、令和２年度に策定した機能保全計画に基づき、今後、詳細設計を実施するなど、計画的かつ効率的な維持修繕の取組を進めます。</t>
    <rPh sb="58" eb="60">
      <t>フメイ</t>
    </rPh>
    <rPh sb="60" eb="61">
      <t>スイ</t>
    </rPh>
    <rPh sb="61" eb="63">
      <t>リュウニュウ</t>
    </rPh>
    <rPh sb="64" eb="66">
      <t>カクニン</t>
    </rPh>
    <rPh sb="72" eb="73">
      <t>モット</t>
    </rPh>
    <rPh sb="74" eb="76">
      <t>セイビ</t>
    </rPh>
    <rPh sb="76" eb="78">
      <t>ネンスウ</t>
    </rPh>
    <rPh sb="79" eb="81">
      <t>ケイカ</t>
    </rPh>
    <rPh sb="83" eb="85">
      <t>チク</t>
    </rPh>
    <rPh sb="90" eb="92">
      <t>コウシン</t>
    </rPh>
    <rPh sb="93" eb="95">
      <t>シュウゼン</t>
    </rPh>
    <rPh sb="96" eb="98">
      <t>ヒツヨウ</t>
    </rPh>
    <rPh sb="109" eb="111">
      <t>レイワ</t>
    </rPh>
    <rPh sb="112" eb="114">
      <t>ネンド</t>
    </rPh>
    <rPh sb="115" eb="117">
      <t>サクテイ</t>
    </rPh>
    <rPh sb="119" eb="121">
      <t>キノウ</t>
    </rPh>
    <rPh sb="121" eb="123">
      <t>ホゼン</t>
    </rPh>
    <rPh sb="123" eb="125">
      <t>ケイカク</t>
    </rPh>
    <rPh sb="126" eb="127">
      <t>モト</t>
    </rPh>
    <rPh sb="130" eb="132">
      <t>コンゴ</t>
    </rPh>
    <rPh sb="133" eb="135">
      <t>ショウサイ</t>
    </rPh>
    <rPh sb="135" eb="137">
      <t>セッケイ</t>
    </rPh>
    <rPh sb="159" eb="161">
      <t>トリクミ</t>
    </rPh>
    <rPh sb="162" eb="16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</si>
</sst>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FE5-461E-999C-E4513E85E2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7FE5-461E-999C-E4513E85E2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43.06</c:v>
                </c:pt>
              </c:numCache>
            </c:numRef>
          </c:val>
          <c:extLst>
            <c:ext xmlns:c16="http://schemas.microsoft.com/office/drawing/2014/chart" uri="{C3380CC4-5D6E-409C-BE32-E72D297353CC}">
              <c16:uniqueId val="{00000000-F8C8-4758-AC68-0CE2D91CE4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40.29</c:v>
                </c:pt>
              </c:numCache>
            </c:numRef>
          </c:val>
          <c:smooth val="0"/>
          <c:extLst>
            <c:ext xmlns:c16="http://schemas.microsoft.com/office/drawing/2014/chart" uri="{C3380CC4-5D6E-409C-BE32-E72D297353CC}">
              <c16:uniqueId val="{00000001-F8C8-4758-AC68-0CE2D91CE4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58.43</c:v>
                </c:pt>
              </c:numCache>
            </c:numRef>
          </c:val>
          <c:extLst>
            <c:ext xmlns:c16="http://schemas.microsoft.com/office/drawing/2014/chart" uri="{C3380CC4-5D6E-409C-BE32-E72D297353CC}">
              <c16:uniqueId val="{00000000-E971-4DAC-BB6B-9EC401D8E3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87.49</c:v>
                </c:pt>
              </c:numCache>
            </c:numRef>
          </c:val>
          <c:smooth val="0"/>
          <c:extLst>
            <c:ext xmlns:c16="http://schemas.microsoft.com/office/drawing/2014/chart" uri="{C3380CC4-5D6E-409C-BE32-E72D297353CC}">
              <c16:uniqueId val="{00000001-E971-4DAC-BB6B-9EC401D8E3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63.03</c:v>
                </c:pt>
              </c:numCache>
            </c:numRef>
          </c:val>
          <c:extLst>
            <c:ext xmlns:c16="http://schemas.microsoft.com/office/drawing/2014/chart" uri="{C3380CC4-5D6E-409C-BE32-E72D297353CC}">
              <c16:uniqueId val="{00000000-CD51-40B2-92C4-5540A7FAE1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95.71</c:v>
                </c:pt>
              </c:numCache>
            </c:numRef>
          </c:val>
          <c:smooth val="0"/>
          <c:extLst>
            <c:ext xmlns:c16="http://schemas.microsoft.com/office/drawing/2014/chart" uri="{C3380CC4-5D6E-409C-BE32-E72D297353CC}">
              <c16:uniqueId val="{00000001-CD51-40B2-92C4-5540A7FAE1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2C8B-42DE-BDB4-D92FC073B3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29.9</c:v>
                </c:pt>
              </c:numCache>
            </c:numRef>
          </c:val>
          <c:smooth val="0"/>
          <c:extLst>
            <c:ext xmlns:c16="http://schemas.microsoft.com/office/drawing/2014/chart" uri="{C3380CC4-5D6E-409C-BE32-E72D297353CC}">
              <c16:uniqueId val="{00000001-2C8B-42DE-BDB4-D92FC073B3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544-4DFA-A01B-570E198682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544-4DFA-A01B-570E198682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321.82</c:v>
                </c:pt>
              </c:numCache>
            </c:numRef>
          </c:val>
          <c:extLst>
            <c:ext xmlns:c16="http://schemas.microsoft.com/office/drawing/2014/chart" uri="{C3380CC4-5D6E-409C-BE32-E72D297353CC}">
              <c16:uniqueId val="{00000000-E9E3-4C78-B7C3-8523B8E7CF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11.66</c:v>
                </c:pt>
              </c:numCache>
            </c:numRef>
          </c:val>
          <c:smooth val="0"/>
          <c:extLst>
            <c:ext xmlns:c16="http://schemas.microsoft.com/office/drawing/2014/chart" uri="{C3380CC4-5D6E-409C-BE32-E72D297353CC}">
              <c16:uniqueId val="{00000001-E9E3-4C78-B7C3-8523B8E7CF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78.510000000000005</c:v>
                </c:pt>
              </c:numCache>
            </c:numRef>
          </c:val>
          <c:extLst>
            <c:ext xmlns:c16="http://schemas.microsoft.com/office/drawing/2014/chart" uri="{C3380CC4-5D6E-409C-BE32-E72D297353CC}">
              <c16:uniqueId val="{00000000-4126-4E5D-8F3F-18D5058FA2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53.11</c:v>
                </c:pt>
              </c:numCache>
            </c:numRef>
          </c:val>
          <c:smooth val="0"/>
          <c:extLst>
            <c:ext xmlns:c16="http://schemas.microsoft.com/office/drawing/2014/chart" uri="{C3380CC4-5D6E-409C-BE32-E72D297353CC}">
              <c16:uniqueId val="{00000001-4126-4E5D-8F3F-18D5058FA2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8882.24</c:v>
                </c:pt>
              </c:numCache>
            </c:numRef>
          </c:val>
          <c:extLst>
            <c:ext xmlns:c16="http://schemas.microsoft.com/office/drawing/2014/chart" uri="{C3380CC4-5D6E-409C-BE32-E72D297353CC}">
              <c16:uniqueId val="{00000000-6FC7-4688-BA4D-C8CA9A0EE3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807.81</c:v>
                </c:pt>
              </c:numCache>
            </c:numRef>
          </c:val>
          <c:smooth val="0"/>
          <c:extLst>
            <c:ext xmlns:c16="http://schemas.microsoft.com/office/drawing/2014/chart" uri="{C3380CC4-5D6E-409C-BE32-E72D297353CC}">
              <c16:uniqueId val="{00000001-6FC7-4688-BA4D-C8CA9A0EE3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10.19</c:v>
                </c:pt>
              </c:numCache>
            </c:numRef>
          </c:val>
          <c:extLst>
            <c:ext xmlns:c16="http://schemas.microsoft.com/office/drawing/2014/chart" uri="{C3380CC4-5D6E-409C-BE32-E72D297353CC}">
              <c16:uniqueId val="{00000000-EDD9-43CD-B9FE-F22DC40185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49.44</c:v>
                </c:pt>
              </c:numCache>
            </c:numRef>
          </c:val>
          <c:smooth val="0"/>
          <c:extLst>
            <c:ext xmlns:c16="http://schemas.microsoft.com/office/drawing/2014/chart" uri="{C3380CC4-5D6E-409C-BE32-E72D297353CC}">
              <c16:uniqueId val="{00000001-EDD9-43CD-B9FE-F22DC40185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1368.75</c:v>
                </c:pt>
              </c:numCache>
            </c:numRef>
          </c:val>
          <c:extLst>
            <c:ext xmlns:c16="http://schemas.microsoft.com/office/drawing/2014/chart" uri="{C3380CC4-5D6E-409C-BE32-E72D297353CC}">
              <c16:uniqueId val="{00000000-A2B8-4E76-B52D-FAC86B1A82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343.49</c:v>
                </c:pt>
              </c:numCache>
            </c:numRef>
          </c:val>
          <c:smooth val="0"/>
          <c:extLst>
            <c:ext xmlns:c16="http://schemas.microsoft.com/office/drawing/2014/chart" uri="{C3380CC4-5D6E-409C-BE32-E72D297353CC}">
              <c16:uniqueId val="{00000001-A2B8-4E76-B52D-FAC86B1A82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大船渡市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35107</v>
      </c>
      <c r="AM8" s="69"/>
      <c r="AN8" s="69"/>
      <c r="AO8" s="69"/>
      <c r="AP8" s="69"/>
      <c r="AQ8" s="69"/>
      <c r="AR8" s="69"/>
      <c r="AS8" s="69"/>
      <c r="AT8" s="68">
        <f>データ!T6</f>
        <v>322.51</v>
      </c>
      <c r="AU8" s="68"/>
      <c r="AV8" s="68"/>
      <c r="AW8" s="68"/>
      <c r="AX8" s="68"/>
      <c r="AY8" s="68"/>
      <c r="AZ8" s="68"/>
      <c r="BA8" s="68"/>
      <c r="BB8" s="68">
        <f>データ!U6</f>
        <v>108.86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56.62</v>
      </c>
      <c r="J10" s="68"/>
      <c r="K10" s="68"/>
      <c r="L10" s="68"/>
      <c r="M10" s="68"/>
      <c r="N10" s="68"/>
      <c r="O10" s="68"/>
      <c r="P10" s="68">
        <f>データ!P6</f>
        <v>3.12</v>
      </c>
      <c r="Q10" s="68"/>
      <c r="R10" s="68"/>
      <c r="S10" s="68"/>
      <c r="T10" s="68"/>
      <c r="U10" s="68"/>
      <c r="V10" s="68"/>
      <c r="W10" s="68">
        <f>データ!Q6</f>
        <v>79.239999999999995</v>
      </c>
      <c r="X10" s="68"/>
      <c r="Y10" s="68"/>
      <c r="Z10" s="68"/>
      <c r="AA10" s="68"/>
      <c r="AB10" s="68"/>
      <c r="AC10" s="68"/>
      <c r="AD10" s="69">
        <f>データ!R6</f>
        <v>2750</v>
      </c>
      <c r="AE10" s="69"/>
      <c r="AF10" s="69"/>
      <c r="AG10" s="69"/>
      <c r="AH10" s="69"/>
      <c r="AI10" s="69"/>
      <c r="AJ10" s="69"/>
      <c r="AK10" s="2"/>
      <c r="AL10" s="69">
        <f>データ!V6</f>
        <v>1085</v>
      </c>
      <c r="AM10" s="69"/>
      <c r="AN10" s="69"/>
      <c r="AO10" s="69"/>
      <c r="AP10" s="69"/>
      <c r="AQ10" s="69"/>
      <c r="AR10" s="69"/>
      <c r="AS10" s="69"/>
      <c r="AT10" s="68">
        <f>データ!W6</f>
        <v>0.47</v>
      </c>
      <c r="AU10" s="68"/>
      <c r="AV10" s="68"/>
      <c r="AW10" s="68"/>
      <c r="AX10" s="68"/>
      <c r="AY10" s="68"/>
      <c r="AZ10" s="68"/>
      <c r="BA10" s="68"/>
      <c r="BB10" s="68">
        <f>データ!X6</f>
        <v>2308.5100000000002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gLwC64K/Qb4BughK//PfIWNq1irRzbOWk7pKVCPIsDZ/4upb1pG2L6e0zNpCrrjrSnO12qNsDOSs22xgwAJ0Og==" saltValue="C3gQrFLDGGNB3sDOmtvJ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32034</v>
      </c>
      <c r="D6" s="33">
        <f t="shared" si="3"/>
        <v>46</v>
      </c>
      <c r="E6" s="33">
        <f t="shared" si="3"/>
        <v>17</v>
      </c>
      <c r="F6" s="33">
        <f t="shared" si="3"/>
        <v>6</v>
      </c>
      <c r="G6" s="33">
        <f t="shared" si="3"/>
        <v>0</v>
      </c>
      <c r="H6" s="33" t="str">
        <f t="shared" si="3"/>
        <v>岩手県　大船渡市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56.62</v>
      </c>
      <c r="P6" s="34">
        <f t="shared" si="3"/>
        <v>3.12</v>
      </c>
      <c r="Q6" s="34">
        <f t="shared" si="3"/>
        <v>79.239999999999995</v>
      </c>
      <c r="R6" s="34">
        <f t="shared" si="3"/>
        <v>2750</v>
      </c>
      <c r="S6" s="34">
        <f t="shared" si="3"/>
        <v>35107</v>
      </c>
      <c r="T6" s="34">
        <f t="shared" si="3"/>
        <v>322.51</v>
      </c>
      <c r="U6" s="34">
        <f t="shared" si="3"/>
        <v>108.86</v>
      </c>
      <c r="V6" s="34">
        <f t="shared" si="3"/>
        <v>1085</v>
      </c>
      <c r="W6" s="34">
        <f t="shared" si="3"/>
        <v>0.47</v>
      </c>
      <c r="X6" s="34">
        <f t="shared" si="3"/>
        <v>2308.5100000000002</v>
      </c>
      <c r="Y6" s="35" t="str">
        <f>IF(Y7="",NA(),Y7)</f>
        <v>-</v>
      </c>
      <c r="Z6" s="35" t="str">
        <f t="shared" ref="Z6:AH6" si="4">IF(Z7="",NA(),Z7)</f>
        <v>-</v>
      </c>
      <c r="AA6" s="35" t="str">
        <f t="shared" si="4"/>
        <v>-</v>
      </c>
      <c r="AB6" s="35" t="str">
        <f t="shared" si="4"/>
        <v>-</v>
      </c>
      <c r="AC6" s="35">
        <f t="shared" si="4"/>
        <v>63.03</v>
      </c>
      <c r="AD6" s="35" t="str">
        <f t="shared" si="4"/>
        <v>-</v>
      </c>
      <c r="AE6" s="35" t="str">
        <f t="shared" si="4"/>
        <v>-</v>
      </c>
      <c r="AF6" s="35" t="str">
        <f t="shared" si="4"/>
        <v>-</v>
      </c>
      <c r="AG6" s="35" t="str">
        <f t="shared" si="4"/>
        <v>-</v>
      </c>
      <c r="AH6" s="35">
        <f t="shared" si="4"/>
        <v>95.71</v>
      </c>
      <c r="AI6" s="34" t="str">
        <f>IF(AI7="","",IF(AI7="-","【-】","【"&amp;SUBSTITUTE(TEXT(AI7,"#,##0.00"),"-","△")&amp;"】"))</f>
        <v>【99.28】</v>
      </c>
      <c r="AJ6" s="35" t="str">
        <f>IF(AJ7="",NA(),AJ7)</f>
        <v>-</v>
      </c>
      <c r="AK6" s="35" t="str">
        <f t="shared" ref="AK6:AS6" si="5">IF(AK7="",NA(),AK7)</f>
        <v>-</v>
      </c>
      <c r="AL6" s="35" t="str">
        <f t="shared" si="5"/>
        <v>-</v>
      </c>
      <c r="AM6" s="35" t="str">
        <f t="shared" si="5"/>
        <v>-</v>
      </c>
      <c r="AN6" s="35">
        <f t="shared" si="5"/>
        <v>321.82</v>
      </c>
      <c r="AO6" s="35" t="str">
        <f t="shared" si="5"/>
        <v>-</v>
      </c>
      <c r="AP6" s="35" t="str">
        <f t="shared" si="5"/>
        <v>-</v>
      </c>
      <c r="AQ6" s="35" t="str">
        <f t="shared" si="5"/>
        <v>-</v>
      </c>
      <c r="AR6" s="35" t="str">
        <f t="shared" si="5"/>
        <v>-</v>
      </c>
      <c r="AS6" s="35">
        <f t="shared" si="5"/>
        <v>11.66</v>
      </c>
      <c r="AT6" s="34" t="str">
        <f>IF(AT7="","",IF(AT7="-","【-】","【"&amp;SUBSTITUTE(TEXT(AT7,"#,##0.00"),"-","△")&amp;"】"))</f>
        <v>【86.39】</v>
      </c>
      <c r="AU6" s="35" t="str">
        <f>IF(AU7="",NA(),AU7)</f>
        <v>-</v>
      </c>
      <c r="AV6" s="35" t="str">
        <f t="shared" ref="AV6:BD6" si="6">IF(AV7="",NA(),AV7)</f>
        <v>-</v>
      </c>
      <c r="AW6" s="35" t="str">
        <f t="shared" si="6"/>
        <v>-</v>
      </c>
      <c r="AX6" s="35" t="str">
        <f t="shared" si="6"/>
        <v>-</v>
      </c>
      <c r="AY6" s="35">
        <f t="shared" si="6"/>
        <v>78.510000000000005</v>
      </c>
      <c r="AZ6" s="35" t="str">
        <f t="shared" si="6"/>
        <v>-</v>
      </c>
      <c r="BA6" s="35" t="str">
        <f t="shared" si="6"/>
        <v>-</v>
      </c>
      <c r="BB6" s="35" t="str">
        <f t="shared" si="6"/>
        <v>-</v>
      </c>
      <c r="BC6" s="35" t="str">
        <f t="shared" si="6"/>
        <v>-</v>
      </c>
      <c r="BD6" s="35">
        <f t="shared" si="6"/>
        <v>53.11</v>
      </c>
      <c r="BE6" s="34" t="str">
        <f>IF(BE7="","",IF(BE7="-","【-】","【"&amp;SUBSTITUTE(TEXT(BE7,"#,##0.00"),"-","△")&amp;"】"))</f>
        <v>【58.47】</v>
      </c>
      <c r="BF6" s="35" t="str">
        <f>IF(BF7="",NA(),BF7)</f>
        <v>-</v>
      </c>
      <c r="BG6" s="35" t="str">
        <f t="shared" ref="BG6:BO6" si="7">IF(BG7="",NA(),BG7)</f>
        <v>-</v>
      </c>
      <c r="BH6" s="35" t="str">
        <f t="shared" si="7"/>
        <v>-</v>
      </c>
      <c r="BI6" s="35" t="str">
        <f t="shared" si="7"/>
        <v>-</v>
      </c>
      <c r="BJ6" s="35">
        <f t="shared" si="7"/>
        <v>8882.24</v>
      </c>
      <c r="BK6" s="35" t="str">
        <f t="shared" si="7"/>
        <v>-</v>
      </c>
      <c r="BL6" s="35" t="str">
        <f t="shared" si="7"/>
        <v>-</v>
      </c>
      <c r="BM6" s="35" t="str">
        <f t="shared" si="7"/>
        <v>-</v>
      </c>
      <c r="BN6" s="35" t="str">
        <f t="shared" si="7"/>
        <v>-</v>
      </c>
      <c r="BO6" s="35">
        <f t="shared" si="7"/>
        <v>807.81</v>
      </c>
      <c r="BP6" s="34" t="str">
        <f>IF(BP7="","",IF(BP7="-","【-】","【"&amp;SUBSTITUTE(TEXT(BP7,"#,##0.00"),"-","△")&amp;"】"))</f>
        <v>【1,042.34】</v>
      </c>
      <c r="BQ6" s="35" t="str">
        <f>IF(BQ7="",NA(),BQ7)</f>
        <v>-</v>
      </c>
      <c r="BR6" s="35" t="str">
        <f t="shared" ref="BR6:BZ6" si="8">IF(BR7="",NA(),BR7)</f>
        <v>-</v>
      </c>
      <c r="BS6" s="35" t="str">
        <f t="shared" si="8"/>
        <v>-</v>
      </c>
      <c r="BT6" s="35" t="str">
        <f t="shared" si="8"/>
        <v>-</v>
      </c>
      <c r="BU6" s="35">
        <f t="shared" si="8"/>
        <v>10.19</v>
      </c>
      <c r="BV6" s="35" t="str">
        <f t="shared" si="8"/>
        <v>-</v>
      </c>
      <c r="BW6" s="35" t="str">
        <f t="shared" si="8"/>
        <v>-</v>
      </c>
      <c r="BX6" s="35" t="str">
        <f t="shared" si="8"/>
        <v>-</v>
      </c>
      <c r="BY6" s="35" t="str">
        <f t="shared" si="8"/>
        <v>-</v>
      </c>
      <c r="BZ6" s="35">
        <f t="shared" si="8"/>
        <v>49.44</v>
      </c>
      <c r="CA6" s="34" t="str">
        <f>IF(CA7="","",IF(CA7="-","【-】","【"&amp;SUBSTITUTE(TEXT(CA7,"#,##0.00"),"-","△")&amp;"】"))</f>
        <v>【42.60】</v>
      </c>
      <c r="CB6" s="35" t="str">
        <f>IF(CB7="",NA(),CB7)</f>
        <v>-</v>
      </c>
      <c r="CC6" s="35" t="str">
        <f t="shared" ref="CC6:CK6" si="9">IF(CC7="",NA(),CC7)</f>
        <v>-</v>
      </c>
      <c r="CD6" s="35" t="str">
        <f t="shared" si="9"/>
        <v>-</v>
      </c>
      <c r="CE6" s="35" t="str">
        <f t="shared" si="9"/>
        <v>-</v>
      </c>
      <c r="CF6" s="35">
        <f t="shared" si="9"/>
        <v>1368.75</v>
      </c>
      <c r="CG6" s="35" t="str">
        <f t="shared" si="9"/>
        <v>-</v>
      </c>
      <c r="CH6" s="35" t="str">
        <f t="shared" si="9"/>
        <v>-</v>
      </c>
      <c r="CI6" s="35" t="str">
        <f t="shared" si="9"/>
        <v>-</v>
      </c>
      <c r="CJ6" s="35" t="str">
        <f t="shared" si="9"/>
        <v>-</v>
      </c>
      <c r="CK6" s="35">
        <f t="shared" si="9"/>
        <v>343.49</v>
      </c>
      <c r="CL6" s="34" t="str">
        <f>IF(CL7="","",IF(CL7="-","【-】","【"&amp;SUBSTITUTE(TEXT(CL7,"#,##0.00"),"-","△")&amp;"】"))</f>
        <v>【410.22】</v>
      </c>
      <c r="CM6" s="35" t="str">
        <f>IF(CM7="",NA(),CM7)</f>
        <v>-</v>
      </c>
      <c r="CN6" s="35" t="str">
        <f t="shared" ref="CN6:CV6" si="10">IF(CN7="",NA(),CN7)</f>
        <v>-</v>
      </c>
      <c r="CO6" s="35" t="str">
        <f t="shared" si="10"/>
        <v>-</v>
      </c>
      <c r="CP6" s="35" t="str">
        <f t="shared" si="10"/>
        <v>-</v>
      </c>
      <c r="CQ6" s="35">
        <f t="shared" si="10"/>
        <v>43.06</v>
      </c>
      <c r="CR6" s="35" t="str">
        <f t="shared" si="10"/>
        <v>-</v>
      </c>
      <c r="CS6" s="35" t="str">
        <f t="shared" si="10"/>
        <v>-</v>
      </c>
      <c r="CT6" s="35" t="str">
        <f t="shared" si="10"/>
        <v>-</v>
      </c>
      <c r="CU6" s="35" t="str">
        <f t="shared" si="10"/>
        <v>-</v>
      </c>
      <c r="CV6" s="35">
        <f t="shared" si="10"/>
        <v>40.29</v>
      </c>
      <c r="CW6" s="34" t="str">
        <f>IF(CW7="","",IF(CW7="-","【-】","【"&amp;SUBSTITUTE(TEXT(CW7,"#,##0.00"),"-","△")&amp;"】"))</f>
        <v>【32.98】</v>
      </c>
      <c r="CX6" s="35" t="str">
        <f>IF(CX7="",NA(),CX7)</f>
        <v>-</v>
      </c>
      <c r="CY6" s="35" t="str">
        <f t="shared" ref="CY6:DG6" si="11">IF(CY7="",NA(),CY7)</f>
        <v>-</v>
      </c>
      <c r="CZ6" s="35" t="str">
        <f t="shared" si="11"/>
        <v>-</v>
      </c>
      <c r="DA6" s="35" t="str">
        <f t="shared" si="11"/>
        <v>-</v>
      </c>
      <c r="DB6" s="35">
        <f t="shared" si="11"/>
        <v>58.43</v>
      </c>
      <c r="DC6" s="35" t="str">
        <f t="shared" si="11"/>
        <v>-</v>
      </c>
      <c r="DD6" s="35" t="str">
        <f t="shared" si="11"/>
        <v>-</v>
      </c>
      <c r="DE6" s="35" t="str">
        <f t="shared" si="11"/>
        <v>-</v>
      </c>
      <c r="DF6" s="35" t="str">
        <f t="shared" si="11"/>
        <v>-</v>
      </c>
      <c r="DG6" s="35">
        <f t="shared" si="11"/>
        <v>87.49</v>
      </c>
      <c r="DH6" s="34" t="str">
        <f>IF(DH7="","",IF(DH7="-","【-】","【"&amp;SUBSTITUTE(TEXT(DH7,"#,##0.00"),"-","△")&amp;"】"))</f>
        <v>【80.45】</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29.9</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【1.09】</v>
      </c>
    </row>
    <row r="7" spans="1:148" s="36" customFormat="1" x14ac:dyDescent="0.15">
      <c r="A7" s="28"/>
      <c r="B7" s="37">
        <v>2020</v>
      </c>
      <c r="C7" s="37">
        <v>32034</v>
      </c>
      <c r="D7" s="37">
        <v>46</v>
      </c>
      <c r="E7" s="37">
        <v>17</v>
      </c>
      <c r="F7" s="37">
        <v>6</v>
      </c>
      <c r="G7" s="37">
        <v>0</v>
      </c>
      <c r="H7" s="37" t="s">
        <v>96</v>
      </c>
      <c r="I7" s="37" t="s">
        <v>97</v>
      </c>
      <c r="J7" s="37" t="s">
        <v>98</v>
      </c>
      <c r="K7" s="37" t="s">
        <v>99</v>
      </c>
      <c r="L7" s="37" t="s">
        <v>100</v>
      </c>
      <c r="M7" s="37" t="s">
        <v>101</v>
      </c>
      <c r="N7" s="38" t="s">
        <v>102</v>
      </c>
      <c r="O7" s="38">
        <v>56.62</v>
      </c>
      <c r="P7" s="38">
        <v>3.12</v>
      </c>
      <c r="Q7" s="38">
        <v>79.239999999999995</v>
      </c>
      <c r="R7" s="38">
        <v>2750</v>
      </c>
      <c r="S7" s="38">
        <v>35107</v>
      </c>
      <c r="T7" s="38">
        <v>322.51</v>
      </c>
      <c r="U7" s="38">
        <v>108.86</v>
      </c>
      <c r="V7" s="38">
        <v>1085</v>
      </c>
      <c r="W7" s="38">
        <v>0.47</v>
      </c>
      <c r="X7" s="38">
        <v>2308.5100000000002</v>
      </c>
      <c r="Y7" s="38" t="s">
        <v>102</v>
      </c>
      <c r="Z7" s="38" t="s">
        <v>102</v>
      </c>
      <c r="AA7" s="38" t="s">
        <v>102</v>
      </c>
      <c r="AB7" s="38" t="s">
        <v>102</v>
      </c>
      <c r="AC7" s="38">
        <v>63.03</v>
      </c>
      <c r="AD7" s="38" t="s">
        <v>102</v>
      </c>
      <c r="AE7" s="38" t="s">
        <v>102</v>
      </c>
      <c r="AF7" s="38" t="s">
        <v>102</v>
      </c>
      <c r="AG7" s="38" t="s">
        <v>102</v>
      </c>
      <c r="AH7" s="38">
        <v>95.71</v>
      </c>
      <c r="AI7" s="38">
        <v>99.28</v>
      </c>
      <c r="AJ7" s="38" t="s">
        <v>102</v>
      </c>
      <c r="AK7" s="38" t="s">
        <v>102</v>
      </c>
      <c r="AL7" s="38" t="s">
        <v>102</v>
      </c>
      <c r="AM7" s="38" t="s">
        <v>102</v>
      </c>
      <c r="AN7" s="38">
        <v>321.82</v>
      </c>
      <c r="AO7" s="38" t="s">
        <v>102</v>
      </c>
      <c r="AP7" s="38" t="s">
        <v>102</v>
      </c>
      <c r="AQ7" s="38" t="s">
        <v>102</v>
      </c>
      <c r="AR7" s="38" t="s">
        <v>102</v>
      </c>
      <c r="AS7" s="38">
        <v>11.66</v>
      </c>
      <c r="AT7" s="38">
        <v>86.39</v>
      </c>
      <c r="AU7" s="38" t="s">
        <v>102</v>
      </c>
      <c r="AV7" s="38" t="s">
        <v>102</v>
      </c>
      <c r="AW7" s="38" t="s">
        <v>102</v>
      </c>
      <c r="AX7" s="38" t="s">
        <v>102</v>
      </c>
      <c r="AY7" s="38">
        <v>78.510000000000005</v>
      </c>
      <c r="AZ7" s="38" t="s">
        <v>102</v>
      </c>
      <c r="BA7" s="38" t="s">
        <v>102</v>
      </c>
      <c r="BB7" s="38" t="s">
        <v>102</v>
      </c>
      <c r="BC7" s="38" t="s">
        <v>102</v>
      </c>
      <c r="BD7" s="38">
        <v>53.11</v>
      </c>
      <c r="BE7" s="38">
        <v>58.47</v>
      </c>
      <c r="BF7" s="38" t="s">
        <v>102</v>
      </c>
      <c r="BG7" s="38" t="s">
        <v>102</v>
      </c>
      <c r="BH7" s="38" t="s">
        <v>102</v>
      </c>
      <c r="BI7" s="38" t="s">
        <v>102</v>
      </c>
      <c r="BJ7" s="38">
        <v>8882.24</v>
      </c>
      <c r="BK7" s="38" t="s">
        <v>102</v>
      </c>
      <c r="BL7" s="38" t="s">
        <v>102</v>
      </c>
      <c r="BM7" s="38" t="s">
        <v>102</v>
      </c>
      <c r="BN7" s="38" t="s">
        <v>102</v>
      </c>
      <c r="BO7" s="38">
        <v>807.81</v>
      </c>
      <c r="BP7" s="38">
        <v>1042.3399999999999</v>
      </c>
      <c r="BQ7" s="38" t="s">
        <v>102</v>
      </c>
      <c r="BR7" s="38" t="s">
        <v>102</v>
      </c>
      <c r="BS7" s="38" t="s">
        <v>102</v>
      </c>
      <c r="BT7" s="38" t="s">
        <v>102</v>
      </c>
      <c r="BU7" s="38">
        <v>10.19</v>
      </c>
      <c r="BV7" s="38" t="s">
        <v>102</v>
      </c>
      <c r="BW7" s="38" t="s">
        <v>102</v>
      </c>
      <c r="BX7" s="38" t="s">
        <v>102</v>
      </c>
      <c r="BY7" s="38" t="s">
        <v>102</v>
      </c>
      <c r="BZ7" s="38">
        <v>49.44</v>
      </c>
      <c r="CA7" s="38">
        <v>42.6</v>
      </c>
      <c r="CB7" s="38" t="s">
        <v>102</v>
      </c>
      <c r="CC7" s="38" t="s">
        <v>102</v>
      </c>
      <c r="CD7" s="38" t="s">
        <v>102</v>
      </c>
      <c r="CE7" s="38" t="s">
        <v>102</v>
      </c>
      <c r="CF7" s="38">
        <v>1368.75</v>
      </c>
      <c r="CG7" s="38" t="s">
        <v>102</v>
      </c>
      <c r="CH7" s="38" t="s">
        <v>102</v>
      </c>
      <c r="CI7" s="38" t="s">
        <v>102</v>
      </c>
      <c r="CJ7" s="38" t="s">
        <v>102</v>
      </c>
      <c r="CK7" s="38">
        <v>343.49</v>
      </c>
      <c r="CL7" s="38">
        <v>410.22</v>
      </c>
      <c r="CM7" s="38" t="s">
        <v>102</v>
      </c>
      <c r="CN7" s="38" t="s">
        <v>102</v>
      </c>
      <c r="CO7" s="38" t="s">
        <v>102</v>
      </c>
      <c r="CP7" s="38" t="s">
        <v>102</v>
      </c>
      <c r="CQ7" s="38">
        <v>43.06</v>
      </c>
      <c r="CR7" s="38" t="s">
        <v>102</v>
      </c>
      <c r="CS7" s="38" t="s">
        <v>102</v>
      </c>
      <c r="CT7" s="38" t="s">
        <v>102</v>
      </c>
      <c r="CU7" s="38" t="s">
        <v>102</v>
      </c>
      <c r="CV7" s="38">
        <v>40.29</v>
      </c>
      <c r="CW7" s="38">
        <v>32.979999999999997</v>
      </c>
      <c r="CX7" s="38" t="s">
        <v>102</v>
      </c>
      <c r="CY7" s="38" t="s">
        <v>102</v>
      </c>
      <c r="CZ7" s="38" t="s">
        <v>102</v>
      </c>
      <c r="DA7" s="38" t="s">
        <v>102</v>
      </c>
      <c r="DB7" s="38">
        <v>58.43</v>
      </c>
      <c r="DC7" s="38" t="s">
        <v>102</v>
      </c>
      <c r="DD7" s="38" t="s">
        <v>102</v>
      </c>
      <c r="DE7" s="38" t="s">
        <v>102</v>
      </c>
      <c r="DF7" s="38" t="s">
        <v>102</v>
      </c>
      <c r="DG7" s="38">
        <v>87.49</v>
      </c>
      <c r="DH7" s="38">
        <v>80.45</v>
      </c>
      <c r="DI7" s="38" t="s">
        <v>102</v>
      </c>
      <c r="DJ7" s="38" t="s">
        <v>102</v>
      </c>
      <c r="DK7" s="38" t="s">
        <v>102</v>
      </c>
      <c r="DL7" s="38" t="s">
        <v>102</v>
      </c>
      <c r="DM7" s="38">
        <v>3.84</v>
      </c>
      <c r="DN7" s="38" t="s">
        <v>102</v>
      </c>
      <c r="DO7" s="38" t="s">
        <v>102</v>
      </c>
      <c r="DP7" s="38" t="s">
        <v>102</v>
      </c>
      <c r="DQ7" s="38" t="s">
        <v>102</v>
      </c>
      <c r="DR7" s="38">
        <v>29.9</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大船渡市</cp:lastModifiedBy>
  <cp:lastPrinted>2022-01-20T01:02:35Z</cp:lastPrinted>
  <dcterms:created xsi:type="dcterms:W3CDTF">2021-12-03T07:35:53Z</dcterms:created>
  <dcterms:modified xsi:type="dcterms:W3CDTF">2022-01-20T01:02:36Z</dcterms:modified>
  <cp:category/>
</cp:coreProperties>
</file>