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le\財政係\公営企業関係\R3\02　照会\R04.01.07　公営企業に係る経営比較分析表（令和2年度）の分析等について（0125〆）→\02　回答\"/>
    </mc:Choice>
  </mc:AlternateContent>
  <xr:revisionPtr revIDLastSave="0" documentId="13_ncr:1_{14AE4695-3D3A-463C-B6B7-011F77BD2C84}" xr6:coauthVersionLast="36" xr6:coauthVersionMax="36" xr10:uidLastSave="{00000000-0000-0000-0000-000000000000}"/>
  <workbookProtection workbookAlgorithmName="SHA-512" workbookHashValue="bwhrHZG1NHiX3K0QmseZYvSUR2+UgIrXD0vW+WyLyxv8rvjojgAJ9bwHJTSKFtU3k10wL5AXGXWZjhBpMr1FmQ==" workbookSaltValue="roncvAKq3Uuhn0Yb89MrDA==" workbookSpinCount="100000" lockStructure="1"/>
  <bookViews>
    <workbookView xWindow="0" yWindow="0" windowWidth="28800" windowHeight="117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<sst xmlns="http://schemas.openxmlformats.org/spreadsheetml/2006/main" count="316" uniqueCount="113">
  <si>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</si>
  <si>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</si>
  <si>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</si>
  <si>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</si>
  <si>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</si>
  <si>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</si>
  <si>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</si>
  <si>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</si>
  <si>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</si>
  <si>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</si>
  <si>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</si>
  <si>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</si>
  <si>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</si>
  <si>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</si>
  <si>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</si>
  <si>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</si>
  <si>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</si>
  <si>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</si>
  <si>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</si>
  <si>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</si>
  <si>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</si>
  <si>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</si>
  <si>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</si>
  <si>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</si>
  <si>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</si>
  <si>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</si>
  <si>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</si>
  <si>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</si>
  <si>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</si>
  <si>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</si>
  <si>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</si>
  <si>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</si>
  <si>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</si>
  <si>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</si>
  <si>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</si>
  <si>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</si>
  <si>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</si>
  <si>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</si>
  <si>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</si>
  <si>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</si>
  <si>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</si>
  <si>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</si>
  <si>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</si>
  <si>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</si>
  <si>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</si>
  <si>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</si>
  <si>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</si>
  <si>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</si>
  <si>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</si>
  <si>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</si>
  <si>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</si>
  <si>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</si>
  <si>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</si>
  <si>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</si>
  <si>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</si>
  <si>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</si>
  <si>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</si>
  <si>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</si>
  <si>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</si>
  <si>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</si>
  <si>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</si>
  <si>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</si>
  <si>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</si>
  <si>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</si>
  <si>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</si>
  <si>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</si>
  <si>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</si>
  <si>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</si>
  <si>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</si>
  <si>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</si>
  <si>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</si>
  <si>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</si>
  <si>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</si>
  <si>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</si>
  <si>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</si>
  <si>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</si>
  <si>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</si>
  <si>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</si>
  <si>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</si>
  <si>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</si>
  <si>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</si>
  <si>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</si>
  <si>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</si>
  <si>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</si>
  <si>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</si>
  <si>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</si>
  <si>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</si>
  <si>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</si>
  <si>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</si>
  <si>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</si>
  <si>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</si>
  <si>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</si>
  <si>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</si>
  <si>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</si>
  <si>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</si>
  <si>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</si>
  <si>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</si>
  <si>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</si>
  <si>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</si>
  <si>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</si>
  <si>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</si>
  <si>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</si>
  <si>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</si>
  <si>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</si>
  <si>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</si>
  <si>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</si>
  <si>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</si>
  <si>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</si>
  <si>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</si>
  <si>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</si>
  <si>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0"/>
        <color theme="1"/>
        <rFont val="ＭＳ ゴシック"/>
        <family val="3"/>
        <charset val="128"/>
      </rPr>
      <t>①経常収支比率、②累積欠損金比率、⑤料金回収率、⑥給水原価</t>
    </r>
    <r>
      <rPr>
        <sz val="10"/>
        <color theme="1"/>
        <rFont val="ＭＳ ゴシック"/>
        <family val="3"/>
        <charset val="128"/>
      </rPr>
      <t xml:space="preserve">
　簡易水道は令和２年度から公営企業会計に移行しましたが、元来より地理的な要因等により給水効率が悪く、料金収入だけでは事業経営が成立しません。また、上水道の料金制度をそのまま踏襲しているため、事業収支の整合性を欠いており採算性は皆無であります。
　よって、各指標は総じて不健全な状態を示しており、現状では今後も改善は見込めない状況です。
</t>
    </r>
    <r>
      <rPr>
        <b/>
        <sz val="10"/>
        <color theme="1"/>
        <rFont val="ＭＳ ゴシック"/>
        <family val="3"/>
        <charset val="128"/>
      </rPr>
      <t xml:space="preserve">
③流動比率</t>
    </r>
    <r>
      <rPr>
        <sz val="10"/>
        <color theme="1"/>
        <rFont val="ＭＳ ゴシック"/>
        <family val="3"/>
        <charset val="128"/>
      </rPr>
      <t xml:space="preserve">
　当該指標は100%を下回っているが、負債を賄うだけの財政支援を一般会計から受けており、短期的な債務に対する支払能力に問題はありません。
</t>
    </r>
    <r>
      <rPr>
        <b/>
        <sz val="10"/>
        <color theme="1"/>
        <rFont val="ＭＳ ゴシック"/>
        <family val="3"/>
        <charset val="128"/>
      </rPr>
      <t xml:space="preserve">
④企業債残高対給水収益比率</t>
    </r>
    <r>
      <rPr>
        <sz val="10"/>
        <color theme="1"/>
        <rFont val="ＭＳ ゴシック"/>
        <family val="3"/>
        <charset val="128"/>
      </rPr>
      <t xml:space="preserve">
　企業債残高は令和５年度から減少に転ずる見込みであり、今後、当該指標も同様に下降するものと思われます。
</t>
    </r>
    <r>
      <rPr>
        <b/>
        <sz val="10"/>
        <color theme="1"/>
        <rFont val="ＭＳ ゴシック"/>
        <family val="3"/>
        <charset val="128"/>
      </rPr>
      <t xml:space="preserve">
⑦施設利用率</t>
    </r>
    <r>
      <rPr>
        <sz val="10"/>
        <color theme="1"/>
        <rFont val="ＭＳ ゴシック"/>
        <family val="3"/>
        <charset val="128"/>
      </rPr>
      <t xml:space="preserve">
　地理的な事情により施設の統廃合は困難なため、当該指標の向上は望めないが、指標値は類似団体平均と同等であり、施設規模や利用状況はおおむね適正であります。
</t>
    </r>
    <r>
      <rPr>
        <b/>
        <sz val="10"/>
        <color theme="1"/>
        <rFont val="ＭＳ ゴシック"/>
        <family val="3"/>
        <charset val="128"/>
      </rPr>
      <t xml:space="preserve">
⑧有収率</t>
    </r>
    <r>
      <rPr>
        <sz val="10"/>
        <color theme="1"/>
        <rFont val="ＭＳ ゴシック"/>
        <family val="3"/>
        <charset val="128"/>
      </rPr>
      <t xml:space="preserve">
　強靭性の乏しい「硬質塩化ビニル管」が管路総延長の４割弱を占めているため、当該指標が低水準となっている主因は漏水によるものと思われます。
　今後も継続して専門業者へ漏水調査を依頼し、漏水箇所の発見と修繕に努めることから、次年度以降、指標値は改善する見込みであります。</t>
    </r>
    <rPh sb="192" eb="194">
      <t>ジョウキョウ</t>
    </rPh>
    <phoneticPr fontId="4"/>
  </si>
  <si>
    <r>
      <rPr>
        <b/>
        <sz val="10"/>
        <color theme="1"/>
        <rFont val="ＭＳ ゴシック"/>
        <family val="3"/>
        <charset val="128"/>
      </rPr>
      <t>①有形固定資産減価償却率、②管路経年化率</t>
    </r>
    <r>
      <rPr>
        <sz val="10"/>
        <color theme="1"/>
        <rFont val="ＭＳ ゴシック"/>
        <family val="3"/>
        <charset val="128"/>
      </rPr>
      <t xml:space="preserve">
　令和２年度は公営企業会計に移行した初年度であり、償却対象資産の減価償却はこれから進むことになるが、管路経年化率が示すとおり、資産全般の老朽化は類似団体と同程度進行しています。
</t>
    </r>
    <r>
      <rPr>
        <b/>
        <sz val="10"/>
        <color theme="1"/>
        <rFont val="ＭＳ ゴシック"/>
        <family val="3"/>
        <charset val="128"/>
      </rPr>
      <t>③管路更新率</t>
    </r>
    <r>
      <rPr>
        <sz val="10"/>
        <color theme="1"/>
        <rFont val="ＭＳ ゴシック"/>
        <family val="3"/>
        <charset val="128"/>
      </rPr>
      <t xml:space="preserve">
　７つの簡易水道を合わせた管路総延長は約111㎞にも及び、財源が限られた中で更新ペースを上げることは困難であります。今後も本年度と同程度の当該指標で推移すると思われます。</t>
    </r>
    <phoneticPr fontId="4"/>
  </si>
  <si>
    <t>　持続的な事業運営と経営基盤の強化を図るため、令和２年度から公営企業会計に移行しました。また、中長期的な財政収支に基づく計画的な施設設備等の更新に取り組むため、令和３年３月に経営戦略を策定しました。
　今後も純損失の計上が続き、欠損金の累積が見込まれることから、早急に抜本的な経営改善策を講じる必要があります。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</si>
</sst>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7.0000000000000007E-2</c:v>
                </c:pt>
              </c:numCache>
            </c:numRef>
          </c:val>
          <c:extLst>
            <c:ext xmlns:c16="http://schemas.microsoft.com/office/drawing/2014/chart" uri="{C3380CC4-5D6E-409C-BE32-E72D297353CC}">
              <c16:uniqueId val="{00000000-C0D4-4427-8E0E-73BE8ED19A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0.26</c:v>
                </c:pt>
              </c:numCache>
            </c:numRef>
          </c:val>
          <c:smooth val="0"/>
          <c:extLst>
            <c:ext xmlns:c16="http://schemas.microsoft.com/office/drawing/2014/chart" uri="{C3380CC4-5D6E-409C-BE32-E72D297353CC}">
              <c16:uniqueId val="{00000001-C0D4-4427-8E0E-73BE8ED19A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58.85</c:v>
                </c:pt>
              </c:numCache>
            </c:numRef>
          </c:val>
          <c:extLst>
            <c:ext xmlns:c16="http://schemas.microsoft.com/office/drawing/2014/chart" uri="{C3380CC4-5D6E-409C-BE32-E72D297353CC}">
              <c16:uniqueId val="{00000000-4523-4C28-A689-27F6845E3C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54.14</c:v>
                </c:pt>
              </c:numCache>
            </c:numRef>
          </c:val>
          <c:smooth val="0"/>
          <c:extLst>
            <c:ext xmlns:c16="http://schemas.microsoft.com/office/drawing/2014/chart" uri="{C3380CC4-5D6E-409C-BE32-E72D297353CC}">
              <c16:uniqueId val="{00000001-4523-4C28-A689-27F6845E3C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61.16</c:v>
                </c:pt>
              </c:numCache>
            </c:numRef>
          </c:val>
          <c:extLst>
            <c:ext xmlns:c16="http://schemas.microsoft.com/office/drawing/2014/chart" uri="{C3380CC4-5D6E-409C-BE32-E72D297353CC}">
              <c16:uniqueId val="{00000000-F594-400D-B277-4102D27491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76.239999999999995</c:v>
                </c:pt>
              </c:numCache>
            </c:numRef>
          </c:val>
          <c:smooth val="0"/>
          <c:extLst>
            <c:ext xmlns:c16="http://schemas.microsoft.com/office/drawing/2014/chart" uri="{C3380CC4-5D6E-409C-BE32-E72D297353CC}">
              <c16:uniqueId val="{00000001-F594-400D-B277-4102D27491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82.89</c:v>
                </c:pt>
              </c:numCache>
            </c:numRef>
          </c:val>
          <c:extLst>
            <c:ext xmlns:c16="http://schemas.microsoft.com/office/drawing/2014/chart" uri="{C3380CC4-5D6E-409C-BE32-E72D297353CC}">
              <c16:uniqueId val="{00000000-D1DA-41BE-9859-F64EA48E55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103.57</c:v>
                </c:pt>
              </c:numCache>
            </c:numRef>
          </c:val>
          <c:smooth val="0"/>
          <c:extLst>
            <c:ext xmlns:c16="http://schemas.microsoft.com/office/drawing/2014/chart" uri="{C3380CC4-5D6E-409C-BE32-E72D297353CC}">
              <c16:uniqueId val="{00000001-D1DA-41BE-9859-F64EA48E55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6.08</c:v>
                </c:pt>
              </c:numCache>
            </c:numRef>
          </c:val>
          <c:extLst>
            <c:ext xmlns:c16="http://schemas.microsoft.com/office/drawing/2014/chart" uri="{C3380CC4-5D6E-409C-BE32-E72D297353CC}">
              <c16:uniqueId val="{00000000-A253-4C0B-B922-48572B5B2D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31.44</c:v>
                </c:pt>
              </c:numCache>
            </c:numRef>
          </c:val>
          <c:smooth val="0"/>
          <c:extLst>
            <c:ext xmlns:c16="http://schemas.microsoft.com/office/drawing/2014/chart" uri="{C3380CC4-5D6E-409C-BE32-E72D297353CC}">
              <c16:uniqueId val="{00000001-A253-4C0B-B922-48572B5B2D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10.69</c:v>
                </c:pt>
              </c:numCache>
            </c:numRef>
          </c:val>
          <c:extLst>
            <c:ext xmlns:c16="http://schemas.microsoft.com/office/drawing/2014/chart" uri="{C3380CC4-5D6E-409C-BE32-E72D297353CC}">
              <c16:uniqueId val="{00000000-1148-4AD1-8373-F9114BAFDC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10.78</c:v>
                </c:pt>
              </c:numCache>
            </c:numRef>
          </c:val>
          <c:smooth val="0"/>
          <c:extLst>
            <c:ext xmlns:c16="http://schemas.microsoft.com/office/drawing/2014/chart" uri="{C3380CC4-5D6E-409C-BE32-E72D297353CC}">
              <c16:uniqueId val="{00000001-1148-4AD1-8373-F9114BAFDC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54.93</c:v>
                </c:pt>
              </c:numCache>
            </c:numRef>
          </c:val>
          <c:extLst>
            <c:ext xmlns:c16="http://schemas.microsoft.com/office/drawing/2014/chart" uri="{C3380CC4-5D6E-409C-BE32-E72D297353CC}">
              <c16:uniqueId val="{00000000-D9E5-48CD-BE0B-ABB2CED585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5.78</c:v>
                </c:pt>
              </c:numCache>
            </c:numRef>
          </c:val>
          <c:smooth val="0"/>
          <c:extLst>
            <c:ext xmlns:c16="http://schemas.microsoft.com/office/drawing/2014/chart" uri="{C3380CC4-5D6E-409C-BE32-E72D297353CC}">
              <c16:uniqueId val="{00000001-D9E5-48CD-BE0B-ABB2CED585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67.45</c:v>
                </c:pt>
              </c:numCache>
            </c:numRef>
          </c:val>
          <c:extLst>
            <c:ext xmlns:c16="http://schemas.microsoft.com/office/drawing/2014/chart" uri="{C3380CC4-5D6E-409C-BE32-E72D297353CC}">
              <c16:uniqueId val="{00000000-1DB9-4A73-A976-90E9B84E31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92.24</c:v>
                </c:pt>
              </c:numCache>
            </c:numRef>
          </c:val>
          <c:smooth val="0"/>
          <c:extLst>
            <c:ext xmlns:c16="http://schemas.microsoft.com/office/drawing/2014/chart" uri="{C3380CC4-5D6E-409C-BE32-E72D297353CC}">
              <c16:uniqueId val="{00000001-1DB9-4A73-A976-90E9B84E31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2025</c:v>
                </c:pt>
              </c:numCache>
            </c:numRef>
          </c:val>
          <c:extLst>
            <c:ext xmlns:c16="http://schemas.microsoft.com/office/drawing/2014/chart" uri="{C3380CC4-5D6E-409C-BE32-E72D297353CC}">
              <c16:uniqueId val="{00000000-D970-4F54-BB44-FC6E546CFC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1546.97</c:v>
                </c:pt>
              </c:numCache>
            </c:numRef>
          </c:val>
          <c:smooth val="0"/>
          <c:extLst>
            <c:ext xmlns:c16="http://schemas.microsoft.com/office/drawing/2014/chart" uri="{C3380CC4-5D6E-409C-BE32-E72D297353CC}">
              <c16:uniqueId val="{00000001-D970-4F54-BB44-FC6E546CFC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27.61</c:v>
                </c:pt>
              </c:numCache>
            </c:numRef>
          </c:val>
          <c:extLst>
            <c:ext xmlns:c16="http://schemas.microsoft.com/office/drawing/2014/chart" uri="{C3380CC4-5D6E-409C-BE32-E72D297353CC}">
              <c16:uniqueId val="{00000000-91E8-40AF-9EDF-3A952551CB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51.1</c:v>
                </c:pt>
              </c:numCache>
            </c:numRef>
          </c:val>
          <c:smooth val="0"/>
          <c:extLst>
            <c:ext xmlns:c16="http://schemas.microsoft.com/office/drawing/2014/chart" uri="{C3380CC4-5D6E-409C-BE32-E72D297353CC}">
              <c16:uniqueId val="{00000001-91E8-40AF-9EDF-3A952551CB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699.42</c:v>
                </c:pt>
              </c:numCache>
            </c:numRef>
          </c:val>
          <c:extLst>
            <c:ext xmlns:c16="http://schemas.microsoft.com/office/drawing/2014/chart" uri="{C3380CC4-5D6E-409C-BE32-E72D297353CC}">
              <c16:uniqueId val="{00000000-2613-4439-9C92-DADBB125BE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269.64</c:v>
                </c:pt>
              </c:numCache>
            </c:numRef>
          </c:val>
          <c:smooth val="0"/>
          <c:extLst>
            <c:ext xmlns:c16="http://schemas.microsoft.com/office/drawing/2014/chart" uri="{C3380CC4-5D6E-409C-BE32-E72D297353CC}">
              <c16:uniqueId val="{00000001-2613-4439-9C92-DADBB125BE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Z8" sqref="BZ8"/>
    </sheetView>
  </sheetViews>
  <sheetFormatPr defaultColWidth="2.625" defaultRowHeight="13.5" x14ac:dyDescent="0.15"/>
  <cols>
    <col min="1" max="1" width="2.625" customWidth="1"/>
    <col min="2" max="62" width="3.75" customWidth="1"/>
    <col min="64" max="77" width="3.125" customWidth="1"/>
    <col min="78" max="78" width="8.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岩手県　大船渡市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簡易水道事業</v>
      </c>
      <c r="Q8" s="86"/>
      <c r="R8" s="86"/>
      <c r="S8" s="86"/>
      <c r="T8" s="86"/>
      <c r="U8" s="86"/>
      <c r="V8" s="86"/>
      <c r="W8" s="86" t="str">
        <f>データ!$L$6</f>
        <v>C2</v>
      </c>
      <c r="X8" s="86"/>
      <c r="Y8" s="86"/>
      <c r="Z8" s="86"/>
      <c r="AA8" s="86"/>
      <c r="AB8" s="86"/>
      <c r="AC8" s="86"/>
      <c r="AD8" s="86" t="str">
        <f>データ!$M$6</f>
        <v>非設置</v>
      </c>
      <c r="AE8" s="86"/>
      <c r="AF8" s="86"/>
      <c r="AG8" s="86"/>
      <c r="AH8" s="86"/>
      <c r="AI8" s="86"/>
      <c r="AJ8" s="86"/>
      <c r="AK8" s="4"/>
      <c r="AL8" s="74">
        <f>データ!$R$6</f>
        <v>35107</v>
      </c>
      <c r="AM8" s="74"/>
      <c r="AN8" s="74"/>
      <c r="AO8" s="74"/>
      <c r="AP8" s="74"/>
      <c r="AQ8" s="74"/>
      <c r="AR8" s="74"/>
      <c r="AS8" s="74"/>
      <c r="AT8" s="70">
        <f>データ!$S$6</f>
        <v>322.51</v>
      </c>
      <c r="AU8" s="71"/>
      <c r="AV8" s="71"/>
      <c r="AW8" s="71"/>
      <c r="AX8" s="71"/>
      <c r="AY8" s="71"/>
      <c r="AZ8" s="71"/>
      <c r="BA8" s="71"/>
      <c r="BB8" s="73">
        <f>データ!$T$6</f>
        <v>108.86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44.55</v>
      </c>
      <c r="J10" s="71"/>
      <c r="K10" s="71"/>
      <c r="L10" s="71"/>
      <c r="M10" s="71"/>
      <c r="N10" s="71"/>
      <c r="O10" s="72"/>
      <c r="P10" s="73">
        <f>データ!$P$6</f>
        <v>99.57</v>
      </c>
      <c r="Q10" s="73"/>
      <c r="R10" s="73"/>
      <c r="S10" s="73"/>
      <c r="T10" s="73"/>
      <c r="U10" s="73"/>
      <c r="V10" s="73"/>
      <c r="W10" s="74">
        <f>データ!$Q$6</f>
        <v>3490</v>
      </c>
      <c r="X10" s="74"/>
      <c r="Y10" s="74"/>
      <c r="Z10" s="74"/>
      <c r="AA10" s="74"/>
      <c r="AB10" s="74"/>
      <c r="AC10" s="74"/>
      <c r="AD10" s="2"/>
      <c r="AE10" s="2"/>
      <c r="AF10" s="2"/>
      <c r="AG10" s="2"/>
      <c r="AH10" s="4"/>
      <c r="AI10" s="4"/>
      <c r="AJ10" s="4"/>
      <c r="AK10" s="4"/>
      <c r="AL10" s="74">
        <f>データ!$U$6</f>
        <v>5728</v>
      </c>
      <c r="AM10" s="74"/>
      <c r="AN10" s="74"/>
      <c r="AO10" s="74"/>
      <c r="AP10" s="74"/>
      <c r="AQ10" s="74"/>
      <c r="AR10" s="74"/>
      <c r="AS10" s="74"/>
      <c r="AT10" s="70">
        <f>データ!$V$6</f>
        <v>10.45</v>
      </c>
      <c r="AU10" s="71"/>
      <c r="AV10" s="71"/>
      <c r="AW10" s="71"/>
      <c r="AX10" s="71"/>
      <c r="AY10" s="71"/>
      <c r="AZ10" s="71"/>
      <c r="BA10" s="71"/>
      <c r="BB10" s="73">
        <f>データ!$W$6</f>
        <v>548.13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eqPEONpsYChLAE3eKLB+9xHTO1Xv3HkDIM0KBGVidU/rC/gwQM2pI52MpYi1i6EZrqxAgyu9jGXgIGMzkpobTA==" saltValue="6H1n7TRU5tPSWdXziRw3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32034</v>
      </c>
      <c r="D6" s="34">
        <f t="shared" si="3"/>
        <v>46</v>
      </c>
      <c r="E6" s="34">
        <f t="shared" si="3"/>
        <v>1</v>
      </c>
      <c r="F6" s="34">
        <f t="shared" si="3"/>
        <v>0</v>
      </c>
      <c r="G6" s="34">
        <f t="shared" si="3"/>
        <v>5</v>
      </c>
      <c r="H6" s="34" t="str">
        <f t="shared" si="3"/>
        <v>岩手県　大船渡市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44.55</v>
      </c>
      <c r="P6" s="35">
        <f t="shared" si="3"/>
        <v>99.57</v>
      </c>
      <c r="Q6" s="35">
        <f t="shared" si="3"/>
        <v>3490</v>
      </c>
      <c r="R6" s="35">
        <f t="shared" si="3"/>
        <v>35107</v>
      </c>
      <c r="S6" s="35">
        <f t="shared" si="3"/>
        <v>322.51</v>
      </c>
      <c r="T6" s="35">
        <f t="shared" si="3"/>
        <v>108.86</v>
      </c>
      <c r="U6" s="35">
        <f t="shared" si="3"/>
        <v>5728</v>
      </c>
      <c r="V6" s="35">
        <f t="shared" si="3"/>
        <v>10.45</v>
      </c>
      <c r="W6" s="35">
        <f t="shared" si="3"/>
        <v>548.13</v>
      </c>
      <c r="X6" s="36" t="str">
        <f>IF(X7="",NA(),X7)</f>
        <v>-</v>
      </c>
      <c r="Y6" s="36" t="str">
        <f t="shared" ref="Y6:AG6" si="4">IF(Y7="",NA(),Y7)</f>
        <v>-</v>
      </c>
      <c r="Z6" s="36" t="str">
        <f t="shared" si="4"/>
        <v>-</v>
      </c>
      <c r="AA6" s="36" t="str">
        <f t="shared" si="4"/>
        <v>-</v>
      </c>
      <c r="AB6" s="36">
        <f t="shared" si="4"/>
        <v>82.89</v>
      </c>
      <c r="AC6" s="36" t="str">
        <f t="shared" si="4"/>
        <v>-</v>
      </c>
      <c r="AD6" s="36" t="str">
        <f t="shared" si="4"/>
        <v>-</v>
      </c>
      <c r="AE6" s="36" t="str">
        <f t="shared" si="4"/>
        <v>-</v>
      </c>
      <c r="AF6" s="36" t="str">
        <f t="shared" si="4"/>
        <v>-</v>
      </c>
      <c r="AG6" s="36">
        <f t="shared" si="4"/>
        <v>103.57</v>
      </c>
      <c r="AH6" s="35" t="str">
        <f>IF(AH7="","",IF(AH7="-","【-】","【"&amp;SUBSTITUTE(TEXT(AH7,"#,##0.00"),"-","△")&amp;"】"))</f>
        <v>【102.33】</v>
      </c>
      <c r="AI6" s="36" t="str">
        <f>IF(AI7="",NA(),AI7)</f>
        <v>-</v>
      </c>
      <c r="AJ6" s="36" t="str">
        <f t="shared" ref="AJ6:AR6" si="5">IF(AJ7="",NA(),AJ7)</f>
        <v>-</v>
      </c>
      <c r="AK6" s="36" t="str">
        <f t="shared" si="5"/>
        <v>-</v>
      </c>
      <c r="AL6" s="36" t="str">
        <f t="shared" si="5"/>
        <v>-</v>
      </c>
      <c r="AM6" s="36">
        <f t="shared" si="5"/>
        <v>54.93</v>
      </c>
      <c r="AN6" s="36" t="str">
        <f t="shared" si="5"/>
        <v>-</v>
      </c>
      <c r="AO6" s="36" t="str">
        <f t="shared" si="5"/>
        <v>-</v>
      </c>
      <c r="AP6" s="36" t="str">
        <f t="shared" si="5"/>
        <v>-</v>
      </c>
      <c r="AQ6" s="36" t="str">
        <f t="shared" si="5"/>
        <v>-</v>
      </c>
      <c r="AR6" s="36">
        <f t="shared" si="5"/>
        <v>5.78</v>
      </c>
      <c r="AS6" s="35" t="str">
        <f>IF(AS7="","",IF(AS7="-","【-】","【"&amp;SUBSTITUTE(TEXT(AS7,"#,##0.00"),"-","△")&amp;"】"))</f>
        <v>【31.02】</v>
      </c>
      <c r="AT6" s="36" t="str">
        <f>IF(AT7="",NA(),AT7)</f>
        <v>-</v>
      </c>
      <c r="AU6" s="36" t="str">
        <f t="shared" ref="AU6:BC6" si="6">IF(AU7="",NA(),AU7)</f>
        <v>-</v>
      </c>
      <c r="AV6" s="36" t="str">
        <f t="shared" si="6"/>
        <v>-</v>
      </c>
      <c r="AW6" s="36" t="str">
        <f t="shared" si="6"/>
        <v>-</v>
      </c>
      <c r="AX6" s="36">
        <f t="shared" si="6"/>
        <v>67.45</v>
      </c>
      <c r="AY6" s="36" t="str">
        <f t="shared" si="6"/>
        <v>-</v>
      </c>
      <c r="AZ6" s="36" t="str">
        <f t="shared" si="6"/>
        <v>-</v>
      </c>
      <c r="BA6" s="36" t="str">
        <f t="shared" si="6"/>
        <v>-</v>
      </c>
      <c r="BB6" s="36" t="str">
        <f t="shared" si="6"/>
        <v>-</v>
      </c>
      <c r="BC6" s="36">
        <f t="shared" si="6"/>
        <v>92.24</v>
      </c>
      <c r="BD6" s="35" t="str">
        <f>IF(BD7="","",IF(BD7="-","【-】","【"&amp;SUBSTITUTE(TEXT(BD7,"#,##0.00"),"-","△")&amp;"】"))</f>
        <v>【186.73】</v>
      </c>
      <c r="BE6" s="36" t="str">
        <f>IF(BE7="",NA(),BE7)</f>
        <v>-</v>
      </c>
      <c r="BF6" s="36" t="str">
        <f t="shared" ref="BF6:BN6" si="7">IF(BF7="",NA(),BF7)</f>
        <v>-</v>
      </c>
      <c r="BG6" s="36" t="str">
        <f t="shared" si="7"/>
        <v>-</v>
      </c>
      <c r="BH6" s="36" t="str">
        <f t="shared" si="7"/>
        <v>-</v>
      </c>
      <c r="BI6" s="36">
        <f t="shared" si="7"/>
        <v>2025</v>
      </c>
      <c r="BJ6" s="36" t="str">
        <f t="shared" si="7"/>
        <v>-</v>
      </c>
      <c r="BK6" s="36" t="str">
        <f t="shared" si="7"/>
        <v>-</v>
      </c>
      <c r="BL6" s="36" t="str">
        <f t="shared" si="7"/>
        <v>-</v>
      </c>
      <c r="BM6" s="36" t="str">
        <f t="shared" si="7"/>
        <v>-</v>
      </c>
      <c r="BN6" s="36">
        <f t="shared" si="7"/>
        <v>1546.97</v>
      </c>
      <c r="BO6" s="35" t="str">
        <f>IF(BO7="","",IF(BO7="-","【-】","【"&amp;SUBSTITUTE(TEXT(BO7,"#,##0.00"),"-","△")&amp;"】"))</f>
        <v>【1,187.50】</v>
      </c>
      <c r="BP6" s="36" t="str">
        <f>IF(BP7="",NA(),BP7)</f>
        <v>-</v>
      </c>
      <c r="BQ6" s="36" t="str">
        <f t="shared" ref="BQ6:BY6" si="8">IF(BQ7="",NA(),BQ7)</f>
        <v>-</v>
      </c>
      <c r="BR6" s="36" t="str">
        <f t="shared" si="8"/>
        <v>-</v>
      </c>
      <c r="BS6" s="36" t="str">
        <f t="shared" si="8"/>
        <v>-</v>
      </c>
      <c r="BT6" s="36">
        <f t="shared" si="8"/>
        <v>27.61</v>
      </c>
      <c r="BU6" s="36" t="str">
        <f t="shared" si="8"/>
        <v>-</v>
      </c>
      <c r="BV6" s="36" t="str">
        <f t="shared" si="8"/>
        <v>-</v>
      </c>
      <c r="BW6" s="36" t="str">
        <f t="shared" si="8"/>
        <v>-</v>
      </c>
      <c r="BX6" s="36" t="str">
        <f t="shared" si="8"/>
        <v>-</v>
      </c>
      <c r="BY6" s="36">
        <f t="shared" si="8"/>
        <v>51.1</v>
      </c>
      <c r="BZ6" s="35" t="str">
        <f>IF(BZ7="","",IF(BZ7="-","【-】","【"&amp;SUBSTITUTE(TEXT(BZ7,"#,##0.00"),"-","△")&amp;"】"))</f>
        <v>【58.90】</v>
      </c>
      <c r="CA6" s="36" t="str">
        <f>IF(CA7="",NA(),CA7)</f>
        <v>-</v>
      </c>
      <c r="CB6" s="36" t="str">
        <f t="shared" ref="CB6:CJ6" si="9">IF(CB7="",NA(),CB7)</f>
        <v>-</v>
      </c>
      <c r="CC6" s="36" t="str">
        <f t="shared" si="9"/>
        <v>-</v>
      </c>
      <c r="CD6" s="36" t="str">
        <f t="shared" si="9"/>
        <v>-</v>
      </c>
      <c r="CE6" s="36">
        <f t="shared" si="9"/>
        <v>699.42</v>
      </c>
      <c r="CF6" s="36" t="str">
        <f t="shared" si="9"/>
        <v>-</v>
      </c>
      <c r="CG6" s="36" t="str">
        <f t="shared" si="9"/>
        <v>-</v>
      </c>
      <c r="CH6" s="36" t="str">
        <f t="shared" si="9"/>
        <v>-</v>
      </c>
      <c r="CI6" s="36" t="str">
        <f t="shared" si="9"/>
        <v>-</v>
      </c>
      <c r="CJ6" s="36">
        <f t="shared" si="9"/>
        <v>269.64</v>
      </c>
      <c r="CK6" s="35" t="str">
        <f>IF(CK7="","",IF(CK7="-","【-】","【"&amp;SUBSTITUTE(TEXT(CK7,"#,##0.00"),"-","△")&amp;"】"))</f>
        <v>【281.77】</v>
      </c>
      <c r="CL6" s="36" t="str">
        <f>IF(CL7="",NA(),CL7)</f>
        <v>-</v>
      </c>
      <c r="CM6" s="36" t="str">
        <f t="shared" ref="CM6:CU6" si="10">IF(CM7="",NA(),CM7)</f>
        <v>-</v>
      </c>
      <c r="CN6" s="36" t="str">
        <f t="shared" si="10"/>
        <v>-</v>
      </c>
      <c r="CO6" s="36" t="str">
        <f t="shared" si="10"/>
        <v>-</v>
      </c>
      <c r="CP6" s="36">
        <f t="shared" si="10"/>
        <v>58.85</v>
      </c>
      <c r="CQ6" s="36" t="str">
        <f t="shared" si="10"/>
        <v>-</v>
      </c>
      <c r="CR6" s="36" t="str">
        <f t="shared" si="10"/>
        <v>-</v>
      </c>
      <c r="CS6" s="36" t="str">
        <f t="shared" si="10"/>
        <v>-</v>
      </c>
      <c r="CT6" s="36" t="str">
        <f t="shared" si="10"/>
        <v>-</v>
      </c>
      <c r="CU6" s="36">
        <f t="shared" si="10"/>
        <v>54.14</v>
      </c>
      <c r="CV6" s="35" t="str">
        <f>IF(CV7="","",IF(CV7="-","【-】","【"&amp;SUBSTITUTE(TEXT(CV7,"#,##0.00"),"-","△")&amp;"】"))</f>
        <v>【50.55】</v>
      </c>
      <c r="CW6" s="36" t="str">
        <f>IF(CW7="",NA(),CW7)</f>
        <v>-</v>
      </c>
      <c r="CX6" s="36" t="str">
        <f t="shared" ref="CX6:DF6" si="11">IF(CX7="",NA(),CX7)</f>
        <v>-</v>
      </c>
      <c r="CY6" s="36" t="str">
        <f t="shared" si="11"/>
        <v>-</v>
      </c>
      <c r="CZ6" s="36" t="str">
        <f t="shared" si="11"/>
        <v>-</v>
      </c>
      <c r="DA6" s="36">
        <f t="shared" si="11"/>
        <v>61.16</v>
      </c>
      <c r="DB6" s="36" t="str">
        <f t="shared" si="11"/>
        <v>-</v>
      </c>
      <c r="DC6" s="36" t="str">
        <f t="shared" si="11"/>
        <v>-</v>
      </c>
      <c r="DD6" s="36" t="str">
        <f t="shared" si="11"/>
        <v>-</v>
      </c>
      <c r="DE6" s="36" t="str">
        <f t="shared" si="11"/>
        <v>-</v>
      </c>
      <c r="DF6" s="36">
        <f t="shared" si="11"/>
        <v>76.239999999999995</v>
      </c>
      <c r="DG6" s="35" t="str">
        <f>IF(DG7="","",IF(DG7="-","【-】","【"&amp;SUBSTITUTE(TEXT(DG7,"#,##0.00"),"-","△")&amp;"】"))</f>
        <v>【75.11】</v>
      </c>
      <c r="DH6" s="36" t="str">
        <f>IF(DH7="",NA(),DH7)</f>
        <v>-</v>
      </c>
      <c r="DI6" s="36" t="str">
        <f t="shared" ref="DI6:DQ6" si="12">IF(DI7="",NA(),DI7)</f>
        <v>-</v>
      </c>
      <c r="DJ6" s="36" t="str">
        <f t="shared" si="12"/>
        <v>-</v>
      </c>
      <c r="DK6" s="36" t="str">
        <f t="shared" si="12"/>
        <v>-</v>
      </c>
      <c r="DL6" s="36">
        <f t="shared" si="12"/>
        <v>6.08</v>
      </c>
      <c r="DM6" s="36" t="str">
        <f t="shared" si="12"/>
        <v>-</v>
      </c>
      <c r="DN6" s="36" t="str">
        <f t="shared" si="12"/>
        <v>-</v>
      </c>
      <c r="DO6" s="36" t="str">
        <f t="shared" si="12"/>
        <v>-</v>
      </c>
      <c r="DP6" s="36" t="str">
        <f t="shared" si="12"/>
        <v>-</v>
      </c>
      <c r="DQ6" s="36">
        <f t="shared" si="12"/>
        <v>31.44</v>
      </c>
      <c r="DR6" s="35" t="str">
        <f>IF(DR7="","",IF(DR7="-","【-】","【"&amp;SUBSTITUTE(TEXT(DR7,"#,##0.00"),"-","△")&amp;"】"))</f>
        <v>【33.25】</v>
      </c>
      <c r="DS6" s="36" t="str">
        <f>IF(DS7="",NA(),DS7)</f>
        <v>-</v>
      </c>
      <c r="DT6" s="36" t="str">
        <f t="shared" ref="DT6:EB6" si="13">IF(DT7="",NA(),DT7)</f>
        <v>-</v>
      </c>
      <c r="DU6" s="36" t="str">
        <f t="shared" si="13"/>
        <v>-</v>
      </c>
      <c r="DV6" s="36" t="str">
        <f t="shared" si="13"/>
        <v>-</v>
      </c>
      <c r="DW6" s="36">
        <f t="shared" si="13"/>
        <v>10.69</v>
      </c>
      <c r="DX6" s="36" t="str">
        <f t="shared" si="13"/>
        <v>-</v>
      </c>
      <c r="DY6" s="36" t="str">
        <f t="shared" si="13"/>
        <v>-</v>
      </c>
      <c r="DZ6" s="36" t="str">
        <f t="shared" si="13"/>
        <v>-</v>
      </c>
      <c r="EA6" s="36" t="str">
        <f t="shared" si="13"/>
        <v>-</v>
      </c>
      <c r="EB6" s="36">
        <f t="shared" si="13"/>
        <v>10.78</v>
      </c>
      <c r="EC6" s="35" t="str">
        <f>IF(EC7="","",IF(EC7="-","【-】","【"&amp;SUBSTITUTE(TEXT(EC7,"#,##0.00"),"-","△")&amp;"】"))</f>
        <v>【17.19】</v>
      </c>
      <c r="ED6" s="36" t="str">
        <f>IF(ED7="",NA(),ED7)</f>
        <v>-</v>
      </c>
      <c r="EE6" s="36" t="str">
        <f t="shared" ref="EE6:EM6" si="14">IF(EE7="",NA(),EE7)</f>
        <v>-</v>
      </c>
      <c r="EF6" s="36" t="str">
        <f t="shared" si="14"/>
        <v>-</v>
      </c>
      <c r="EG6" s="36" t="str">
        <f t="shared" si="14"/>
        <v>-</v>
      </c>
      <c r="EH6" s="36">
        <f t="shared" si="14"/>
        <v>7.0000000000000007E-2</v>
      </c>
      <c r="EI6" s="36" t="str">
        <f t="shared" si="14"/>
        <v>-</v>
      </c>
      <c r="EJ6" s="36" t="str">
        <f t="shared" si="14"/>
        <v>-</v>
      </c>
      <c r="EK6" s="36" t="str">
        <f t="shared" si="14"/>
        <v>-</v>
      </c>
      <c r="EL6" s="36" t="str">
        <f t="shared" si="14"/>
        <v>-</v>
      </c>
      <c r="EM6" s="36">
        <f t="shared" si="14"/>
        <v>0.26</v>
      </c>
      <c r="EN6" s="35" t="str">
        <f>IF(EN7="","",IF(EN7="-","【-】","【"&amp;SUBSTITUTE(TEXT(EN7,"#,##0.00"),"-","△")&amp;"】"))</f>
        <v>【0.79】</v>
      </c>
    </row>
    <row r="7" spans="1:144" s="37" customFormat="1" x14ac:dyDescent="0.15">
      <c r="A7" s="29"/>
      <c r="B7" s="38">
        <v>2020</v>
      </c>
      <c r="C7" s="38">
        <v>32034</v>
      </c>
      <c r="D7" s="38">
        <v>46</v>
      </c>
      <c r="E7" s="38">
        <v>1</v>
      </c>
      <c r="F7" s="38">
        <v>0</v>
      </c>
      <c r="G7" s="38">
        <v>5</v>
      </c>
      <c r="H7" s="38" t="s">
        <v>93</v>
      </c>
      <c r="I7" s="38" t="s">
        <v>94</v>
      </c>
      <c r="J7" s="38" t="s">
        <v>95</v>
      </c>
      <c r="K7" s="38" t="s">
        <v>96</v>
      </c>
      <c r="L7" s="38" t="s">
        <v>97</v>
      </c>
      <c r="M7" s="38" t="s">
        <v>98</v>
      </c>
      <c r="N7" s="39" t="s">
        <v>99</v>
      </c>
      <c r="O7" s="39">
        <v>44.55</v>
      </c>
      <c r="P7" s="39">
        <v>99.57</v>
      </c>
      <c r="Q7" s="39">
        <v>3490</v>
      </c>
      <c r="R7" s="39">
        <v>35107</v>
      </c>
      <c r="S7" s="39">
        <v>322.51</v>
      </c>
      <c r="T7" s="39">
        <v>108.86</v>
      </c>
      <c r="U7" s="39">
        <v>5728</v>
      </c>
      <c r="V7" s="39">
        <v>10.45</v>
      </c>
      <c r="W7" s="39">
        <v>548.13</v>
      </c>
      <c r="X7" s="39" t="s">
        <v>99</v>
      </c>
      <c r="Y7" s="39" t="s">
        <v>99</v>
      </c>
      <c r="Z7" s="39" t="s">
        <v>99</v>
      </c>
      <c r="AA7" s="39" t="s">
        <v>99</v>
      </c>
      <c r="AB7" s="39">
        <v>82.89</v>
      </c>
      <c r="AC7" s="39" t="s">
        <v>99</v>
      </c>
      <c r="AD7" s="39" t="s">
        <v>99</v>
      </c>
      <c r="AE7" s="39" t="s">
        <v>99</v>
      </c>
      <c r="AF7" s="39" t="s">
        <v>99</v>
      </c>
      <c r="AG7" s="39">
        <v>103.57</v>
      </c>
      <c r="AH7" s="39">
        <v>102.33</v>
      </c>
      <c r="AI7" s="39" t="s">
        <v>99</v>
      </c>
      <c r="AJ7" s="39" t="s">
        <v>99</v>
      </c>
      <c r="AK7" s="39" t="s">
        <v>99</v>
      </c>
      <c r="AL7" s="39" t="s">
        <v>99</v>
      </c>
      <c r="AM7" s="39">
        <v>54.93</v>
      </c>
      <c r="AN7" s="39" t="s">
        <v>99</v>
      </c>
      <c r="AO7" s="39" t="s">
        <v>99</v>
      </c>
      <c r="AP7" s="39" t="s">
        <v>99</v>
      </c>
      <c r="AQ7" s="39" t="s">
        <v>99</v>
      </c>
      <c r="AR7" s="39">
        <v>5.78</v>
      </c>
      <c r="AS7" s="39">
        <v>31.02</v>
      </c>
      <c r="AT7" s="39" t="s">
        <v>99</v>
      </c>
      <c r="AU7" s="39" t="s">
        <v>99</v>
      </c>
      <c r="AV7" s="39" t="s">
        <v>99</v>
      </c>
      <c r="AW7" s="39" t="s">
        <v>99</v>
      </c>
      <c r="AX7" s="39">
        <v>67.45</v>
      </c>
      <c r="AY7" s="39" t="s">
        <v>99</v>
      </c>
      <c r="AZ7" s="39" t="s">
        <v>99</v>
      </c>
      <c r="BA7" s="39" t="s">
        <v>99</v>
      </c>
      <c r="BB7" s="39" t="s">
        <v>99</v>
      </c>
      <c r="BC7" s="39">
        <v>92.24</v>
      </c>
      <c r="BD7" s="39">
        <v>186.73</v>
      </c>
      <c r="BE7" s="39" t="s">
        <v>99</v>
      </c>
      <c r="BF7" s="39" t="s">
        <v>99</v>
      </c>
      <c r="BG7" s="39" t="s">
        <v>99</v>
      </c>
      <c r="BH7" s="39" t="s">
        <v>99</v>
      </c>
      <c r="BI7" s="39">
        <v>2025</v>
      </c>
      <c r="BJ7" s="39" t="s">
        <v>99</v>
      </c>
      <c r="BK7" s="39" t="s">
        <v>99</v>
      </c>
      <c r="BL7" s="39" t="s">
        <v>99</v>
      </c>
      <c r="BM7" s="39" t="s">
        <v>99</v>
      </c>
      <c r="BN7" s="39">
        <v>1546.97</v>
      </c>
      <c r="BO7" s="39">
        <v>1187.5</v>
      </c>
      <c r="BP7" s="39" t="s">
        <v>99</v>
      </c>
      <c r="BQ7" s="39" t="s">
        <v>99</v>
      </c>
      <c r="BR7" s="39" t="s">
        <v>99</v>
      </c>
      <c r="BS7" s="39" t="s">
        <v>99</v>
      </c>
      <c r="BT7" s="39">
        <v>27.61</v>
      </c>
      <c r="BU7" s="39" t="s">
        <v>99</v>
      </c>
      <c r="BV7" s="39" t="s">
        <v>99</v>
      </c>
      <c r="BW7" s="39" t="s">
        <v>99</v>
      </c>
      <c r="BX7" s="39" t="s">
        <v>99</v>
      </c>
      <c r="BY7" s="39">
        <v>51.1</v>
      </c>
      <c r="BZ7" s="39">
        <v>58.9</v>
      </c>
      <c r="CA7" s="39" t="s">
        <v>99</v>
      </c>
      <c r="CB7" s="39" t="s">
        <v>99</v>
      </c>
      <c r="CC7" s="39" t="s">
        <v>99</v>
      </c>
      <c r="CD7" s="39" t="s">
        <v>99</v>
      </c>
      <c r="CE7" s="39">
        <v>699.42</v>
      </c>
      <c r="CF7" s="39" t="s">
        <v>99</v>
      </c>
      <c r="CG7" s="39" t="s">
        <v>99</v>
      </c>
      <c r="CH7" s="39" t="s">
        <v>99</v>
      </c>
      <c r="CI7" s="39" t="s">
        <v>99</v>
      </c>
      <c r="CJ7" s="39">
        <v>269.64</v>
      </c>
      <c r="CK7" s="39">
        <v>281.77</v>
      </c>
      <c r="CL7" s="39" t="s">
        <v>99</v>
      </c>
      <c r="CM7" s="39" t="s">
        <v>99</v>
      </c>
      <c r="CN7" s="39" t="s">
        <v>99</v>
      </c>
      <c r="CO7" s="39" t="s">
        <v>99</v>
      </c>
      <c r="CP7" s="39">
        <v>58.85</v>
      </c>
      <c r="CQ7" s="39" t="s">
        <v>99</v>
      </c>
      <c r="CR7" s="39" t="s">
        <v>99</v>
      </c>
      <c r="CS7" s="39" t="s">
        <v>99</v>
      </c>
      <c r="CT7" s="39" t="s">
        <v>99</v>
      </c>
      <c r="CU7" s="39">
        <v>54.14</v>
      </c>
      <c r="CV7" s="39">
        <v>50.55</v>
      </c>
      <c r="CW7" s="39" t="s">
        <v>99</v>
      </c>
      <c r="CX7" s="39" t="s">
        <v>99</v>
      </c>
      <c r="CY7" s="39" t="s">
        <v>99</v>
      </c>
      <c r="CZ7" s="39" t="s">
        <v>99</v>
      </c>
      <c r="DA7" s="39">
        <v>61.16</v>
      </c>
      <c r="DB7" s="39" t="s">
        <v>99</v>
      </c>
      <c r="DC7" s="39" t="s">
        <v>99</v>
      </c>
      <c r="DD7" s="39" t="s">
        <v>99</v>
      </c>
      <c r="DE7" s="39" t="s">
        <v>99</v>
      </c>
      <c r="DF7" s="39">
        <v>76.239999999999995</v>
      </c>
      <c r="DG7" s="39">
        <v>75.11</v>
      </c>
      <c r="DH7" s="39" t="s">
        <v>99</v>
      </c>
      <c r="DI7" s="39" t="s">
        <v>99</v>
      </c>
      <c r="DJ7" s="39" t="s">
        <v>99</v>
      </c>
      <c r="DK7" s="39" t="s">
        <v>99</v>
      </c>
      <c r="DL7" s="39">
        <v>6.08</v>
      </c>
      <c r="DM7" s="39" t="s">
        <v>99</v>
      </c>
      <c r="DN7" s="39" t="s">
        <v>99</v>
      </c>
      <c r="DO7" s="39" t="s">
        <v>99</v>
      </c>
      <c r="DP7" s="39" t="s">
        <v>99</v>
      </c>
      <c r="DQ7" s="39">
        <v>31.44</v>
      </c>
      <c r="DR7" s="39">
        <v>33.25</v>
      </c>
      <c r="DS7" s="39" t="s">
        <v>99</v>
      </c>
      <c r="DT7" s="39" t="s">
        <v>99</v>
      </c>
      <c r="DU7" s="39" t="s">
        <v>99</v>
      </c>
      <c r="DV7" s="39" t="s">
        <v>99</v>
      </c>
      <c r="DW7" s="39">
        <v>10.69</v>
      </c>
      <c r="DX7" s="39" t="s">
        <v>99</v>
      </c>
      <c r="DY7" s="39" t="s">
        <v>99</v>
      </c>
      <c r="DZ7" s="39" t="s">
        <v>99</v>
      </c>
      <c r="EA7" s="39" t="s">
        <v>99</v>
      </c>
      <c r="EB7" s="39">
        <v>10.78</v>
      </c>
      <c r="EC7" s="39">
        <v>17.190000000000001</v>
      </c>
      <c r="ED7" s="39" t="s">
        <v>99</v>
      </c>
      <c r="EE7" s="39" t="s">
        <v>99</v>
      </c>
      <c r="EF7" s="39" t="s">
        <v>99</v>
      </c>
      <c r="EG7" s="39" t="s">
        <v>99</v>
      </c>
      <c r="EH7" s="39">
        <v>7.0000000000000007E-2</v>
      </c>
      <c r="EI7" s="39" t="s">
        <v>99</v>
      </c>
      <c r="EJ7" s="39" t="s">
        <v>99</v>
      </c>
      <c r="EK7" s="39" t="s">
        <v>99</v>
      </c>
      <c r="EL7" s="39" t="s">
        <v>99</v>
      </c>
      <c r="EM7" s="39">
        <v>0.26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大船渡市</cp:lastModifiedBy>
  <cp:lastPrinted>2022-01-21T02:49:46Z</cp:lastPrinted>
  <dcterms:created xsi:type="dcterms:W3CDTF">2021-12-03T06:42:55Z</dcterms:created>
  <dcterms:modified xsi:type="dcterms:W3CDTF">2022-01-21T02:49:51Z</dcterms:modified>
  <cp:category/>
</cp:coreProperties>
</file>