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財政係\68 公営企業関連通知等\令和3年度（2021年度）\2022.01.07_公営企業に係る経営比較分析表（令和２年度決算）の分析等について\02_回答\"/>
    </mc:Choice>
  </mc:AlternateContent>
  <workbookProtection workbookAlgorithmName="SHA-512" workbookHashValue="uNZkF7KTnvw8ODQB/aPViqqKb3cNapqcxzfrtnsxc5XAsdbO8KXJy33NDjvnK+PjcbgX4I/bF6CU6TvKqkndBA==" workbookSaltValue="OYPGqMFhu+MsV1ajgLoLg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W10" i="4"/>
  <c r="I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<sst xmlns="http://schemas.openxmlformats.org/spreadsheetml/2006/main" count="247" uniqueCount="120">
  <si>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</si>
  <si>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</si>
  <si>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</si>
  <si>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</si>
  <si>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</si>
  <si>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</si>
  <si>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</si>
  <si>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</si>
  <si>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</si>
  <si>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</si>
  <si>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</si>
  <si>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</si>
  <si>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</si>
  <si>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</si>
  <si>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</si>
  <si>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</si>
  <si>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</si>
  <si>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</si>
  <si>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</si>
  <si>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</si>
  <si>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</si>
  <si>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</si>
  <si>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</si>
  <si>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</si>
  <si>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</si>
  <si>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</si>
  <si>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</si>
  <si>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</si>
  <si>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</si>
  <si>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</si>
  <si>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</si>
  <si>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</si>
  <si>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</si>
  <si>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</si>
  <si>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</si>
  <si>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</si>
  <si>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</si>
  <si>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</si>
  <si>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</si>
  <si>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</si>
  <si>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</si>
  <si>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</si>
  <si>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</si>
  <si>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</si>
  <si>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</si>
  <si>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</si>
  <si>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</si>
  <si>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</si>
  <si>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</si>
  <si>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</si>
  <si>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</si>
  <si>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</si>
  <si>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</si>
  <si>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</si>
  <si>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</si>
  <si>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</si>
  <si>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</si>
  <si>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</si>
  <si>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</si>
  <si>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</si>
  <si>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</si>
  <si>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</si>
  <si>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</si>
  <si>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</si>
  <si>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</si>
  <si>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</si>
  <si>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</si>
  <si>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</si>
  <si>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</si>
  <si>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</si>
  <si>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</si>
  <si>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</si>
  <si>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</si>
  <si>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</si>
  <si>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</si>
  <si>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</si>
  <si>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</si>
  <si>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</si>
  <si>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</si>
  <si>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</si>
  <si>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</si>
  <si>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</si>
  <si>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</si>
  <si>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</si>
  <si>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</si>
  <si>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</si>
  <si>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</si>
  <si>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</si>
  <si>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</si>
  <si>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</si>
  <si>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</si>
  <si>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</si>
  <si>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</si>
  <si>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</si>
  <si>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</si>
  <si>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</si>
  <si>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</si>
  <si>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宮古市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</si>
  <si>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</si>
  <si>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</si>
  <si>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</si>
  <si>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</si>
  <si>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</si>
  <si>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</si>
  <si>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</si>
  <si>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</si>
  <si>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</si>
  <si>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</si>
  <si>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</si>
  <si>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</si>
  <si>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</si>
  <si>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</si>
  <si>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</si>
  <si>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</si>
  <si>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</si>
  <si>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</si>
  <si>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</si>
  <si>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
　該当数値はありませんが、設置後10年程度経過した浄化槽は、経年劣化により機器等の修繕が発生しています。浄化槽はH19に市営に移行しており、年々修繕費が増加しています。</t>
    <phoneticPr fontId="4"/>
  </si>
  <si>
    <t>　使用料収入だけでは維持管理費等を賄えないため、一般会計からの繰入金を充てています。経費回収率、水洗化率が類似団体平均値より高い割合となっていることや、汚水処理原価が類似団体より低いことなどから、類似団体との比較では良好な経営状況にありますが、維持管理経費が増加傾向にあることから、その削減に努め経営の安定を図ることが必要です。</t>
    <rPh sb="57" eb="60">
      <t>ヘイキンチ</t>
    </rPh>
    <rPh sb="111" eb="113">
      <t>ケイエイ</t>
    </rPh>
    <rPh sb="122" eb="126">
      <t>イジカンリ</t>
    </rPh>
    <rPh sb="126" eb="128">
      <t>ケイヒ</t>
    </rPh>
    <rPh sb="129" eb="131">
      <t>ゾウカ</t>
    </rPh>
    <rPh sb="131" eb="133">
      <t>ケイコウ</t>
    </rPh>
    <rPh sb="143" eb="145">
      <t>サクゲン</t>
    </rPh>
    <rPh sb="146" eb="147">
      <t>ツト</t>
    </rPh>
    <rPh sb="148" eb="150">
      <t>ケイエイ</t>
    </rPh>
    <rPh sb="151" eb="153">
      <t>アンテイ</t>
    </rPh>
    <rPh sb="154" eb="155">
      <t>ハカ</t>
    </rPh>
    <rPh sb="159" eb="161">
      <t>ヒツヨウ</t>
    </rPh>
    <phoneticPr fontId="4"/>
  </si>
  <si>
    <t>①収益的収支比率
　費用に対する収益の割合を表す指標です。H29は100%を下回りましたが、R02は前年に引き続き100%を超えました。更なる費用の削減等経営改善に向けた取組みが必要です。
④企業債残高対事業規模比率
　使用料収入に対する企業債残高の割合を表す指標です。R02は使用料収入が増加したことから、類似団体平均値を下回っています。
⑤経費回収率
　経費をどの程度使用料収入で賄えているかを表した指標です。100%未満となっていますが、類似団体より高い割合で経費を回収している状況が続いています。
⑥汚水処理原価
　汚水１㎥当たりの処理費用を表す指標です。値はやや減少しましたが、類似団体より低く抑えられています。
⑦施設利用率
　施設の処理能力に対する処理水量を表す指標で、施設の利用状況等を表す指標です。R02は処理水量が増加したことから、類似団体に比べて高い割合となっています。
⑧水洗化率
　水洗便所を設置している人口の割合を表した指標です。各年度とも100％で類似団体より高い割合となっています。</t>
    <rPh sb="50" eb="52">
      <t>ゼンネン</t>
    </rPh>
    <rPh sb="53" eb="54">
      <t>ヒ</t>
    </rPh>
    <rPh sb="55" eb="56">
      <t>ツヅ</t>
    </rPh>
    <rPh sb="139" eb="142">
      <t>シヨウリョウ</t>
    </rPh>
    <rPh sb="142" eb="144">
      <t>シュウニュウ</t>
    </rPh>
    <rPh sb="145" eb="147">
      <t>ゾウカ</t>
    </rPh>
    <rPh sb="158" eb="161">
      <t>ヘイキンチ</t>
    </rPh>
    <rPh sb="162" eb="163">
      <t>シタ</t>
    </rPh>
    <rPh sb="242" eb="244">
      <t>ジョウキョウ</t>
    </rPh>
    <rPh sb="245" eb="246">
      <t>ツヅ</t>
    </rPh>
    <rPh sb="286" eb="288">
      <t>ゲンショウ</t>
    </rPh>
    <rPh sb="362" eb="366">
      <t>ショリスイリョウ</t>
    </rPh>
    <rPh sb="367" eb="369">
      <t>ゾウカ</t>
    </rPh>
    <rPh sb="384" eb="385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</si>
</sst>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7-4E58-9C20-BD40D6644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7-4E58-9C20-BD40D6644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52.71</c:v>
                </c:pt>
                <c:pt idx="1">
                  <c:v>55.34</c:v>
                </c:pt>
                <c:pt idx="2">
                  <c:v>55.36</c:v>
                </c:pt>
                <c:pt idx="3">
                  <c:v>54.77</c:v>
                </c:pt>
                <c:pt idx="4">
                  <c:v>58.72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D-4DA9-96FB-EA5B36B99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61.55</c:v>
                </c:pt>
                <c:pt idx="1">
                  <c:v>57.22</c:v>
                </c:pt>
                <c:pt idx="2">
                  <c:v>54.93</c:v>
                </c:pt>
                <c:pt idx="3">
                  <c:v>55.96</c:v>
                </c:pt>
                <c:pt idx="4">
                  <c:v>56.45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1D-4DA9-96FB-EA5B36B99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C-4AEC-B5B3-955F1FA6A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67.489999999999995</c:v>
                </c:pt>
                <c:pt idx="1">
                  <c:v>67.290000000000006</c:v>
                </c:pt>
                <c:pt idx="2">
                  <c:v>65.569999999999993</c:v>
                </c:pt>
                <c:pt idx="3">
                  <c:v>60.12</c:v>
                </c:pt>
                <c:pt idx="4">
                  <c:v>54.99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C-4AEC-B5B3-955F1FA6A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101.12</c:v>
                </c:pt>
                <c:pt idx="1">
                  <c:v>98.67</c:v>
                </c:pt>
                <c:pt idx="2">
                  <c:v>100.79</c:v>
                </c:pt>
                <c:pt idx="3">
                  <c:v>100.13</c:v>
                </c:pt>
                <c:pt idx="4">
                  <c:v>100.18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0-47D0-9390-8CD4CADF9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0-47D0-9390-8CD4CADF9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3-4C55-92FC-ED1E59749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3-4C55-92FC-ED1E59749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7-4475-A646-378796A4B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7-4475-A646-378796A4B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6-447F-848B-455F34F84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6-447F-848B-455F34F84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8-46D3-867F-60FE2748C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8-46D3-867F-60FE2748C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434.22</c:v>
                </c:pt>
                <c:pt idx="1">
                  <c:v>419.24</c:v>
                </c:pt>
                <c:pt idx="2">
                  <c:v>423.7</c:v>
                </c:pt>
                <c:pt idx="3">
                  <c:v>427.52</c:v>
                </c:pt>
                <c:pt idx="4">
                  <c:v>375.67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A-4BAB-BD7B-3BD8326DF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413.5</c:v>
                </c:pt>
                <c:pt idx="1">
                  <c:v>407.42</c:v>
                </c:pt>
                <c:pt idx="2">
                  <c:v>386.46</c:v>
                </c:pt>
                <c:pt idx="3">
                  <c:v>421.25</c:v>
                </c:pt>
                <c:pt idx="4">
                  <c:v>398.42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BA-4BAB-BD7B-3BD8326DF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80.06</c:v>
                </c:pt>
                <c:pt idx="1">
                  <c:v>83.64</c:v>
                </c:pt>
                <c:pt idx="2">
                  <c:v>75.39</c:v>
                </c:pt>
                <c:pt idx="3">
                  <c:v>67.41</c:v>
                </c:pt>
                <c:pt idx="4">
                  <c:v>72.34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8-4BC0-AEDD-09778BED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57.08</c:v>
                </c:pt>
                <c:pt idx="2">
                  <c:v>55.85</c:v>
                </c:pt>
                <c:pt idx="3">
                  <c:v>53.23</c:v>
                </c:pt>
                <c:pt idx="4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78-4BC0-AEDD-09778BED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211.17</c:v>
                </c:pt>
                <c:pt idx="1">
                  <c:v>201.17</c:v>
                </c:pt>
                <c:pt idx="2">
                  <c:v>223.74</c:v>
                </c:pt>
                <c:pt idx="3">
                  <c:v>253.64</c:v>
                </c:pt>
                <c:pt idx="4">
                  <c:v>244.23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5-466C-829D-CB4E6DFD8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287.57</c:v>
                </c:pt>
                <c:pt idx="1">
                  <c:v>286.86</c:v>
                </c:pt>
                <c:pt idx="2">
                  <c:v>287.91000000000003</c:v>
                </c:pt>
                <c:pt idx="3">
                  <c:v>283.3</c:v>
                </c:pt>
                <c:pt idx="4">
                  <c:v>289.81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5-466C-829D-CB4E6DFD8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岩手県　宮古市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50562</v>
      </c>
      <c r="AM8" s="69"/>
      <c r="AN8" s="69"/>
      <c r="AO8" s="69"/>
      <c r="AP8" s="69"/>
      <c r="AQ8" s="69"/>
      <c r="AR8" s="69"/>
      <c r="AS8" s="69"/>
      <c r="AT8" s="68">
        <f>データ!T6</f>
        <v>1259.1500000000001</v>
      </c>
      <c r="AU8" s="68"/>
      <c r="AV8" s="68"/>
      <c r="AW8" s="68"/>
      <c r="AX8" s="68"/>
      <c r="AY8" s="68"/>
      <c r="AZ8" s="68"/>
      <c r="BA8" s="68"/>
      <c r="BB8" s="68">
        <f>データ!U6</f>
        <v>40.159999999999997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8.76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3080</v>
      </c>
      <c r="AE10" s="69"/>
      <c r="AF10" s="69"/>
      <c r="AG10" s="69"/>
      <c r="AH10" s="69"/>
      <c r="AI10" s="69"/>
      <c r="AJ10" s="69"/>
      <c r="AK10" s="2"/>
      <c r="AL10" s="69">
        <f>データ!V6</f>
        <v>4376</v>
      </c>
      <c r="AM10" s="69"/>
      <c r="AN10" s="69"/>
      <c r="AO10" s="69"/>
      <c r="AP10" s="69"/>
      <c r="AQ10" s="69"/>
      <c r="AR10" s="69"/>
      <c r="AS10" s="69"/>
      <c r="AT10" s="68">
        <f>データ!W6</f>
        <v>1246</v>
      </c>
      <c r="AU10" s="68"/>
      <c r="AV10" s="68"/>
      <c r="AW10" s="68"/>
      <c r="AX10" s="68"/>
      <c r="AY10" s="68"/>
      <c r="AZ10" s="68"/>
      <c r="BA10" s="68"/>
      <c r="BB10" s="68">
        <f>データ!X6</f>
        <v>3.51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eQYfcNsx9Trihe/KXcSRU3Gl9kfvnEi5jYM3hd1TdSkxE32WwvzlEi4Po+rxxk4Nk845OVwsa4Dess3uFEBKvQ==" saltValue="foTz+lvMNzFsLQu/+uiId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32026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岩手県　宮古市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8.76</v>
      </c>
      <c r="Q6" s="34">
        <f t="shared" si="3"/>
        <v>100</v>
      </c>
      <c r="R6" s="34">
        <f t="shared" si="3"/>
        <v>3080</v>
      </c>
      <c r="S6" s="34">
        <f t="shared" si="3"/>
        <v>50562</v>
      </c>
      <c r="T6" s="34">
        <f t="shared" si="3"/>
        <v>1259.1500000000001</v>
      </c>
      <c r="U6" s="34">
        <f t="shared" si="3"/>
        <v>40.159999999999997</v>
      </c>
      <c r="V6" s="34">
        <f t="shared" si="3"/>
        <v>4376</v>
      </c>
      <c r="W6" s="34">
        <f t="shared" si="3"/>
        <v>1246</v>
      </c>
      <c r="X6" s="34">
        <f t="shared" si="3"/>
        <v>3.51</v>
      </c>
      <c r="Y6" s="35">
        <f>IF(Y7="",NA(),Y7)</f>
        <v>101.12</v>
      </c>
      <c r="Z6" s="35">
        <f t="shared" ref="Z6:AH6" si="4">IF(Z7="",NA(),Z7)</f>
        <v>98.67</v>
      </c>
      <c r="AA6" s="35">
        <f t="shared" si="4"/>
        <v>100.79</v>
      </c>
      <c r="AB6" s="35">
        <f t="shared" si="4"/>
        <v>100.13</v>
      </c>
      <c r="AC6" s="35">
        <f t="shared" si="4"/>
        <v>100.18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434.22</v>
      </c>
      <c r="BG6" s="35">
        <f t="shared" ref="BG6:BO6" si="7">IF(BG7="",NA(),BG7)</f>
        <v>419.24</v>
      </c>
      <c r="BH6" s="35">
        <f t="shared" si="7"/>
        <v>423.7</v>
      </c>
      <c r="BI6" s="35">
        <f t="shared" si="7"/>
        <v>427.52</v>
      </c>
      <c r="BJ6" s="35">
        <f t="shared" si="7"/>
        <v>375.67</v>
      </c>
      <c r="BK6" s="35">
        <f t="shared" si="7"/>
        <v>413.5</v>
      </c>
      <c r="BL6" s="35">
        <f t="shared" si="7"/>
        <v>407.42</v>
      </c>
      <c r="BM6" s="35">
        <f t="shared" si="7"/>
        <v>386.46</v>
      </c>
      <c r="BN6" s="35">
        <f t="shared" si="7"/>
        <v>421.25</v>
      </c>
      <c r="BO6" s="35">
        <f t="shared" si="7"/>
        <v>398.42</v>
      </c>
      <c r="BP6" s="34" t="str">
        <f>IF(BP7="","",IF(BP7="-","【-】","【"&amp;SUBSTITUTE(TEXT(BP7,"#,##0.00"),"-","△")&amp;"】"))</f>
        <v>【314.13】</v>
      </c>
      <c r="BQ6" s="35">
        <f>IF(BQ7="",NA(),BQ7)</f>
        <v>80.06</v>
      </c>
      <c r="BR6" s="35">
        <f t="shared" ref="BR6:BZ6" si="8">IF(BR7="",NA(),BR7)</f>
        <v>83.64</v>
      </c>
      <c r="BS6" s="35">
        <f t="shared" si="8"/>
        <v>75.39</v>
      </c>
      <c r="BT6" s="35">
        <f t="shared" si="8"/>
        <v>67.41</v>
      </c>
      <c r="BU6" s="35">
        <f t="shared" si="8"/>
        <v>72.34</v>
      </c>
      <c r="BV6" s="35">
        <f t="shared" si="8"/>
        <v>55.84</v>
      </c>
      <c r="BW6" s="35">
        <f t="shared" si="8"/>
        <v>57.08</v>
      </c>
      <c r="BX6" s="35">
        <f t="shared" si="8"/>
        <v>55.85</v>
      </c>
      <c r="BY6" s="35">
        <f t="shared" si="8"/>
        <v>53.23</v>
      </c>
      <c r="BZ6" s="35">
        <f t="shared" si="8"/>
        <v>50.7</v>
      </c>
      <c r="CA6" s="34" t="str">
        <f>IF(CA7="","",IF(CA7="-","【-】","【"&amp;SUBSTITUTE(TEXT(CA7,"#,##0.00"),"-","△")&amp;"】"))</f>
        <v>【58.42】</v>
      </c>
      <c r="CB6" s="35">
        <f>IF(CB7="",NA(),CB7)</f>
        <v>211.17</v>
      </c>
      <c r="CC6" s="35">
        <f t="shared" ref="CC6:CK6" si="9">IF(CC7="",NA(),CC7)</f>
        <v>201.17</v>
      </c>
      <c r="CD6" s="35">
        <f t="shared" si="9"/>
        <v>223.74</v>
      </c>
      <c r="CE6" s="35">
        <f t="shared" si="9"/>
        <v>253.64</v>
      </c>
      <c r="CF6" s="35">
        <f t="shared" si="9"/>
        <v>244.23</v>
      </c>
      <c r="CG6" s="35">
        <f t="shared" si="9"/>
        <v>287.57</v>
      </c>
      <c r="CH6" s="35">
        <f t="shared" si="9"/>
        <v>286.86</v>
      </c>
      <c r="CI6" s="35">
        <f t="shared" si="9"/>
        <v>287.91000000000003</v>
      </c>
      <c r="CJ6" s="35">
        <f t="shared" si="9"/>
        <v>283.3</v>
      </c>
      <c r="CK6" s="35">
        <f t="shared" si="9"/>
        <v>289.81</v>
      </c>
      <c r="CL6" s="34" t="str">
        <f>IF(CL7="","",IF(CL7="-","【-】","【"&amp;SUBSTITUTE(TEXT(CL7,"#,##0.00"),"-","△")&amp;"】"))</f>
        <v>【282.28】</v>
      </c>
      <c r="CM6" s="35">
        <f>IF(CM7="",NA(),CM7)</f>
        <v>52.71</v>
      </c>
      <c r="CN6" s="35">
        <f t="shared" ref="CN6:CV6" si="10">IF(CN7="",NA(),CN7)</f>
        <v>55.34</v>
      </c>
      <c r="CO6" s="35">
        <f t="shared" si="10"/>
        <v>55.36</v>
      </c>
      <c r="CP6" s="35">
        <f t="shared" si="10"/>
        <v>54.77</v>
      </c>
      <c r="CQ6" s="35">
        <f t="shared" si="10"/>
        <v>58.72</v>
      </c>
      <c r="CR6" s="35">
        <f t="shared" si="10"/>
        <v>61.55</v>
      </c>
      <c r="CS6" s="35">
        <f t="shared" si="10"/>
        <v>57.22</v>
      </c>
      <c r="CT6" s="35">
        <f t="shared" si="10"/>
        <v>54.93</v>
      </c>
      <c r="CU6" s="35">
        <f t="shared" si="10"/>
        <v>55.96</v>
      </c>
      <c r="CV6" s="35">
        <f t="shared" si="10"/>
        <v>56.45</v>
      </c>
      <c r="CW6" s="34" t="str">
        <f>IF(CW7="","",IF(CW7="-","【-】","【"&amp;SUBSTITUTE(TEXT(CW7,"#,##0.00"),"-","△")&amp;"】"))</f>
        <v>【57.83】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67.489999999999995</v>
      </c>
      <c r="DD6" s="35">
        <f t="shared" si="11"/>
        <v>67.290000000000006</v>
      </c>
      <c r="DE6" s="35">
        <f t="shared" si="11"/>
        <v>65.569999999999993</v>
      </c>
      <c r="DF6" s="35">
        <f t="shared" si="11"/>
        <v>60.12</v>
      </c>
      <c r="DG6" s="35">
        <f t="shared" si="11"/>
        <v>54.99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32026</v>
      </c>
      <c r="D7" s="37">
        <v>47</v>
      </c>
      <c r="E7" s="37">
        <v>18</v>
      </c>
      <c r="F7" s="37">
        <v>0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8.76</v>
      </c>
      <c r="Q7" s="38">
        <v>100</v>
      </c>
      <c r="R7" s="38">
        <v>3080</v>
      </c>
      <c r="S7" s="38">
        <v>50562</v>
      </c>
      <c r="T7" s="38">
        <v>1259.1500000000001</v>
      </c>
      <c r="U7" s="38">
        <v>40.159999999999997</v>
      </c>
      <c r="V7" s="38">
        <v>4376</v>
      </c>
      <c r="W7" s="38">
        <v>1246</v>
      </c>
      <c r="X7" s="38">
        <v>3.51</v>
      </c>
      <c r="Y7" s="38">
        <v>101.12</v>
      </c>
      <c r="Z7" s="38">
        <v>98.67</v>
      </c>
      <c r="AA7" s="38">
        <v>100.79</v>
      </c>
      <c r="AB7" s="38">
        <v>100.13</v>
      </c>
      <c r="AC7" s="38">
        <v>100.18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434.22</v>
      </c>
      <c r="BG7" s="38">
        <v>419.24</v>
      </c>
      <c r="BH7" s="38">
        <v>423.7</v>
      </c>
      <c r="BI7" s="38">
        <v>427.52</v>
      </c>
      <c r="BJ7" s="38">
        <v>375.67</v>
      </c>
      <c r="BK7" s="38">
        <v>413.5</v>
      </c>
      <c r="BL7" s="38">
        <v>407.42</v>
      </c>
      <c r="BM7" s="38">
        <v>386.46</v>
      </c>
      <c r="BN7" s="38">
        <v>421.25</v>
      </c>
      <c r="BO7" s="38">
        <v>398.42</v>
      </c>
      <c r="BP7" s="38">
        <v>314.13</v>
      </c>
      <c r="BQ7" s="38">
        <v>80.06</v>
      </c>
      <c r="BR7" s="38">
        <v>83.64</v>
      </c>
      <c r="BS7" s="38">
        <v>75.39</v>
      </c>
      <c r="BT7" s="38">
        <v>67.41</v>
      </c>
      <c r="BU7" s="38">
        <v>72.34</v>
      </c>
      <c r="BV7" s="38">
        <v>55.84</v>
      </c>
      <c r="BW7" s="38">
        <v>57.08</v>
      </c>
      <c r="BX7" s="38">
        <v>55.85</v>
      </c>
      <c r="BY7" s="38">
        <v>53.23</v>
      </c>
      <c r="BZ7" s="38">
        <v>50.7</v>
      </c>
      <c r="CA7" s="38">
        <v>58.42</v>
      </c>
      <c r="CB7" s="38">
        <v>211.17</v>
      </c>
      <c r="CC7" s="38">
        <v>201.17</v>
      </c>
      <c r="CD7" s="38">
        <v>223.74</v>
      </c>
      <c r="CE7" s="38">
        <v>253.64</v>
      </c>
      <c r="CF7" s="38">
        <v>244.23</v>
      </c>
      <c r="CG7" s="38">
        <v>287.57</v>
      </c>
      <c r="CH7" s="38">
        <v>286.86</v>
      </c>
      <c r="CI7" s="38">
        <v>287.91000000000003</v>
      </c>
      <c r="CJ7" s="38">
        <v>283.3</v>
      </c>
      <c r="CK7" s="38">
        <v>289.81</v>
      </c>
      <c r="CL7" s="38">
        <v>282.27999999999997</v>
      </c>
      <c r="CM7" s="38">
        <v>52.71</v>
      </c>
      <c r="CN7" s="38">
        <v>55.34</v>
      </c>
      <c r="CO7" s="38">
        <v>55.36</v>
      </c>
      <c r="CP7" s="38">
        <v>54.77</v>
      </c>
      <c r="CQ7" s="38">
        <v>58.72</v>
      </c>
      <c r="CR7" s="38">
        <v>61.55</v>
      </c>
      <c r="CS7" s="38">
        <v>57.22</v>
      </c>
      <c r="CT7" s="38">
        <v>54.93</v>
      </c>
      <c r="CU7" s="38">
        <v>55.96</v>
      </c>
      <c r="CV7" s="38">
        <v>56.45</v>
      </c>
      <c r="CW7" s="38">
        <v>57.83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67.489999999999995</v>
      </c>
      <c r="DD7" s="38">
        <v>67.290000000000006</v>
      </c>
      <c r="DE7" s="38">
        <v>65.569999999999993</v>
      </c>
      <c r="DF7" s="38">
        <v>60.12</v>
      </c>
      <c r="DG7" s="38">
        <v>54.99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2022-01-07T08:54:14Z</cp:lastPrinted>
  <dcterms:created xsi:type="dcterms:W3CDTF">2021-12-03T08:08:43Z</dcterms:created>
  <dcterms:modified xsi:type="dcterms:W3CDTF">2022-01-23T23:54:36Z</dcterms:modified>
  <cp:category/>
</cp:coreProperties>
</file>