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下水道\■02_決算統計（企業会計・特別会計・経営比較分析表）\■■041-1経営比較分析表（財政課）\令和２年度決算\提出\"/>
    </mc:Choice>
  </mc:AlternateContent>
  <workbookProtection workbookAlgorithmName="SHA-512" workbookHashValue="MGBoVHw+vyP6Fk231snLxVliYOv76eSHAn0qJ0OcE1d5wKjN2BuO7T+vHibQrB7hh9y8ZIcDiWO46mGb+bCdvg==" workbookSaltValue="wo74K4BzKnm5uO9G32eN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<sst xmlns="http://schemas.openxmlformats.org/spreadsheetml/2006/main" count="236" uniqueCount="122">
  <si>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</si>
  <si>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</si>
  <si>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</si>
  <si>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</si>
  <si>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</si>
  <si>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</si>
  <si>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</si>
  <si>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</si>
  <si>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</si>
  <si>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</si>
  <si>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</si>
  <si>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</si>
  <si>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</si>
  <si>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</si>
  <si>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</si>
  <si>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</si>
  <si>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</si>
  <si>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</si>
  <si>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</si>
  <si>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</si>
  <si>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</si>
  <si>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</si>
  <si>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</si>
  <si>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</si>
  <si>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</si>
  <si>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</si>
  <si>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</si>
  <si>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</si>
  <si>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</si>
  <si>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</si>
  <si>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</si>
  <si>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</si>
  <si>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</si>
  <si>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</si>
  <si>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</si>
  <si>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</si>
  <si>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</si>
  <si>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</si>
  <si>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</si>
  <si>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</si>
  <si>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</si>
  <si>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</si>
  <si>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</si>
  <si>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</si>
  <si>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</si>
  <si>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</si>
  <si>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</si>
  <si>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</si>
  <si>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</si>
  <si>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</si>
  <si>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</si>
  <si>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</si>
  <si>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</si>
  <si>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</si>
  <si>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</si>
  <si>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</si>
  <si>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</si>
  <si>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</si>
  <si>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</si>
  <si>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</si>
  <si>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</si>
  <si>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</si>
  <si>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</si>
  <si>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</si>
  <si>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</si>
  <si>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</si>
  <si>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</si>
  <si>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</si>
  <si>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</si>
  <si>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</si>
  <si>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</si>
  <si>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</si>
  <si>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</si>
  <si>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</si>
  <si>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</si>
  <si>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</si>
  <si>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</si>
  <si>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</si>
  <si>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</si>
  <si>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</si>
  <si>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</si>
  <si>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</si>
  <si>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</si>
  <si>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</si>
  <si>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</si>
  <si>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</si>
  <si>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</si>
  <si>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</si>
  <si>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</si>
  <si>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</si>
  <si>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</si>
  <si>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</si>
  <si>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</si>
  <si>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</si>
  <si>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</si>
  <si>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</si>
  <si>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</si>
  <si>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</si>
  <si>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</si>
  <si>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</si>
  <si>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</si>
  <si>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</si>
  <si>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</si>
  <si>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</si>
  <si>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</si>
  <si>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</si>
  <si>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</si>
  <si>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</si>
  <si>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</si>
  <si>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</si>
  <si>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</si>
  <si>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</si>
  <si>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</si>
  <si>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</si>
  <si>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</si>
  <si>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</si>
  <si>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</si>
  <si>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</si>
  <si>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</si>
  <si>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③管渠改善率
　下水道管を更新した割合を表す指標です。千鶏石浜処理区はH6から事業に着手しており、更新が必要な老朽化した下水道管はまだありません。
※津軽石処理区は、H29に公共下水道施設に接続しました。</t>
    <phoneticPr fontId="4"/>
  </si>
  <si>
    <r>
      <t>①収益的収支比率
　費用に対する収益の割合を表す指標です。R02は前年度数値を下回りましたが、引き続き水洗化の普及を図りながら使用料収入の増加に努める必要があります。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きています。なお、H29から漁業集落排水事業の処理区域の一部を公共下水道施設に接続したことに伴う使用料収入の減少などから、企業債残高対事業規模比率は高くなっています。
⑤経費回収率
　経費をどの程度使用料収入で賄えているかを表した指標です。R02は下水道施設の維持管理費用が減少したことに伴い、</t>
    </r>
    <r>
      <rPr>
        <sz val="9.5"/>
        <rFont val="ＭＳ ゴシック"/>
        <family val="3"/>
        <charset val="128"/>
      </rPr>
      <t>類似団体平均値より高い割合になりました。</t>
    </r>
    <r>
      <rPr>
        <sz val="9.5"/>
        <color theme="1"/>
        <rFont val="ＭＳ ゴシック"/>
        <family val="3"/>
        <charset val="128"/>
      </rPr>
      <t xml:space="preserve">
⑥汚水処理原価
　汚水１㎥当たりの処理費用を表す指標です。R02は下水道施設の維持管理費用が減少したことに伴い前年度に比べて低い割合になりました。
⑦施設利用率
　施設の処理能力に対する処理水量を表す指標で、施設の利用状況等を表す指標です。類似団体より高い割合で施設を利用しています。
⑧水洗化率
　水洗便所を設置している人口の割合を表した指標です。H29から漁業集落排水事業の処理区域の一部を公共下水道施設に接続したことに伴い低くなりましたが、R02ではやや減少し、類似団体平均値より低い値となっています。</t>
    </r>
    <rPh sb="33" eb="36">
      <t>ゼンネンド</t>
    </rPh>
    <rPh sb="36" eb="38">
      <t>スウチ</t>
    </rPh>
    <rPh sb="39" eb="40">
      <t>シタ</t>
    </rPh>
    <rPh sb="286" eb="288">
      <t>ゲンショウ</t>
    </rPh>
    <rPh sb="300" eb="303">
      <t>ヘイキンチ</t>
    </rPh>
    <rPh sb="305" eb="306">
      <t>タカ</t>
    </rPh>
    <rPh sb="363" eb="365">
      <t>ゲンショウ</t>
    </rPh>
    <rPh sb="372" eb="375">
      <t>ゼンネンド</t>
    </rPh>
    <rPh sb="376" eb="377">
      <t>クラ</t>
    </rPh>
    <rPh sb="379" eb="380">
      <t>ヒク</t>
    </rPh>
    <rPh sb="381" eb="383">
      <t>ワリアイ</t>
    </rPh>
    <rPh sb="547" eb="549">
      <t>ゲンショウ</t>
    </rPh>
    <rPh sb="551" eb="555">
      <t>ルイジダンタイ</t>
    </rPh>
    <rPh sb="555" eb="558">
      <t>ヘイキンチ</t>
    </rPh>
    <rPh sb="560" eb="561">
      <t>ヒク</t>
    </rPh>
    <rPh sb="562" eb="563">
      <t>アタイ</t>
    </rPh>
    <phoneticPr fontId="4"/>
  </si>
  <si>
    <t>　使用料収入だけでは維持管理費等を賄えないため、一般会計からの繰入金を充てています。H29に津軽石処理区を公共下水道施設に接続したことに伴い、千鶏石浜処理区単独となっていますが、施設整備は完了していますので、企業債残高は徐々に減少していきます。企業債残高対事業規模比率が、高い値となっていますが、このことにより徐々に減少する見込みです。経費回収率は増加し、汚水処理原価は減少していますが、今後も引き続き水洗化の普及を図りながら、使用料収入の増加に努める必要があります。</t>
    <rPh sb="122" eb="125">
      <t>キギョウサイ</t>
    </rPh>
    <rPh sb="125" eb="127">
      <t>ザンダカ</t>
    </rPh>
    <rPh sb="127" eb="128">
      <t>タイ</t>
    </rPh>
    <rPh sb="128" eb="132">
      <t>ジギョウキボ</t>
    </rPh>
    <rPh sb="132" eb="134">
      <t>ヒリツ</t>
    </rPh>
    <rPh sb="136" eb="137">
      <t>タカ</t>
    </rPh>
    <rPh sb="138" eb="139">
      <t>アタイ</t>
    </rPh>
    <rPh sb="155" eb="157">
      <t>ジョジョ</t>
    </rPh>
    <rPh sb="158" eb="160">
      <t>ゲンショウ</t>
    </rPh>
    <rPh sb="162" eb="164">
      <t>ミコ</t>
    </rPh>
    <rPh sb="174" eb="176">
      <t>ゾウカ</t>
    </rPh>
    <rPh sb="182" eb="184">
      <t>ゲンカ</t>
    </rPh>
    <rPh sb="185" eb="18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</si>
</sst>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3-4BD7-84DE-D1C87B4C33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3633-4BD7-84DE-D1C87B4C33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62.61</c:v>
                </c:pt>
                <c:pt idx="1">
                  <c:v>58.14</c:v>
                </c:pt>
                <c:pt idx="2">
                  <c:v>56.98</c:v>
                </c:pt>
                <c:pt idx="3">
                  <c:v>56.98</c:v>
                </c:pt>
                <c:pt idx="4">
                  <c:v>59.3</c:v>
                </c:pt>
              </c:numCache>
            </c:numRef>
          </c:val>
          <c:extLst>
            <c:ext xmlns:c16="http://schemas.microsoft.com/office/drawing/2014/chart" uri="{C3380CC4-5D6E-409C-BE32-E72D297353CC}">
              <c16:uniqueId val="{00000000-33F6-47FD-9A59-E96737919C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33F6-47FD-9A59-E96737919C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67.680000000000007</c:v>
                </c:pt>
                <c:pt idx="1">
                  <c:v>65.03</c:v>
                </c:pt>
                <c:pt idx="2">
                  <c:v>65.709999999999994</c:v>
                </c:pt>
                <c:pt idx="3">
                  <c:v>76.87</c:v>
                </c:pt>
                <c:pt idx="4">
                  <c:v>73.459999999999994</c:v>
                </c:pt>
              </c:numCache>
            </c:numRef>
          </c:val>
          <c:extLst>
            <c:ext xmlns:c16="http://schemas.microsoft.com/office/drawing/2014/chart" uri="{C3380CC4-5D6E-409C-BE32-E72D297353CC}">
              <c16:uniqueId val="{00000000-EA88-4602-B425-772AD431BF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EA88-4602-B425-772AD431BF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99.53</c:v>
                </c:pt>
                <c:pt idx="1">
                  <c:v>99.78</c:v>
                </c:pt>
                <c:pt idx="2">
                  <c:v>100.26</c:v>
                </c:pt>
                <c:pt idx="3">
                  <c:v>106.54</c:v>
                </c:pt>
                <c:pt idx="4">
                  <c:v>104.04</c:v>
                </c:pt>
              </c:numCache>
            </c:numRef>
          </c:val>
          <c:extLst>
            <c:ext xmlns:c16="http://schemas.microsoft.com/office/drawing/2014/chart" uri="{C3380CC4-5D6E-409C-BE32-E72D297353CC}">
              <c16:uniqueId val="{00000000-3A18-4172-9271-3073FA64F9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8-4172-9271-3073FA64F9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2-4280-848F-E2EA80BA74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2-4280-848F-E2EA80BA74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E-4025-8739-29800ECC69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E-4025-8739-29800ECC69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D-41B2-93AB-31B81B12C5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D-41B2-93AB-31B81B12C5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C-4C3E-B2F3-DD2F12CB7C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C-4C3E-B2F3-DD2F12CB7C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854.68</c:v>
                </c:pt>
                <c:pt idx="1">
                  <c:v>1781.79</c:v>
                </c:pt>
                <c:pt idx="2">
                  <c:v>1718.46</c:v>
                </c:pt>
                <c:pt idx="3">
                  <c:v>1754.89</c:v>
                </c:pt>
                <c:pt idx="4">
                  <c:v>1423.23</c:v>
                </c:pt>
              </c:numCache>
            </c:numRef>
          </c:val>
          <c:extLst>
            <c:ext xmlns:c16="http://schemas.microsoft.com/office/drawing/2014/chart" uri="{C3380CC4-5D6E-409C-BE32-E72D297353CC}">
              <c16:uniqueId val="{00000000-2E6C-43B4-AAD6-2DEA64619C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2E6C-43B4-AAD6-2DEA64619C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83.46</c:v>
                </c:pt>
                <c:pt idx="1">
                  <c:v>32.42</c:v>
                </c:pt>
                <c:pt idx="2">
                  <c:v>54.74</c:v>
                </c:pt>
                <c:pt idx="3">
                  <c:v>21.73</c:v>
                </c:pt>
                <c:pt idx="4">
                  <c:v>48.01</c:v>
                </c:pt>
              </c:numCache>
            </c:numRef>
          </c:val>
          <c:extLst>
            <c:ext xmlns:c16="http://schemas.microsoft.com/office/drawing/2014/chart" uri="{C3380CC4-5D6E-409C-BE32-E72D297353CC}">
              <c16:uniqueId val="{00000000-0503-45D6-A5FF-D128699E60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0503-45D6-A5FF-D128699E60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203.54</c:v>
                </c:pt>
                <c:pt idx="1">
                  <c:v>486.43</c:v>
                </c:pt>
                <c:pt idx="2">
                  <c:v>294.47000000000003</c:v>
                </c:pt>
                <c:pt idx="3">
                  <c:v>754.91</c:v>
                </c:pt>
                <c:pt idx="4">
                  <c:v>360.61</c:v>
                </c:pt>
              </c:numCache>
            </c:numRef>
          </c:val>
          <c:extLst>
            <c:ext xmlns:c16="http://schemas.microsoft.com/office/drawing/2014/chart" uri="{C3380CC4-5D6E-409C-BE32-E72D297353CC}">
              <c16:uniqueId val="{00000000-538C-4593-8104-DC8E65207A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538C-4593-8104-DC8E65207A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宮古市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50562</v>
      </c>
      <c r="AM8" s="51"/>
      <c r="AN8" s="51"/>
      <c r="AO8" s="51"/>
      <c r="AP8" s="51"/>
      <c r="AQ8" s="51"/>
      <c r="AR8" s="51"/>
      <c r="AS8" s="51"/>
      <c r="AT8" s="46">
        <f>データ!T6</f>
        <v>1259.1500000000001</v>
      </c>
      <c r="AU8" s="46"/>
      <c r="AV8" s="46"/>
      <c r="AW8" s="46"/>
      <c r="AX8" s="46"/>
      <c r="AY8" s="46"/>
      <c r="AZ8" s="46"/>
      <c r="BA8" s="46"/>
      <c r="BB8" s="46">
        <f>データ!U6</f>
        <v>40.159999999999997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0.52</v>
      </c>
      <c r="Q10" s="46"/>
      <c r="R10" s="46"/>
      <c r="S10" s="46"/>
      <c r="T10" s="46"/>
      <c r="U10" s="46"/>
      <c r="V10" s="46"/>
      <c r="W10" s="46">
        <f>データ!Q6</f>
        <v>97.92</v>
      </c>
      <c r="X10" s="46"/>
      <c r="Y10" s="46"/>
      <c r="Z10" s="46"/>
      <c r="AA10" s="46"/>
      <c r="AB10" s="46"/>
      <c r="AC10" s="46"/>
      <c r="AD10" s="51">
        <f>データ!R6</f>
        <v>3080</v>
      </c>
      <c r="AE10" s="51"/>
      <c r="AF10" s="51"/>
      <c r="AG10" s="51"/>
      <c r="AH10" s="51"/>
      <c r="AI10" s="51"/>
      <c r="AJ10" s="51"/>
      <c r="AK10" s="2"/>
      <c r="AL10" s="51">
        <f>データ!V6</f>
        <v>260</v>
      </c>
      <c r="AM10" s="51"/>
      <c r="AN10" s="51"/>
      <c r="AO10" s="51"/>
      <c r="AP10" s="51"/>
      <c r="AQ10" s="51"/>
      <c r="AR10" s="51"/>
      <c r="AS10" s="51"/>
      <c r="AT10" s="46">
        <f>データ!W6</f>
        <v>0.39</v>
      </c>
      <c r="AU10" s="46"/>
      <c r="AV10" s="46"/>
      <c r="AW10" s="46"/>
      <c r="AX10" s="46"/>
      <c r="AY10" s="46"/>
      <c r="AZ10" s="46"/>
      <c r="BA10" s="46"/>
      <c r="BB10" s="46">
        <f>データ!X6</f>
        <v>666.67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myzMXcnRpRACi7TIN7NF7g/18qwzKZlT/vt8ibIMrHQc+Unge5tl96dxm27C9n2d1P0DhjaFe0MTw+SZmGk0Yw==" saltValue="c7XYbE3TpDMxK2ME7PO2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32026</v>
      </c>
      <c r="D6" s="33">
        <f t="shared" si="3"/>
        <v>47</v>
      </c>
      <c r="E6" s="33">
        <f t="shared" si="3"/>
        <v>17</v>
      </c>
      <c r="F6" s="33">
        <f t="shared" si="3"/>
        <v>6</v>
      </c>
      <c r="G6" s="33">
        <f t="shared" si="3"/>
        <v>0</v>
      </c>
      <c r="H6" s="33" t="str">
        <f t="shared" si="3"/>
        <v>岩手県　宮古市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0.52</v>
      </c>
      <c r="Q6" s="34">
        <f t="shared" si="3"/>
        <v>97.92</v>
      </c>
      <c r="R6" s="34">
        <f t="shared" si="3"/>
        <v>3080</v>
      </c>
      <c r="S6" s="34">
        <f t="shared" si="3"/>
        <v>50562</v>
      </c>
      <c r="T6" s="34">
        <f t="shared" si="3"/>
        <v>1259.1500000000001</v>
      </c>
      <c r="U6" s="34">
        <f t="shared" si="3"/>
        <v>40.159999999999997</v>
      </c>
      <c r="V6" s="34">
        <f t="shared" si="3"/>
        <v>260</v>
      </c>
      <c r="W6" s="34">
        <f t="shared" si="3"/>
        <v>0.39</v>
      </c>
      <c r="X6" s="34">
        <f t="shared" si="3"/>
        <v>666.67</v>
      </c>
      <c r="Y6" s="35">
        <f>IF(Y7="",NA(),Y7)</f>
        <v>99.53</v>
      </c>
      <c r="Z6" s="35">
        <f t="shared" ref="Z6:AH6" si="4">IF(Z7="",NA(),Z7)</f>
        <v>99.78</v>
      </c>
      <c r="AA6" s="35">
        <f t="shared" si="4"/>
        <v>100.26</v>
      </c>
      <c r="AB6" s="35">
        <f t="shared" si="4"/>
        <v>106.54</v>
      </c>
      <c r="AC6" s="35">
        <f t="shared" si="4"/>
        <v>104.04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854.68</v>
      </c>
      <c r="BG6" s="35">
        <f t="shared" ref="BG6:BO6" si="7">IF(BG7="",NA(),BG7)</f>
        <v>1781.79</v>
      </c>
      <c r="BH6" s="35">
        <f t="shared" si="7"/>
        <v>1718.46</v>
      </c>
      <c r="BI6" s="35">
        <f t="shared" si="7"/>
        <v>1754.89</v>
      </c>
      <c r="BJ6" s="35">
        <f t="shared" si="7"/>
        <v>1423.23</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83.46</v>
      </c>
      <c r="BR6" s="35">
        <f t="shared" ref="BR6:BZ6" si="8">IF(BR7="",NA(),BR7)</f>
        <v>32.42</v>
      </c>
      <c r="BS6" s="35">
        <f t="shared" si="8"/>
        <v>54.74</v>
      </c>
      <c r="BT6" s="35">
        <f t="shared" si="8"/>
        <v>21.73</v>
      </c>
      <c r="BU6" s="35">
        <f t="shared" si="8"/>
        <v>48.01</v>
      </c>
      <c r="BV6" s="35">
        <f t="shared" si="8"/>
        <v>46.26</v>
      </c>
      <c r="BW6" s="35">
        <f t="shared" si="8"/>
        <v>45.81</v>
      </c>
      <c r="BX6" s="35">
        <f t="shared" si="8"/>
        <v>43.43</v>
      </c>
      <c r="BY6" s="35">
        <f t="shared" si="8"/>
        <v>41.41</v>
      </c>
      <c r="BZ6" s="35">
        <f t="shared" si="8"/>
        <v>39.64</v>
      </c>
      <c r="CA6" s="34" t="str">
        <f>IF(CA7="","",IF(CA7="-","【-】","【"&amp;SUBSTITUTE(TEXT(CA7,"#,##0.00"),"-","△")&amp;"】"))</f>
        <v>【42.60】</v>
      </c>
      <c r="CB6" s="35">
        <f>IF(CB7="",NA(),CB7)</f>
        <v>203.54</v>
      </c>
      <c r="CC6" s="35">
        <f t="shared" ref="CC6:CK6" si="9">IF(CC7="",NA(),CC7)</f>
        <v>486.43</v>
      </c>
      <c r="CD6" s="35">
        <f t="shared" si="9"/>
        <v>294.47000000000003</v>
      </c>
      <c r="CE6" s="35">
        <f t="shared" si="9"/>
        <v>754.91</v>
      </c>
      <c r="CF6" s="35">
        <f t="shared" si="9"/>
        <v>360.61</v>
      </c>
      <c r="CG6" s="35">
        <f t="shared" si="9"/>
        <v>376.4</v>
      </c>
      <c r="CH6" s="35">
        <f t="shared" si="9"/>
        <v>383.92</v>
      </c>
      <c r="CI6" s="35">
        <f t="shared" si="9"/>
        <v>400.44</v>
      </c>
      <c r="CJ6" s="35">
        <f t="shared" si="9"/>
        <v>417.56</v>
      </c>
      <c r="CK6" s="35">
        <f t="shared" si="9"/>
        <v>449.72</v>
      </c>
      <c r="CL6" s="34" t="str">
        <f>IF(CL7="","",IF(CL7="-","【-】","【"&amp;SUBSTITUTE(TEXT(CL7,"#,##0.00"),"-","△")&amp;"】"))</f>
        <v>【410.22】</v>
      </c>
      <c r="CM6" s="35">
        <f>IF(CM7="",NA(),CM7)</f>
        <v>62.61</v>
      </c>
      <c r="CN6" s="35">
        <f t="shared" ref="CN6:CV6" si="10">IF(CN7="",NA(),CN7)</f>
        <v>58.14</v>
      </c>
      <c r="CO6" s="35">
        <f t="shared" si="10"/>
        <v>56.98</v>
      </c>
      <c r="CP6" s="35">
        <f t="shared" si="10"/>
        <v>56.98</v>
      </c>
      <c r="CQ6" s="35">
        <f t="shared" si="10"/>
        <v>59.3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67.680000000000007</v>
      </c>
      <c r="CY6" s="35">
        <f t="shared" ref="CY6:DG6" si="11">IF(CY7="",NA(),CY7)</f>
        <v>65.03</v>
      </c>
      <c r="CZ6" s="35">
        <f t="shared" si="11"/>
        <v>65.709999999999994</v>
      </c>
      <c r="DA6" s="35">
        <f t="shared" si="11"/>
        <v>76.87</v>
      </c>
      <c r="DB6" s="35">
        <f t="shared" si="11"/>
        <v>73.459999999999994</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32026</v>
      </c>
      <c r="D7" s="37">
        <v>47</v>
      </c>
      <c r="E7" s="37">
        <v>17</v>
      </c>
      <c r="F7" s="37">
        <v>6</v>
      </c>
      <c r="G7" s="37">
        <v>0</v>
      </c>
      <c r="H7" s="37" t="s">
        <v>98</v>
      </c>
      <c r="I7" s="37" t="s">
        <v>99</v>
      </c>
      <c r="J7" s="37" t="s">
        <v>100</v>
      </c>
      <c r="K7" s="37" t="s">
        <v>101</v>
      </c>
      <c r="L7" s="37" t="s">
        <v>102</v>
      </c>
      <c r="M7" s="37" t="s">
        <v>103</v>
      </c>
      <c r="N7" s="38" t="s">
        <v>104</v>
      </c>
      <c r="O7" s="38" t="s">
        <v>105</v>
      </c>
      <c r="P7" s="38">
        <v>0.52</v>
      </c>
      <c r="Q7" s="38">
        <v>97.92</v>
      </c>
      <c r="R7" s="38">
        <v>3080</v>
      </c>
      <c r="S7" s="38">
        <v>50562</v>
      </c>
      <c r="T7" s="38">
        <v>1259.1500000000001</v>
      </c>
      <c r="U7" s="38">
        <v>40.159999999999997</v>
      </c>
      <c r="V7" s="38">
        <v>260</v>
      </c>
      <c r="W7" s="38">
        <v>0.39</v>
      </c>
      <c r="X7" s="38">
        <v>666.67</v>
      </c>
      <c r="Y7" s="38">
        <v>99.53</v>
      </c>
      <c r="Z7" s="38">
        <v>99.78</v>
      </c>
      <c r="AA7" s="38">
        <v>100.26</v>
      </c>
      <c r="AB7" s="38">
        <v>106.54</v>
      </c>
      <c r="AC7" s="38">
        <v>104.04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854.68</v>
      </c>
      <c r="BG7" s="38">
        <v>1781.79</v>
      </c>
      <c r="BH7" s="38">
        <v>1718.46</v>
      </c>
      <c r="BI7" s="38">
        <v>1754.89</v>
      </c>
      <c r="BJ7" s="38">
        <v>1423.23</v>
      </c>
      <c r="BK7" s="38">
        <v>1063.93</v>
      </c>
      <c r="BL7" s="38">
        <v>1060.8599999999999</v>
      </c>
      <c r="BM7" s="38">
        <v>1006.65</v>
      </c>
      <c r="BN7" s="38">
        <v>998.42</v>
      </c>
      <c r="BO7" s="38">
        <v>1095.52</v>
      </c>
      <c r="BP7" s="38">
        <v>1042.3399999999999</v>
      </c>
      <c r="BQ7" s="38">
        <v>83.46</v>
      </c>
      <c r="BR7" s="38">
        <v>32.42</v>
      </c>
      <c r="BS7" s="38">
        <v>54.74</v>
      </c>
      <c r="BT7" s="38">
        <v>21.73</v>
      </c>
      <c r="BU7" s="38">
        <v>48.01</v>
      </c>
      <c r="BV7" s="38">
        <v>46.26</v>
      </c>
      <c r="BW7" s="38">
        <v>45.81</v>
      </c>
      <c r="BX7" s="38">
        <v>43.43</v>
      </c>
      <c r="BY7" s="38">
        <v>41.41</v>
      </c>
      <c r="BZ7" s="38">
        <v>39.64</v>
      </c>
      <c r="CA7" s="38">
        <v>42.6</v>
      </c>
      <c r="CB7" s="38">
        <v>203.54</v>
      </c>
      <c r="CC7" s="38">
        <v>486.43</v>
      </c>
      <c r="CD7" s="38">
        <v>294.47000000000003</v>
      </c>
      <c r="CE7" s="38">
        <v>754.91</v>
      </c>
      <c r="CF7" s="38">
        <v>360.61</v>
      </c>
      <c r="CG7" s="38">
        <v>376.4</v>
      </c>
      <c r="CH7" s="38">
        <v>383.92</v>
      </c>
      <c r="CI7" s="38">
        <v>400.44</v>
      </c>
      <c r="CJ7" s="38">
        <v>417.56</v>
      </c>
      <c r="CK7" s="38">
        <v>449.72</v>
      </c>
      <c r="CL7" s="38">
        <v>410.22</v>
      </c>
      <c r="CM7" s="38">
        <v>62.61</v>
      </c>
      <c r="CN7" s="38">
        <v>58.14</v>
      </c>
      <c r="CO7" s="38">
        <v>56.98</v>
      </c>
      <c r="CP7" s="38">
        <v>56.98</v>
      </c>
      <c r="CQ7" s="38">
        <v>59.3</v>
      </c>
      <c r="CR7" s="38">
        <v>33.729999999999997</v>
      </c>
      <c r="CS7" s="38">
        <v>33.21</v>
      </c>
      <c r="CT7" s="38">
        <v>32.229999999999997</v>
      </c>
      <c r="CU7" s="38">
        <v>32.479999999999997</v>
      </c>
      <c r="CV7" s="38">
        <v>30.19</v>
      </c>
      <c r="CW7" s="38">
        <v>32.979999999999997</v>
      </c>
      <c r="CX7" s="38">
        <v>67.680000000000007</v>
      </c>
      <c r="CY7" s="38">
        <v>65.03</v>
      </c>
      <c r="CZ7" s="38">
        <v>65.709999999999994</v>
      </c>
      <c r="DA7" s="38">
        <v>76.87</v>
      </c>
      <c r="DB7" s="38">
        <v>73.459999999999994</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洋</cp:lastModifiedBy>
  <cp:lastPrinted>2022-01-07T08:53:50Z</cp:lastPrinted>
  <dcterms:created xsi:type="dcterms:W3CDTF">2021-12-03T08:04:46Z</dcterms:created>
  <dcterms:modified xsi:type="dcterms:W3CDTF">2022-01-11T06:52:17Z</dcterms:modified>
  <cp:category/>
</cp:coreProperties>
</file>