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係\68 公営企業関連通知等\令和3年度（2021年度）\2022.01.07_公営企業に係る経営比較分析表（令和２年度決算）の分析等について\02_回答\"/>
    </mc:Choice>
  </mc:AlternateContent>
  <workbookProtection workbookAlgorithmName="SHA-512" workbookHashValue="ivj0QcnLladm42zmt7Kujy5+WaDE1El6aAadDtrK69eYPJZgpfLA1E+qJp3qC96p9vfQO9fo8MMR9U/3wWb8zw==" workbookSaltValue="9mEXeIcdufP8Vad9BFYQ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<sst xmlns="http://schemas.openxmlformats.org/spreadsheetml/2006/main" count="231" uniqueCount="116">
  <si>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</si>
  <si>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</si>
  <si>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</si>
  <si>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</si>
  <si>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</si>
  <si>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</si>
  <si>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</si>
  <si>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</si>
  <si>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</si>
  <si>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</si>
  <si>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</si>
  <si>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</si>
  <si>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</si>
  <si>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</si>
  <si>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</si>
  <si>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</si>
  <si>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</si>
  <si>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</si>
  <si>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</si>
  <si>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</si>
  <si>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</si>
  <si>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</si>
  <si>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</si>
  <si>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</si>
  <si>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</si>
  <si>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</si>
  <si>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</si>
  <si>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</si>
  <si>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</si>
  <si>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</si>
  <si>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</si>
  <si>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</si>
  <si>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</si>
  <si>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</si>
  <si>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</si>
  <si>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</si>
  <si>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</si>
  <si>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</si>
  <si>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</si>
  <si>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</si>
  <si>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</si>
  <si>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</si>
  <si>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</si>
  <si>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</si>
  <si>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</si>
  <si>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</si>
  <si>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</si>
  <si>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</si>
  <si>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</si>
  <si>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</si>
  <si>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</si>
  <si>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</si>
  <si>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</si>
  <si>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</si>
  <si>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</si>
  <si>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</si>
  <si>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</si>
  <si>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</si>
  <si>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</si>
  <si>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</si>
  <si>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</si>
  <si>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</si>
  <si>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</si>
  <si>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</si>
  <si>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</si>
  <si>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</si>
  <si>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</si>
  <si>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</si>
  <si>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</si>
  <si>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</si>
  <si>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</si>
  <si>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</si>
  <si>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</si>
  <si>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</si>
  <si>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</si>
  <si>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</si>
  <si>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</si>
  <si>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</si>
  <si>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</si>
  <si>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</si>
  <si>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</si>
  <si>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</si>
  <si>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</si>
  <si>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</si>
  <si>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</si>
  <si>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</si>
  <si>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</si>
  <si>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</si>
  <si>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</si>
  <si>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</si>
  <si>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</si>
  <si>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</si>
  <si>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</si>
  <si>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</si>
  <si>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</si>
  <si>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</si>
  <si>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</si>
  <si>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</si>
  <si>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</si>
  <si>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</si>
  <si>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</si>
  <si>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</si>
  <si>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</si>
  <si>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</si>
  <si>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</si>
  <si>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</si>
  <si>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</si>
  <si>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</si>
  <si>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</si>
  <si>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</si>
  <si>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</si>
  <si>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</si>
  <si>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</si>
  <si>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
③流動比率
　短期的な債務に対する支払能力を表す指標です。次年度に支払う企業債の元金償還額が流動負債に計上されること等により100%を下回っています。
④企業債残高対事業規模比率
　使用料収入に対する企業債残高の割合を表す指標です。下水道整備事業がほぼ完了し、企業債残高が減少していることから、当該比率も減少しています。
⑤経費回収率
　経費をどの程度使用料収入で賄えているかを表した指標です。東日本大震災発生後は100%を割りましたが、復興事業の進展に伴い、現在は100%を超えています。
⑥汚水処理原価
　汚水１㎥当たりの処理費用を表す指標です。東日本大震災発生後は上昇しましたが、復興事業の進展に伴い低下する傾向にあります。
⑦施設利用率
　施設の処理能力に対する処理水量を表す指標で、施設の利用状況等を表す指標です。前年度からほぼ同じ数値で推移していますが、今年度は類似団体の平均値を上回りました。
⑧水洗化率
　水洗便所を設置している人口の割合を表す指標です。H29から漁業集落排水事業の処理区域の一部を公共下水道施設に接続したことに伴い減少しましたが、以降は水洗化の普及向上により増加しています。</t>
    <rPh sb="151" eb="153">
      <t>リュウドウ</t>
    </rPh>
    <rPh sb="153" eb="155">
      <t>フサイ</t>
    </rPh>
    <rPh sb="156" eb="158">
      <t>ケイジョウ</t>
    </rPh>
    <rPh sb="163" eb="164">
      <t>トウ</t>
    </rPh>
    <rPh sb="172" eb="174">
      <t>シタマワ</t>
    </rPh>
    <rPh sb="241" eb="243">
      <t>ゲンショウ</t>
    </rPh>
    <rPh sb="252" eb="254">
      <t>トウガイ</t>
    </rPh>
    <rPh sb="254" eb="256">
      <t>ヒリツ</t>
    </rPh>
    <rPh sb="335" eb="337">
      <t>ゲンザイ</t>
    </rPh>
    <rPh sb="412" eb="414">
      <t>ケイコウ</t>
    </rPh>
    <rPh sb="467" eb="470">
      <t>ゼンネンド</t>
    </rPh>
    <rPh sb="474" eb="475">
      <t>オナ</t>
    </rPh>
    <rPh sb="476" eb="478">
      <t>スウチ</t>
    </rPh>
    <rPh sb="479" eb="481">
      <t>スイイ</t>
    </rPh>
    <rPh sb="488" eb="491">
      <t>コンネンド</t>
    </rPh>
    <rPh sb="492" eb="496">
      <t>ルイジダンタイ</t>
    </rPh>
    <rPh sb="497" eb="500">
      <t>ヘイキンチ</t>
    </rPh>
    <rPh sb="501" eb="502">
      <t>ウエ</t>
    </rPh>
    <rPh sb="587" eb="589">
      <t>イコウ</t>
    </rPh>
    <phoneticPr fontId="4"/>
  </si>
  <si>
    <t>①有形固定資産減価償却率
　資産の老朽化度合を表す指標です。H26以後は減価償却費の会計方法が変更になり、減価償却費が増加したため割合が高くなりました。類似団体より高い割合となっています。
②管渠老朽化率
　下水道管の老朽化度合を表す指標です。S52から事業に着手しており、現在のところ老朽化した下水道管はありません。
③管渠改善率
　下水道管を更新した割合を表す指標です。H28から下水道管の長寿命化事業により管渠の更新を行っています。なお、R02は下水道管の耐震補強工事を行いました。</t>
    <phoneticPr fontId="4"/>
  </si>
  <si>
    <t>　経営は、類似団体の各指標と比較しても健全に推移していますが、人口減少に伴う料金収入の減少が見込まれることから、水洗化の普及活動を継続し、水洗化率の向上により収入を確保しながら、一方では一層の経費節減を図り、収支の安定を図る必要があります。また、施設や下水道管の老朽化は進んでいませんが、長期的な視点で費用の低減に取り組むため、計画的に長寿命化を図る事業を行う必要があります。</t>
    <rPh sb="79" eb="81">
      <t>シュウニュウ</t>
    </rPh>
    <rPh sb="82" eb="84">
      <t>カクホ</t>
    </rPh>
    <rPh sb="89" eb="91">
      <t>イッポウ</t>
    </rPh>
    <rPh sb="93" eb="95">
      <t>イッソウ</t>
    </rPh>
    <rPh sb="96" eb="100">
      <t>ケイヒセツゲン</t>
    </rPh>
    <rPh sb="104" eb="106">
      <t>シュウシ</t>
    </rPh>
    <rPh sb="107" eb="109">
      <t>アンテイ</t>
    </rPh>
    <rPh sb="110" eb="111">
      <t>ハカ</t>
    </rPh>
    <rPh sb="164" eb="167">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</si>
</sst>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0.22</c:v>
                </c:pt>
                <c:pt idx="1">
                  <c:v>0</c:v>
                </c:pt>
                <c:pt idx="2">
                  <c:v>0</c:v>
                </c:pt>
                <c:pt idx="3">
                  <c:v>0</c:v>
                </c:pt>
                <c:pt idx="4">
                  <c:v>0</c:v>
                </c:pt>
              </c:numCache>
            </c:numRef>
          </c:val>
          <c:extLst>
            <c:ext xmlns:c16="http://schemas.microsoft.com/office/drawing/2014/chart" uri="{C3380CC4-5D6E-409C-BE32-E72D297353CC}">
              <c16:uniqueId val="{00000000-8D60-4FE8-AC86-8DC0FD8E30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0.1</c:v>
                </c:pt>
                <c:pt idx="3">
                  <c:v>0.09</c:v>
                </c:pt>
                <c:pt idx="4">
                  <c:v>0.09</c:v>
                </c:pt>
              </c:numCache>
            </c:numRef>
          </c:val>
          <c:smooth val="0"/>
          <c:extLst>
            <c:ext xmlns:c16="http://schemas.microsoft.com/office/drawing/2014/chart" uri="{C3380CC4-5D6E-409C-BE32-E72D297353CC}">
              <c16:uniqueId val="{00000001-8D60-4FE8-AC86-8DC0FD8E30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67.400000000000006</c:v>
                </c:pt>
                <c:pt idx="1">
                  <c:v>69.489999999999995</c:v>
                </c:pt>
                <c:pt idx="2">
                  <c:v>66.760000000000005</c:v>
                </c:pt>
                <c:pt idx="3">
                  <c:v>66.290000000000006</c:v>
                </c:pt>
                <c:pt idx="4">
                  <c:v>66.81</c:v>
                </c:pt>
              </c:numCache>
            </c:numRef>
          </c:val>
          <c:extLst>
            <c:ext xmlns:c16="http://schemas.microsoft.com/office/drawing/2014/chart" uri="{C3380CC4-5D6E-409C-BE32-E72D297353CC}">
              <c16:uniqueId val="{00000000-8BBB-4CB1-8C7D-E26546CD73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65.040000000000006</c:v>
                </c:pt>
                <c:pt idx="3">
                  <c:v>68.31</c:v>
                </c:pt>
                <c:pt idx="4">
                  <c:v>65.28</c:v>
                </c:pt>
              </c:numCache>
            </c:numRef>
          </c:val>
          <c:smooth val="0"/>
          <c:extLst>
            <c:ext xmlns:c16="http://schemas.microsoft.com/office/drawing/2014/chart" uri="{C3380CC4-5D6E-409C-BE32-E72D297353CC}">
              <c16:uniqueId val="{00000001-8BBB-4CB1-8C7D-E26546CD73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91.12</c:v>
                </c:pt>
                <c:pt idx="1">
                  <c:v>87.07</c:v>
                </c:pt>
                <c:pt idx="2">
                  <c:v>88.9</c:v>
                </c:pt>
                <c:pt idx="3">
                  <c:v>89.41</c:v>
                </c:pt>
                <c:pt idx="4">
                  <c:v>89.99</c:v>
                </c:pt>
              </c:numCache>
            </c:numRef>
          </c:val>
          <c:extLst>
            <c:ext xmlns:c16="http://schemas.microsoft.com/office/drawing/2014/chart" uri="{C3380CC4-5D6E-409C-BE32-E72D297353CC}">
              <c16:uniqueId val="{00000000-29BB-4ADD-831D-999E551142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92.55</c:v>
                </c:pt>
                <c:pt idx="3">
                  <c:v>92.62</c:v>
                </c:pt>
                <c:pt idx="4">
                  <c:v>92.72</c:v>
                </c:pt>
              </c:numCache>
            </c:numRef>
          </c:val>
          <c:smooth val="0"/>
          <c:extLst>
            <c:ext xmlns:c16="http://schemas.microsoft.com/office/drawing/2014/chart" uri="{C3380CC4-5D6E-409C-BE32-E72D297353CC}">
              <c16:uniqueId val="{00000001-29BB-4ADD-831D-999E551142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112.33</c:v>
                </c:pt>
                <c:pt idx="1">
                  <c:v>113.32</c:v>
                </c:pt>
                <c:pt idx="2">
                  <c:v>111.75</c:v>
                </c:pt>
                <c:pt idx="3">
                  <c:v>115.92</c:v>
                </c:pt>
                <c:pt idx="4">
                  <c:v>110.1</c:v>
                </c:pt>
              </c:numCache>
            </c:numRef>
          </c:val>
          <c:extLst>
            <c:ext xmlns:c16="http://schemas.microsoft.com/office/drawing/2014/chart" uri="{C3380CC4-5D6E-409C-BE32-E72D297353CC}">
              <c16:uniqueId val="{00000000-2DBA-47E6-89BC-9E04FFCEE9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106.9</c:v>
                </c:pt>
                <c:pt idx="3">
                  <c:v>106.99</c:v>
                </c:pt>
                <c:pt idx="4">
                  <c:v>107.85</c:v>
                </c:pt>
              </c:numCache>
            </c:numRef>
          </c:val>
          <c:smooth val="0"/>
          <c:extLst>
            <c:ext xmlns:c16="http://schemas.microsoft.com/office/drawing/2014/chart" uri="{C3380CC4-5D6E-409C-BE32-E72D297353CC}">
              <c16:uniqueId val="{00000001-2DBA-47E6-89BC-9E04FFCEE9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36.94</c:v>
                </c:pt>
                <c:pt idx="1">
                  <c:v>36.86</c:v>
                </c:pt>
                <c:pt idx="2">
                  <c:v>37.74</c:v>
                </c:pt>
                <c:pt idx="3">
                  <c:v>39.82</c:v>
                </c:pt>
                <c:pt idx="4">
                  <c:v>36.729999999999997</c:v>
                </c:pt>
              </c:numCache>
            </c:numRef>
          </c:val>
          <c:extLst>
            <c:ext xmlns:c16="http://schemas.microsoft.com/office/drawing/2014/chart" uri="{C3380CC4-5D6E-409C-BE32-E72D297353CC}">
              <c16:uniqueId val="{00000000-A90D-442A-AC1C-C5B11BB6E9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26.13</c:v>
                </c:pt>
                <c:pt idx="3">
                  <c:v>26.36</c:v>
                </c:pt>
                <c:pt idx="4">
                  <c:v>23.79</c:v>
                </c:pt>
              </c:numCache>
            </c:numRef>
          </c:val>
          <c:smooth val="0"/>
          <c:extLst>
            <c:ext xmlns:c16="http://schemas.microsoft.com/office/drawing/2014/chart" uri="{C3380CC4-5D6E-409C-BE32-E72D297353CC}">
              <c16:uniqueId val="{00000001-A90D-442A-AC1C-C5B11BB6E9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D-4B96-85A6-2773398B85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1.03</c:v>
                </c:pt>
                <c:pt idx="3">
                  <c:v>1.43</c:v>
                </c:pt>
                <c:pt idx="4">
                  <c:v>1.22</c:v>
                </c:pt>
              </c:numCache>
            </c:numRef>
          </c:val>
          <c:smooth val="0"/>
          <c:extLst>
            <c:ext xmlns:c16="http://schemas.microsoft.com/office/drawing/2014/chart" uri="{C3380CC4-5D6E-409C-BE32-E72D297353CC}">
              <c16:uniqueId val="{00000001-AC0D-4B96-85A6-2773398B85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2-4A72-8E0A-4DC8482AD9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9.06</c:v>
                </c:pt>
                <c:pt idx="3">
                  <c:v>7.42</c:v>
                </c:pt>
                <c:pt idx="4">
                  <c:v>4.72</c:v>
                </c:pt>
              </c:numCache>
            </c:numRef>
          </c:val>
          <c:smooth val="0"/>
          <c:extLst>
            <c:ext xmlns:c16="http://schemas.microsoft.com/office/drawing/2014/chart" uri="{C3380CC4-5D6E-409C-BE32-E72D297353CC}">
              <c16:uniqueId val="{00000001-8DF2-4A72-8E0A-4DC8482AD9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81.64</c:v>
                </c:pt>
                <c:pt idx="1">
                  <c:v>98.55</c:v>
                </c:pt>
                <c:pt idx="2">
                  <c:v>90.32</c:v>
                </c:pt>
                <c:pt idx="3">
                  <c:v>88.03</c:v>
                </c:pt>
                <c:pt idx="4">
                  <c:v>80.64</c:v>
                </c:pt>
              </c:numCache>
            </c:numRef>
          </c:val>
          <c:extLst>
            <c:ext xmlns:c16="http://schemas.microsoft.com/office/drawing/2014/chart" uri="{C3380CC4-5D6E-409C-BE32-E72D297353CC}">
              <c16:uniqueId val="{00000000-2115-46AB-B392-960479322D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76.31</c:v>
                </c:pt>
                <c:pt idx="3">
                  <c:v>68.180000000000007</c:v>
                </c:pt>
                <c:pt idx="4">
                  <c:v>67.930000000000007</c:v>
                </c:pt>
              </c:numCache>
            </c:numRef>
          </c:val>
          <c:smooth val="0"/>
          <c:extLst>
            <c:ext xmlns:c16="http://schemas.microsoft.com/office/drawing/2014/chart" uri="{C3380CC4-5D6E-409C-BE32-E72D297353CC}">
              <c16:uniqueId val="{00000001-2115-46AB-B392-960479322D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795.8</c:v>
                </c:pt>
                <c:pt idx="1">
                  <c:v>767</c:v>
                </c:pt>
                <c:pt idx="2">
                  <c:v>743.89</c:v>
                </c:pt>
                <c:pt idx="3">
                  <c:v>700.63</c:v>
                </c:pt>
                <c:pt idx="4">
                  <c:v>670.67</c:v>
                </c:pt>
              </c:numCache>
            </c:numRef>
          </c:val>
          <c:extLst>
            <c:ext xmlns:c16="http://schemas.microsoft.com/office/drawing/2014/chart" uri="{C3380CC4-5D6E-409C-BE32-E72D297353CC}">
              <c16:uniqueId val="{00000000-3C95-4366-8EEC-9C8D13EBEE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820.36</c:v>
                </c:pt>
                <c:pt idx="3">
                  <c:v>847.44</c:v>
                </c:pt>
                <c:pt idx="4">
                  <c:v>857.88</c:v>
                </c:pt>
              </c:numCache>
            </c:numRef>
          </c:val>
          <c:smooth val="0"/>
          <c:extLst>
            <c:ext xmlns:c16="http://schemas.microsoft.com/office/drawing/2014/chart" uri="{C3380CC4-5D6E-409C-BE32-E72D297353CC}">
              <c16:uniqueId val="{00000001-3C95-4366-8EEC-9C8D13EBEE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108.4</c:v>
                </c:pt>
                <c:pt idx="1">
                  <c:v>116.03</c:v>
                </c:pt>
                <c:pt idx="2">
                  <c:v>162.69999999999999</c:v>
                </c:pt>
                <c:pt idx="3">
                  <c:v>162.04</c:v>
                </c:pt>
                <c:pt idx="4">
                  <c:v>169.9</c:v>
                </c:pt>
              </c:numCache>
            </c:numRef>
          </c:val>
          <c:extLst>
            <c:ext xmlns:c16="http://schemas.microsoft.com/office/drawing/2014/chart" uri="{C3380CC4-5D6E-409C-BE32-E72D297353CC}">
              <c16:uniqueId val="{00000000-00C5-4B88-B11B-7CAF5166DA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95.4</c:v>
                </c:pt>
                <c:pt idx="3">
                  <c:v>94.69</c:v>
                </c:pt>
                <c:pt idx="4">
                  <c:v>94.97</c:v>
                </c:pt>
              </c:numCache>
            </c:numRef>
          </c:val>
          <c:smooth val="0"/>
          <c:extLst>
            <c:ext xmlns:c16="http://schemas.microsoft.com/office/drawing/2014/chart" uri="{C3380CC4-5D6E-409C-BE32-E72D297353CC}">
              <c16:uniqueId val="{00000001-00C5-4B88-B11B-7CAF5166DA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151.81</c:v>
                </c:pt>
                <c:pt idx="1">
                  <c:v>141.27000000000001</c:v>
                </c:pt>
                <c:pt idx="2">
                  <c:v>100.81</c:v>
                </c:pt>
                <c:pt idx="3">
                  <c:v>101.86</c:v>
                </c:pt>
                <c:pt idx="4">
                  <c:v>96.76</c:v>
                </c:pt>
              </c:numCache>
            </c:numRef>
          </c:val>
          <c:extLst>
            <c:ext xmlns:c16="http://schemas.microsoft.com/office/drawing/2014/chart" uri="{C3380CC4-5D6E-409C-BE32-E72D297353CC}">
              <c16:uniqueId val="{00000000-3201-4711-BDCD-517A581688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163.19999999999999</c:v>
                </c:pt>
                <c:pt idx="3">
                  <c:v>159.78</c:v>
                </c:pt>
                <c:pt idx="4">
                  <c:v>159.49</c:v>
                </c:pt>
              </c:numCache>
            </c:numRef>
          </c:val>
          <c:smooth val="0"/>
          <c:extLst>
            <c:ext xmlns:c16="http://schemas.microsoft.com/office/drawing/2014/chart" uri="{C3380CC4-5D6E-409C-BE32-E72D297353CC}">
              <c16:uniqueId val="{00000001-3201-4711-BDCD-517A581688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宮古市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50562</v>
      </c>
      <c r="AM8" s="51"/>
      <c r="AN8" s="51"/>
      <c r="AO8" s="51"/>
      <c r="AP8" s="51"/>
      <c r="AQ8" s="51"/>
      <c r="AR8" s="51"/>
      <c r="AS8" s="51"/>
      <c r="AT8" s="46">
        <f>データ!T6</f>
        <v>1259.1500000000001</v>
      </c>
      <c r="AU8" s="46"/>
      <c r="AV8" s="46"/>
      <c r="AW8" s="46"/>
      <c r="AX8" s="46"/>
      <c r="AY8" s="46"/>
      <c r="AZ8" s="46"/>
      <c r="BA8" s="46"/>
      <c r="BB8" s="46">
        <f>データ!U6</f>
        <v>40.159999999999997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60.88</v>
      </c>
      <c r="J10" s="46"/>
      <c r="K10" s="46"/>
      <c r="L10" s="46"/>
      <c r="M10" s="46"/>
      <c r="N10" s="46"/>
      <c r="O10" s="46"/>
      <c r="P10" s="46">
        <f>データ!P6</f>
        <v>62.45</v>
      </c>
      <c r="Q10" s="46"/>
      <c r="R10" s="46"/>
      <c r="S10" s="46"/>
      <c r="T10" s="46"/>
      <c r="U10" s="46"/>
      <c r="V10" s="46"/>
      <c r="W10" s="46">
        <f>データ!Q6</f>
        <v>91.5</v>
      </c>
      <c r="X10" s="46"/>
      <c r="Y10" s="46"/>
      <c r="Z10" s="46"/>
      <c r="AA10" s="46"/>
      <c r="AB10" s="46"/>
      <c r="AC10" s="46"/>
      <c r="AD10" s="51">
        <f>データ!R6</f>
        <v>3080</v>
      </c>
      <c r="AE10" s="51"/>
      <c r="AF10" s="51"/>
      <c r="AG10" s="51"/>
      <c r="AH10" s="51"/>
      <c r="AI10" s="51"/>
      <c r="AJ10" s="51"/>
      <c r="AK10" s="2"/>
      <c r="AL10" s="51">
        <f>データ!V6</f>
        <v>31201</v>
      </c>
      <c r="AM10" s="51"/>
      <c r="AN10" s="51"/>
      <c r="AO10" s="51"/>
      <c r="AP10" s="51"/>
      <c r="AQ10" s="51"/>
      <c r="AR10" s="51"/>
      <c r="AS10" s="51"/>
      <c r="AT10" s="46">
        <f>データ!W6</f>
        <v>10.46</v>
      </c>
      <c r="AU10" s="46"/>
      <c r="AV10" s="46"/>
      <c r="AW10" s="46"/>
      <c r="AX10" s="46"/>
      <c r="AY10" s="46"/>
      <c r="AZ10" s="46"/>
      <c r="BA10" s="46"/>
      <c r="BB10" s="46">
        <f>データ!X6</f>
        <v>2982.89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DBdMDyH38LJ1uHzmp99DoX2zY7eU9PZRrpTXhAucDwJWF/HcwqGdEHLqQBTUwxSEITWICb66T6BPlgravHnfQ==" saltValue="7vDUd1vSvOyessV06X6Q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32026</v>
      </c>
      <c r="D6" s="33">
        <f t="shared" si="3"/>
        <v>46</v>
      </c>
      <c r="E6" s="33">
        <f t="shared" si="3"/>
        <v>17</v>
      </c>
      <c r="F6" s="33">
        <f t="shared" si="3"/>
        <v>1</v>
      </c>
      <c r="G6" s="33">
        <f t="shared" si="3"/>
        <v>0</v>
      </c>
      <c r="H6" s="33" t="str">
        <f t="shared" si="3"/>
        <v>岩手県　宮古市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60.88</v>
      </c>
      <c r="P6" s="34">
        <f t="shared" si="3"/>
        <v>62.45</v>
      </c>
      <c r="Q6" s="34">
        <f t="shared" si="3"/>
        <v>91.5</v>
      </c>
      <c r="R6" s="34">
        <f t="shared" si="3"/>
        <v>3080</v>
      </c>
      <c r="S6" s="34">
        <f t="shared" si="3"/>
        <v>50562</v>
      </c>
      <c r="T6" s="34">
        <f t="shared" si="3"/>
        <v>1259.1500000000001</v>
      </c>
      <c r="U6" s="34">
        <f t="shared" si="3"/>
        <v>40.159999999999997</v>
      </c>
      <c r="V6" s="34">
        <f t="shared" si="3"/>
        <v>31201</v>
      </c>
      <c r="W6" s="34">
        <f t="shared" si="3"/>
        <v>10.46</v>
      </c>
      <c r="X6" s="34">
        <f t="shared" si="3"/>
        <v>2982.89</v>
      </c>
      <c r="Y6" s="35">
        <f>IF(Y7="",NA(),Y7)</f>
        <v>112.33</v>
      </c>
      <c r="Z6" s="35">
        <f t="shared" ref="Z6:AH6" si="4">IF(Z7="",NA(),Z7)</f>
        <v>113.32</v>
      </c>
      <c r="AA6" s="35">
        <f t="shared" si="4"/>
        <v>111.75</v>
      </c>
      <c r="AB6" s="35">
        <f t="shared" si="4"/>
        <v>115.92</v>
      </c>
      <c r="AC6" s="35">
        <f t="shared" si="4"/>
        <v>110.1</v>
      </c>
      <c r="AD6" s="35">
        <f t="shared" si="4"/>
        <v>105.73</v>
      </c>
      <c r="AE6" s="35">
        <f t="shared" si="4"/>
        <v>108.38</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9.06</v>
      </c>
      <c r="AR6" s="35">
        <f t="shared" si="5"/>
        <v>7.42</v>
      </c>
      <c r="AS6" s="35">
        <f t="shared" si="5"/>
        <v>4.72</v>
      </c>
      <c r="AT6" s="34" t="str">
        <f>IF(AT7="","",IF(AT7="-","【-】","【"&amp;SUBSTITUTE(TEXT(AT7,"#,##0.00"),"-","△")&amp;"】"))</f>
        <v>【3.64】</v>
      </c>
      <c r="AU6" s="35">
        <f>IF(AU7="",NA(),AU7)</f>
        <v>81.64</v>
      </c>
      <c r="AV6" s="35">
        <f t="shared" ref="AV6:BD6" si="6">IF(AV7="",NA(),AV7)</f>
        <v>98.55</v>
      </c>
      <c r="AW6" s="35">
        <f t="shared" si="6"/>
        <v>90.32</v>
      </c>
      <c r="AX6" s="35">
        <f t="shared" si="6"/>
        <v>88.03</v>
      </c>
      <c r="AY6" s="35">
        <f t="shared" si="6"/>
        <v>80.64</v>
      </c>
      <c r="AZ6" s="35">
        <f t="shared" si="6"/>
        <v>50.78</v>
      </c>
      <c r="BA6" s="35">
        <f t="shared" si="6"/>
        <v>57.48</v>
      </c>
      <c r="BB6" s="35">
        <f t="shared" si="6"/>
        <v>76.31</v>
      </c>
      <c r="BC6" s="35">
        <f t="shared" si="6"/>
        <v>68.180000000000007</v>
      </c>
      <c r="BD6" s="35">
        <f t="shared" si="6"/>
        <v>67.930000000000007</v>
      </c>
      <c r="BE6" s="34" t="str">
        <f>IF(BE7="","",IF(BE7="-","【-】","【"&amp;SUBSTITUTE(TEXT(BE7,"#,##0.00"),"-","△")&amp;"】"))</f>
        <v>【67.52】</v>
      </c>
      <c r="BF6" s="35">
        <f>IF(BF7="",NA(),BF7)</f>
        <v>795.8</v>
      </c>
      <c r="BG6" s="35">
        <f t="shared" ref="BG6:BO6" si="7">IF(BG7="",NA(),BG7)</f>
        <v>767</v>
      </c>
      <c r="BH6" s="35">
        <f t="shared" si="7"/>
        <v>743.89</v>
      </c>
      <c r="BI6" s="35">
        <f t="shared" si="7"/>
        <v>700.63</v>
      </c>
      <c r="BJ6" s="35">
        <f t="shared" si="7"/>
        <v>670.67</v>
      </c>
      <c r="BK6" s="35">
        <f t="shared" si="7"/>
        <v>1053.93</v>
      </c>
      <c r="BL6" s="35">
        <f t="shared" si="7"/>
        <v>1046.25</v>
      </c>
      <c r="BM6" s="35">
        <f t="shared" si="7"/>
        <v>820.36</v>
      </c>
      <c r="BN6" s="35">
        <f t="shared" si="7"/>
        <v>847.44</v>
      </c>
      <c r="BO6" s="35">
        <f t="shared" si="7"/>
        <v>857.88</v>
      </c>
      <c r="BP6" s="34" t="str">
        <f>IF(BP7="","",IF(BP7="-","【-】","【"&amp;SUBSTITUTE(TEXT(BP7,"#,##0.00"),"-","△")&amp;"】"))</f>
        <v>【705.21】</v>
      </c>
      <c r="BQ6" s="35">
        <f>IF(BQ7="",NA(),BQ7)</f>
        <v>108.4</v>
      </c>
      <c r="BR6" s="35">
        <f t="shared" ref="BR6:BZ6" si="8">IF(BR7="",NA(),BR7)</f>
        <v>116.03</v>
      </c>
      <c r="BS6" s="35">
        <f t="shared" si="8"/>
        <v>162.69999999999999</v>
      </c>
      <c r="BT6" s="35">
        <f t="shared" si="8"/>
        <v>162.04</v>
      </c>
      <c r="BU6" s="35">
        <f t="shared" si="8"/>
        <v>169.9</v>
      </c>
      <c r="BV6" s="35">
        <f t="shared" si="8"/>
        <v>85.23</v>
      </c>
      <c r="BW6" s="35">
        <f t="shared" si="8"/>
        <v>88.37</v>
      </c>
      <c r="BX6" s="35">
        <f t="shared" si="8"/>
        <v>95.4</v>
      </c>
      <c r="BY6" s="35">
        <f t="shared" si="8"/>
        <v>94.69</v>
      </c>
      <c r="BZ6" s="35">
        <f t="shared" si="8"/>
        <v>94.97</v>
      </c>
      <c r="CA6" s="34" t="str">
        <f>IF(CA7="","",IF(CA7="-","【-】","【"&amp;SUBSTITUTE(TEXT(CA7,"#,##0.00"),"-","△")&amp;"】"))</f>
        <v>【98.96】</v>
      </c>
      <c r="CB6" s="35">
        <f>IF(CB7="",NA(),CB7)</f>
        <v>151.81</v>
      </c>
      <c r="CC6" s="35">
        <f t="shared" ref="CC6:CK6" si="9">IF(CC7="",NA(),CC7)</f>
        <v>141.27000000000001</v>
      </c>
      <c r="CD6" s="35">
        <f t="shared" si="9"/>
        <v>100.81</v>
      </c>
      <c r="CE6" s="35">
        <f t="shared" si="9"/>
        <v>101.86</v>
      </c>
      <c r="CF6" s="35">
        <f t="shared" si="9"/>
        <v>96.76</v>
      </c>
      <c r="CG6" s="35">
        <f t="shared" si="9"/>
        <v>185.7</v>
      </c>
      <c r="CH6" s="35">
        <f t="shared" si="9"/>
        <v>178.11</v>
      </c>
      <c r="CI6" s="35">
        <f t="shared" si="9"/>
        <v>163.19999999999999</v>
      </c>
      <c r="CJ6" s="35">
        <f t="shared" si="9"/>
        <v>159.78</v>
      </c>
      <c r="CK6" s="35">
        <f t="shared" si="9"/>
        <v>159.49</v>
      </c>
      <c r="CL6" s="34" t="str">
        <f>IF(CL7="","",IF(CL7="-","【-】","【"&amp;SUBSTITUTE(TEXT(CL7,"#,##0.00"),"-","△")&amp;"】"))</f>
        <v>【134.52】</v>
      </c>
      <c r="CM6" s="35">
        <f>IF(CM7="",NA(),CM7)</f>
        <v>67.400000000000006</v>
      </c>
      <c r="CN6" s="35">
        <f t="shared" ref="CN6:CV6" si="10">IF(CN7="",NA(),CN7)</f>
        <v>69.489999999999995</v>
      </c>
      <c r="CO6" s="35">
        <f t="shared" si="10"/>
        <v>66.760000000000005</v>
      </c>
      <c r="CP6" s="35">
        <f t="shared" si="10"/>
        <v>66.290000000000006</v>
      </c>
      <c r="CQ6" s="35">
        <f t="shared" si="10"/>
        <v>66.81</v>
      </c>
      <c r="CR6" s="35">
        <f t="shared" si="10"/>
        <v>61.03</v>
      </c>
      <c r="CS6" s="35">
        <f t="shared" si="10"/>
        <v>59.55</v>
      </c>
      <c r="CT6" s="35">
        <f t="shared" si="10"/>
        <v>65.040000000000006</v>
      </c>
      <c r="CU6" s="35">
        <f t="shared" si="10"/>
        <v>68.31</v>
      </c>
      <c r="CV6" s="35">
        <f t="shared" si="10"/>
        <v>65.28</v>
      </c>
      <c r="CW6" s="34" t="str">
        <f>IF(CW7="","",IF(CW7="-","【-】","【"&amp;SUBSTITUTE(TEXT(CW7,"#,##0.00"),"-","△")&amp;"】"))</f>
        <v>【59.57】</v>
      </c>
      <c r="CX6" s="35">
        <f>IF(CX7="",NA(),CX7)</f>
        <v>91.12</v>
      </c>
      <c r="CY6" s="35">
        <f t="shared" ref="CY6:DG6" si="11">IF(CY7="",NA(),CY7)</f>
        <v>87.07</v>
      </c>
      <c r="CZ6" s="35">
        <f t="shared" si="11"/>
        <v>88.9</v>
      </c>
      <c r="DA6" s="35">
        <f t="shared" si="11"/>
        <v>89.41</v>
      </c>
      <c r="DB6" s="35">
        <f t="shared" si="11"/>
        <v>89.99</v>
      </c>
      <c r="DC6" s="35">
        <f t="shared" si="11"/>
        <v>86.83</v>
      </c>
      <c r="DD6" s="35">
        <f t="shared" si="11"/>
        <v>87.14</v>
      </c>
      <c r="DE6" s="35">
        <f t="shared" si="11"/>
        <v>92.55</v>
      </c>
      <c r="DF6" s="35">
        <f t="shared" si="11"/>
        <v>92.62</v>
      </c>
      <c r="DG6" s="35">
        <f t="shared" si="11"/>
        <v>92.72</v>
      </c>
      <c r="DH6" s="34" t="str">
        <f>IF(DH7="","",IF(DH7="-","【-】","【"&amp;SUBSTITUTE(TEXT(DH7,"#,##0.00"),"-","△")&amp;"】"))</f>
        <v>【95.57】</v>
      </c>
      <c r="DI6" s="35">
        <f>IF(DI7="",NA(),DI7)</f>
        <v>36.94</v>
      </c>
      <c r="DJ6" s="35">
        <f t="shared" ref="DJ6:DR6" si="12">IF(DJ7="",NA(),DJ7)</f>
        <v>36.86</v>
      </c>
      <c r="DK6" s="35">
        <f t="shared" si="12"/>
        <v>37.74</v>
      </c>
      <c r="DL6" s="35">
        <f t="shared" si="12"/>
        <v>39.82</v>
      </c>
      <c r="DM6" s="35">
        <f t="shared" si="12"/>
        <v>36.729999999999997</v>
      </c>
      <c r="DN6" s="35">
        <f t="shared" si="12"/>
        <v>14.26</v>
      </c>
      <c r="DO6" s="35">
        <f t="shared" si="12"/>
        <v>15.21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1.03</v>
      </c>
      <c r="EB6" s="35">
        <f t="shared" si="13"/>
        <v>1.43</v>
      </c>
      <c r="EC6" s="35">
        <f t="shared" si="13"/>
        <v>1.22</v>
      </c>
      <c r="ED6" s="34" t="str">
        <f>IF(ED7="","",IF(ED7="-","【-】","【"&amp;SUBSTITUTE(TEXT(ED7,"#,##0.00"),"-","△")&amp;"】"))</f>
        <v>【5.72】</v>
      </c>
      <c r="EE6" s="35">
        <f>IF(EE7="",NA(),EE7)</f>
        <v>0.22</v>
      </c>
      <c r="EF6" s="34">
        <f t="shared" ref="EF6:EN6" si="14">IF(EF7="",NA(),EF7)</f>
        <v>0</v>
      </c>
      <c r="EG6" s="34">
        <f t="shared" si="14"/>
        <v>0</v>
      </c>
      <c r="EH6" s="34">
        <f t="shared" si="14"/>
        <v>0</v>
      </c>
      <c r="EI6" s="34">
        <f t="shared" si="14"/>
        <v>0</v>
      </c>
      <c r="EJ6" s="35">
        <f t="shared" si="14"/>
        <v>0.01</v>
      </c>
      <c r="EK6" s="35">
        <f t="shared" si="14"/>
        <v>0.11</v>
      </c>
      <c r="EL6" s="35">
        <f t="shared" si="14"/>
        <v>0.1</v>
      </c>
      <c r="EM6" s="35">
        <f t="shared" si="14"/>
        <v>0.09</v>
      </c>
      <c r="EN6" s="35">
        <f t="shared" si="14"/>
        <v>0.09</v>
      </c>
      <c r="EO6" s="34" t="str">
        <f>IF(EO7="","",IF(EO7="-","【-】","【"&amp;SUBSTITUTE(TEXT(EO7,"#,##0.00"),"-","△")&amp;"】"))</f>
        <v>【0.30】</v>
      </c>
    </row>
    <row r="7" spans="1:148" s="36" customFormat="1" x14ac:dyDescent="0.15">
      <c r="A7" s="28"/>
      <c r="B7" s="37">
        <v>2020</v>
      </c>
      <c r="C7" s="37">
        <v>32026</v>
      </c>
      <c r="D7" s="37">
        <v>46</v>
      </c>
      <c r="E7" s="37">
        <v>17</v>
      </c>
      <c r="F7" s="37">
        <v>1</v>
      </c>
      <c r="G7" s="37">
        <v>0</v>
      </c>
      <c r="H7" s="37" t="s">
        <v>96</v>
      </c>
      <c r="I7" s="37" t="s">
        <v>97</v>
      </c>
      <c r="J7" s="37" t="s">
        <v>98</v>
      </c>
      <c r="K7" s="37" t="s">
        <v>99</v>
      </c>
      <c r="L7" s="37" t="s">
        <v>100</v>
      </c>
      <c r="M7" s="37" t="s">
        <v>101</v>
      </c>
      <c r="N7" s="38" t="s">
        <v>102</v>
      </c>
      <c r="O7" s="38">
        <v>60.88</v>
      </c>
      <c r="P7" s="38">
        <v>62.45</v>
      </c>
      <c r="Q7" s="38">
        <v>91.5</v>
      </c>
      <c r="R7" s="38">
        <v>3080</v>
      </c>
      <c r="S7" s="38">
        <v>50562</v>
      </c>
      <c r="T7" s="38">
        <v>1259.1500000000001</v>
      </c>
      <c r="U7" s="38">
        <v>40.159999999999997</v>
      </c>
      <c r="V7" s="38">
        <v>31201</v>
      </c>
      <c r="W7" s="38">
        <v>10.46</v>
      </c>
      <c r="X7" s="38">
        <v>2982.89</v>
      </c>
      <c r="Y7" s="38">
        <v>112.33</v>
      </c>
      <c r="Z7" s="38">
        <v>113.32</v>
      </c>
      <c r="AA7" s="38">
        <v>111.75</v>
      </c>
      <c r="AB7" s="38">
        <v>115.92</v>
      </c>
      <c r="AC7" s="38">
        <v>110.1</v>
      </c>
      <c r="AD7" s="38">
        <v>105.73</v>
      </c>
      <c r="AE7" s="38">
        <v>108.38</v>
      </c>
      <c r="AF7" s="38">
        <v>106.9</v>
      </c>
      <c r="AG7" s="38">
        <v>106.99</v>
      </c>
      <c r="AH7" s="38">
        <v>107.85</v>
      </c>
      <c r="AI7" s="38">
        <v>106.67</v>
      </c>
      <c r="AJ7" s="38">
        <v>0</v>
      </c>
      <c r="AK7" s="38">
        <v>0</v>
      </c>
      <c r="AL7" s="38">
        <v>0</v>
      </c>
      <c r="AM7" s="38">
        <v>0</v>
      </c>
      <c r="AN7" s="38">
        <v>0</v>
      </c>
      <c r="AO7" s="38">
        <v>14.68</v>
      </c>
      <c r="AP7" s="38">
        <v>12.78</v>
      </c>
      <c r="AQ7" s="38">
        <v>9.06</v>
      </c>
      <c r="AR7" s="38">
        <v>7.42</v>
      </c>
      <c r="AS7" s="38">
        <v>4.72</v>
      </c>
      <c r="AT7" s="38">
        <v>3.64</v>
      </c>
      <c r="AU7" s="38">
        <v>81.64</v>
      </c>
      <c r="AV7" s="38">
        <v>98.55</v>
      </c>
      <c r="AW7" s="38">
        <v>90.32</v>
      </c>
      <c r="AX7" s="38">
        <v>88.03</v>
      </c>
      <c r="AY7" s="38">
        <v>80.64</v>
      </c>
      <c r="AZ7" s="38">
        <v>50.78</v>
      </c>
      <c r="BA7" s="38">
        <v>57.48</v>
      </c>
      <c r="BB7" s="38">
        <v>76.31</v>
      </c>
      <c r="BC7" s="38">
        <v>68.180000000000007</v>
      </c>
      <c r="BD7" s="38">
        <v>67.930000000000007</v>
      </c>
      <c r="BE7" s="38">
        <v>67.52</v>
      </c>
      <c r="BF7" s="38">
        <v>795.8</v>
      </c>
      <c r="BG7" s="38">
        <v>767</v>
      </c>
      <c r="BH7" s="38">
        <v>743.89</v>
      </c>
      <c r="BI7" s="38">
        <v>700.63</v>
      </c>
      <c r="BJ7" s="38">
        <v>670.67</v>
      </c>
      <c r="BK7" s="38">
        <v>1053.93</v>
      </c>
      <c r="BL7" s="38">
        <v>1046.25</v>
      </c>
      <c r="BM7" s="38">
        <v>820.36</v>
      </c>
      <c r="BN7" s="38">
        <v>847.44</v>
      </c>
      <c r="BO7" s="38">
        <v>857.88</v>
      </c>
      <c r="BP7" s="38">
        <v>705.21</v>
      </c>
      <c r="BQ7" s="38">
        <v>108.4</v>
      </c>
      <c r="BR7" s="38">
        <v>116.03</v>
      </c>
      <c r="BS7" s="38">
        <v>162.69999999999999</v>
      </c>
      <c r="BT7" s="38">
        <v>162.04</v>
      </c>
      <c r="BU7" s="38">
        <v>169.9</v>
      </c>
      <c r="BV7" s="38">
        <v>85.23</v>
      </c>
      <c r="BW7" s="38">
        <v>88.37</v>
      </c>
      <c r="BX7" s="38">
        <v>95.4</v>
      </c>
      <c r="BY7" s="38">
        <v>94.69</v>
      </c>
      <c r="BZ7" s="38">
        <v>94.97</v>
      </c>
      <c r="CA7" s="38">
        <v>98.96</v>
      </c>
      <c r="CB7" s="38">
        <v>151.81</v>
      </c>
      <c r="CC7" s="38">
        <v>141.27000000000001</v>
      </c>
      <c r="CD7" s="38">
        <v>100.81</v>
      </c>
      <c r="CE7" s="38">
        <v>101.86</v>
      </c>
      <c r="CF7" s="38">
        <v>96.76</v>
      </c>
      <c r="CG7" s="38">
        <v>185.7</v>
      </c>
      <c r="CH7" s="38">
        <v>178.11</v>
      </c>
      <c r="CI7" s="38">
        <v>163.19999999999999</v>
      </c>
      <c r="CJ7" s="38">
        <v>159.78</v>
      </c>
      <c r="CK7" s="38">
        <v>159.49</v>
      </c>
      <c r="CL7" s="38">
        <v>134.52000000000001</v>
      </c>
      <c r="CM7" s="38">
        <v>67.400000000000006</v>
      </c>
      <c r="CN7" s="38">
        <v>69.489999999999995</v>
      </c>
      <c r="CO7" s="38">
        <v>66.760000000000005</v>
      </c>
      <c r="CP7" s="38">
        <v>66.290000000000006</v>
      </c>
      <c r="CQ7" s="38">
        <v>66.81</v>
      </c>
      <c r="CR7" s="38">
        <v>61.03</v>
      </c>
      <c r="CS7" s="38">
        <v>59.55</v>
      </c>
      <c r="CT7" s="38">
        <v>65.040000000000006</v>
      </c>
      <c r="CU7" s="38">
        <v>68.31</v>
      </c>
      <c r="CV7" s="38">
        <v>65.28</v>
      </c>
      <c r="CW7" s="38">
        <v>59.57</v>
      </c>
      <c r="CX7" s="38">
        <v>91.12</v>
      </c>
      <c r="CY7" s="38">
        <v>87.07</v>
      </c>
      <c r="CZ7" s="38">
        <v>88.9</v>
      </c>
      <c r="DA7" s="38">
        <v>89.41</v>
      </c>
      <c r="DB7" s="38">
        <v>89.99</v>
      </c>
      <c r="DC7" s="38">
        <v>86.83</v>
      </c>
      <c r="DD7" s="38">
        <v>87.14</v>
      </c>
      <c r="DE7" s="38">
        <v>92.55</v>
      </c>
      <c r="DF7" s="38">
        <v>92.62</v>
      </c>
      <c r="DG7" s="38">
        <v>92.72</v>
      </c>
      <c r="DH7" s="38">
        <v>95.57</v>
      </c>
      <c r="DI7" s="38">
        <v>36.94</v>
      </c>
      <c r="DJ7" s="38">
        <v>36.86</v>
      </c>
      <c r="DK7" s="38">
        <v>37.74</v>
      </c>
      <c r="DL7" s="38">
        <v>39.82</v>
      </c>
      <c r="DM7" s="38">
        <v>36.729999999999997</v>
      </c>
      <c r="DN7" s="38">
        <v>14.26</v>
      </c>
      <c r="DO7" s="38">
        <v>15.21</v>
      </c>
      <c r="DP7" s="38">
        <v>26.13</v>
      </c>
      <c r="DQ7" s="38">
        <v>26.36</v>
      </c>
      <c r="DR7" s="38">
        <v>23.79</v>
      </c>
      <c r="DS7" s="38">
        <v>36.520000000000003</v>
      </c>
      <c r="DT7" s="38">
        <v>0</v>
      </c>
      <c r="DU7" s="38">
        <v>0</v>
      </c>
      <c r="DV7" s="38">
        <v>0</v>
      </c>
      <c r="DW7" s="38">
        <v>0</v>
      </c>
      <c r="DX7" s="38">
        <v>0</v>
      </c>
      <c r="DY7" s="38">
        <v>0.01</v>
      </c>
      <c r="DZ7" s="38">
        <v>0.01</v>
      </c>
      <c r="EA7" s="38">
        <v>1.03</v>
      </c>
      <c r="EB7" s="38">
        <v>1.43</v>
      </c>
      <c r="EC7" s="38">
        <v>1.22</v>
      </c>
      <c r="ED7" s="38">
        <v>5.72</v>
      </c>
      <c r="EE7" s="38">
        <v>0.22</v>
      </c>
      <c r="EF7" s="38">
        <v>0</v>
      </c>
      <c r="EG7" s="38">
        <v>0</v>
      </c>
      <c r="EH7" s="38">
        <v>0</v>
      </c>
      <c r="EI7" s="38">
        <v>0</v>
      </c>
      <c r="EJ7" s="38">
        <v>0.01</v>
      </c>
      <c r="EK7" s="38">
        <v>0.11</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2022-01-23T23:57:19Z</cp:lastPrinted>
  <dcterms:created xsi:type="dcterms:W3CDTF">2021-12-03T07:06:56Z</dcterms:created>
  <dcterms:modified xsi:type="dcterms:W3CDTF">2022-01-23T23:57:21Z</dcterms:modified>
  <cp:category/>
</cp:coreProperties>
</file>