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R03\01 盛岡市\【財政課】220111 公営企業に係る経営比較分析表（令和２年度）の分析等について\01 財政課へ提出\"/>
    </mc:Choice>
  </mc:AlternateContent>
  <xr:revisionPtr revIDLastSave="0" documentId="13_ncr:1_{62BCAB41-9344-4403-95AC-FE379457111A}" xr6:coauthVersionLast="46" xr6:coauthVersionMax="46" xr10:uidLastSave="{00000000-0000-0000-0000-000000000000}"/>
  <workbookProtection workbookAlgorithmName="SHA-512" workbookHashValue="y3Q/6eh2e5mGJUJam1NNL+kM+NqPWHMze0n//zgHCT6I/17z9EMPVgJPifNdivGp3owAhpaJJv1k5kCJUwxdZg==" workbookSaltValue="bEuyZ3WseXfToSWx/Ao0z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I10" i="4"/>
  <c r="B10"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<sst xmlns="http://schemas.openxmlformats.org/spreadsheetml/2006/main" count="236" uniqueCount="120">
  <si>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</si>
  <si>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</si>
  <si>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</si>
  <si>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</si>
  <si>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</si>
  <si>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</si>
  <si>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</si>
  <si>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</si>
  <si>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</si>
  <si>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</si>
  <si>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</si>
  <si>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</si>
  <si>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</si>
  <si>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</si>
  <si>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</si>
  <si>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</si>
  <si>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</si>
  <si>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</si>
  <si>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</si>
  <si>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</si>
  <si>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</si>
  <si>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</si>
  <si>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</si>
  <si>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</si>
  <si>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</si>
  <si>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</si>
  <si>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</si>
  <si>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</si>
  <si>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</si>
  <si>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</si>
  <si>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</si>
  <si>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</si>
  <si>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</si>
  <si>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</si>
  <si>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</si>
  <si>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</si>
  <si>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</si>
  <si>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</si>
  <si>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</si>
  <si>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</si>
  <si>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</si>
  <si>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</si>
  <si>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</si>
  <si>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</si>
  <si>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</si>
  <si>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</si>
  <si>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</si>
  <si>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</si>
  <si>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</si>
  <si>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</si>
  <si>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</si>
  <si>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</si>
  <si>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</si>
  <si>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</si>
  <si>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</si>
  <si>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</si>
  <si>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</si>
  <si>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</si>
  <si>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</si>
  <si>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</si>
  <si>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</si>
  <si>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</si>
  <si>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</si>
  <si>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</si>
  <si>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</si>
  <si>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</si>
  <si>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</si>
  <si>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</si>
  <si>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</si>
  <si>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</si>
  <si>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</si>
  <si>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</si>
  <si>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</si>
  <si>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</si>
  <si>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</si>
  <si>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</si>
  <si>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</si>
  <si>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</si>
  <si>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</si>
  <si>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</si>
  <si>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</si>
  <si>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</si>
  <si>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</si>
  <si>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</si>
  <si>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</si>
  <si>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</si>
  <si>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</si>
  <si>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</si>
  <si>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</si>
  <si>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</si>
  <si>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</si>
  <si>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</si>
  <si>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</si>
  <si>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</si>
  <si>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</si>
  <si>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</si>
  <si>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</si>
  <si>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</si>
  <si>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</si>
  <si>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</si>
  <si>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</si>
  <si>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</si>
  <si>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</si>
  <si>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</si>
  <si>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</si>
  <si>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</si>
  <si>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</si>
  <si>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</si>
  <si>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</si>
  <si>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</si>
  <si>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</si>
  <si>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</si>
  <si>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</si>
  <si>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</si>
  <si>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</si>
  <si>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</si>
  <si>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</si>
  <si>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市内７地区の農業集落排水処理施設（供用開始時期は平成２年から平成18年まで）は，将来的に大規模な改築更新が見込まれ，その費用が多額となるため，市の負担軽減及び汚水処理施設の整理統合の観点から，計画的かつ効率的な公共下水道への接続（切替）の検討のほか，将来的な更新需要のピークに備え，長寿命化による更新費用の平準化とともにライフサイクルコストの最小化の取組が必要である。
　また，厳しい経営状況の下，将来の事業継続に向けて，受益者負担の適正化等の抜本的対策が必要な状況である。</t>
    <phoneticPr fontId="4"/>
  </si>
  <si>
    <t>　農業集落排水事業は，将来の普及人口の飛躍的な増加は期待できず，人口減少や節水機器の普及等の影響により，今後の使用料収入の大幅な増加は見込めない状況である。今後は，これまで投資してきた資産の更新・改築需要が増大することから，より厳しいコスト意識が必要である。
　このことから，より効果的で持続可能な汚水処理事業の全体構想及び最適化整備構想等に基づき，将来にわたって市民が下水道事業のサービスを安定的に受けられるような事業経営に努める。また，使用料については，使用料体系も含めた適時適切な見直しを検討する必要がある。</t>
    <rPh sb="1" eb="3">
      <t>ノウギョウ</t>
    </rPh>
    <phoneticPr fontId="4"/>
  </si>
  <si>
    <t>　収益的収支比率（①）は100%を下回り，単年度収支が赤字である状況が続いている。
　経費回収率（⑤）も100%を下回る状況が続いているため，使用料水準の適正化が課題となっている。
　水洗化率（⑧）は増加のきざしが見られるものの，類似団体及び全国平均を下回っている。今後も接続促進の取組を継続し，使用料収入の増加に努める。
　今後は，農業集落排水処理施設の改築更新が必要となり，多額の事業費を投入しなければならない状況であるが，市の財政状況等を踏まえると市費負担分の捻出は困難な状況にある。
　このことから，汚水処理費（維持管理費）の削減など一層の経営効率化を推進するとともに，使用料の見直し等による必要な経費の確保が必要である。</t>
    <rPh sb="100" eb="102">
      <t>ゾウカ</t>
    </rPh>
    <rPh sb="107" eb="108">
      <t>ミ</t>
    </rPh>
    <rPh sb="115" eb="117">
      <t>ルイジ</t>
    </rPh>
    <rPh sb="117" eb="119">
      <t>ダンタイ</t>
    </rPh>
    <rPh sb="119" eb="120">
      <t>オヨ</t>
    </rPh>
    <rPh sb="121" eb="123">
      <t>ゼンコク</t>
    </rPh>
    <rPh sb="123" eb="125">
      <t>ヘイキン</t>
    </rPh>
    <rPh sb="126" eb="128">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</si>
</sst>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0.01</c:v>
                </c:pt>
              </c:numCache>
            </c:numRef>
          </c:val>
          <c:extLst>
            <c:ext xmlns:c16="http://schemas.microsoft.com/office/drawing/2014/chart" uri="{C3380CC4-5D6E-409C-BE32-E72D297353CC}">
              <c16:uniqueId val="{00000000-E77D-4C85-8ED7-BEFE39BFF3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E77D-4C85-8ED7-BEFE39BFF3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74.17</c:v>
                </c:pt>
                <c:pt idx="1">
                  <c:v>75.31</c:v>
                </c:pt>
                <c:pt idx="2">
                  <c:v>75.72</c:v>
                </c:pt>
                <c:pt idx="3">
                  <c:v>73.13</c:v>
                </c:pt>
                <c:pt idx="4">
                  <c:v>73.63</c:v>
                </c:pt>
              </c:numCache>
            </c:numRef>
          </c:val>
          <c:extLst>
            <c:ext xmlns:c16="http://schemas.microsoft.com/office/drawing/2014/chart" uri="{C3380CC4-5D6E-409C-BE32-E72D297353CC}">
              <c16:uniqueId val="{00000000-8A8F-4546-AD65-52DF684D6E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55.26</c:v>
                </c:pt>
              </c:numCache>
            </c:numRef>
          </c:val>
          <c:smooth val="0"/>
          <c:extLst>
            <c:ext xmlns:c16="http://schemas.microsoft.com/office/drawing/2014/chart" uri="{C3380CC4-5D6E-409C-BE32-E72D297353CC}">
              <c16:uniqueId val="{00000001-8A8F-4546-AD65-52DF684D6E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87.8</c:v>
                </c:pt>
                <c:pt idx="1">
                  <c:v>84.5</c:v>
                </c:pt>
                <c:pt idx="2">
                  <c:v>83.83</c:v>
                </c:pt>
                <c:pt idx="3">
                  <c:v>84.75</c:v>
                </c:pt>
                <c:pt idx="4">
                  <c:v>85.18</c:v>
                </c:pt>
              </c:numCache>
            </c:numRef>
          </c:val>
          <c:extLst>
            <c:ext xmlns:c16="http://schemas.microsoft.com/office/drawing/2014/chart" uri="{C3380CC4-5D6E-409C-BE32-E72D297353CC}">
              <c16:uniqueId val="{00000000-E58D-4CF6-AC1D-5B3AC12213D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90.52</c:v>
                </c:pt>
              </c:numCache>
            </c:numRef>
          </c:val>
          <c:smooth val="0"/>
          <c:extLst>
            <c:ext xmlns:c16="http://schemas.microsoft.com/office/drawing/2014/chart" uri="{C3380CC4-5D6E-409C-BE32-E72D297353CC}">
              <c16:uniqueId val="{00000001-E58D-4CF6-AC1D-5B3AC12213D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67.12</c:v>
                </c:pt>
                <c:pt idx="1">
                  <c:v>88.66</c:v>
                </c:pt>
                <c:pt idx="2">
                  <c:v>87.24</c:v>
                </c:pt>
                <c:pt idx="3">
                  <c:v>87.47</c:v>
                </c:pt>
                <c:pt idx="4">
                  <c:v>87.32</c:v>
                </c:pt>
              </c:numCache>
            </c:numRef>
          </c:val>
          <c:extLst>
            <c:ext xmlns:c16="http://schemas.microsoft.com/office/drawing/2014/chart" uri="{C3380CC4-5D6E-409C-BE32-E72D297353CC}">
              <c16:uniqueId val="{00000000-6179-4D8E-8E53-091341EA1C0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79-4D8E-8E53-091341EA1C0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D0-4E9B-A26F-B9ACCB7405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D0-4E9B-A26F-B9ACCB7405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07-40E5-9500-E00DBC85CAD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07-40E5-9500-E00DBC85CAD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10-4960-8F5C-66CBF5CD015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10-4960-8F5C-66CBF5CD015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4C-46DD-8847-E460B76EFEB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C-46DD-8847-E460B76EFEB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4614.3</c:v>
                </c:pt>
                <c:pt idx="1">
                  <c:v>0</c:v>
                </c:pt>
                <c:pt idx="2">
                  <c:v>0</c:v>
                </c:pt>
                <c:pt idx="3">
                  <c:v>0</c:v>
                </c:pt>
                <c:pt idx="4">
                  <c:v>0</c:v>
                </c:pt>
              </c:numCache>
            </c:numRef>
          </c:val>
          <c:extLst>
            <c:ext xmlns:c16="http://schemas.microsoft.com/office/drawing/2014/chart" uri="{C3380CC4-5D6E-409C-BE32-E72D297353CC}">
              <c16:uniqueId val="{00000000-D0BA-4C2E-9BFC-AEE6F12018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783.8</c:v>
                </c:pt>
              </c:numCache>
            </c:numRef>
          </c:val>
          <c:smooth val="0"/>
          <c:extLst>
            <c:ext xmlns:c16="http://schemas.microsoft.com/office/drawing/2014/chart" uri="{C3380CC4-5D6E-409C-BE32-E72D297353CC}">
              <c16:uniqueId val="{00000001-D0BA-4C2E-9BFC-AEE6F12018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29.39</c:v>
                </c:pt>
                <c:pt idx="1">
                  <c:v>53.96</c:v>
                </c:pt>
                <c:pt idx="2">
                  <c:v>57</c:v>
                </c:pt>
                <c:pt idx="3">
                  <c:v>58.44</c:v>
                </c:pt>
                <c:pt idx="4">
                  <c:v>60.21</c:v>
                </c:pt>
              </c:numCache>
            </c:numRef>
          </c:val>
          <c:extLst>
            <c:ext xmlns:c16="http://schemas.microsoft.com/office/drawing/2014/chart" uri="{C3380CC4-5D6E-409C-BE32-E72D297353CC}">
              <c16:uniqueId val="{00000000-EAD1-4C32-B57C-5DB2D74B10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68.11</c:v>
                </c:pt>
              </c:numCache>
            </c:numRef>
          </c:val>
          <c:smooth val="0"/>
          <c:extLst>
            <c:ext xmlns:c16="http://schemas.microsoft.com/office/drawing/2014/chart" uri="{C3380CC4-5D6E-409C-BE32-E72D297353CC}">
              <c16:uniqueId val="{00000001-EAD1-4C32-B57C-5DB2D74B10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287.3</c:v>
                </c:pt>
                <c:pt idx="1">
                  <c:v>150</c:v>
                </c:pt>
                <c:pt idx="2">
                  <c:v>150</c:v>
                </c:pt>
                <c:pt idx="3">
                  <c:v>152.24</c:v>
                </c:pt>
                <c:pt idx="4">
                  <c:v>150</c:v>
                </c:pt>
              </c:numCache>
            </c:numRef>
          </c:val>
          <c:extLst>
            <c:ext xmlns:c16="http://schemas.microsoft.com/office/drawing/2014/chart" uri="{C3380CC4-5D6E-409C-BE32-E72D297353CC}">
              <c16:uniqueId val="{00000000-6561-4F15-824A-ED1E20829E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222.41</c:v>
                </c:pt>
              </c:numCache>
            </c:numRef>
          </c:val>
          <c:smooth val="0"/>
          <c:extLst>
            <c:ext xmlns:c16="http://schemas.microsoft.com/office/drawing/2014/chart" uri="{C3380CC4-5D6E-409C-BE32-E72D297353CC}">
              <c16:uniqueId val="{00000001-6561-4F15-824A-ED1E20829E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盛岡市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286820</v>
      </c>
      <c r="AM8" s="69"/>
      <c r="AN8" s="69"/>
      <c r="AO8" s="69"/>
      <c r="AP8" s="69"/>
      <c r="AQ8" s="69"/>
      <c r="AR8" s="69"/>
      <c r="AS8" s="69"/>
      <c r="AT8" s="68">
        <f>データ!T6</f>
        <v>886.47</v>
      </c>
      <c r="AU8" s="68"/>
      <c r="AV8" s="68"/>
      <c r="AW8" s="68"/>
      <c r="AX8" s="68"/>
      <c r="AY8" s="68"/>
      <c r="AZ8" s="68"/>
      <c r="BA8" s="68"/>
      <c r="BB8" s="68">
        <f>データ!U6</f>
        <v>323.55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2.54</v>
      </c>
      <c r="Q10" s="68"/>
      <c r="R10" s="68"/>
      <c r="S10" s="68"/>
      <c r="T10" s="68"/>
      <c r="U10" s="68"/>
      <c r="V10" s="68"/>
      <c r="W10" s="68">
        <f>データ!Q6</f>
        <v>100</v>
      </c>
      <c r="X10" s="68"/>
      <c r="Y10" s="68"/>
      <c r="Z10" s="68"/>
      <c r="AA10" s="68"/>
      <c r="AB10" s="68"/>
      <c r="AC10" s="68"/>
      <c r="AD10" s="69">
        <f>データ!R6</f>
        <v>2769</v>
      </c>
      <c r="AE10" s="69"/>
      <c r="AF10" s="69"/>
      <c r="AG10" s="69"/>
      <c r="AH10" s="69"/>
      <c r="AI10" s="69"/>
      <c r="AJ10" s="69"/>
      <c r="AK10" s="2"/>
      <c r="AL10" s="69">
        <f>データ!V6</f>
        <v>7256</v>
      </c>
      <c r="AM10" s="69"/>
      <c r="AN10" s="69"/>
      <c r="AO10" s="69"/>
      <c r="AP10" s="69"/>
      <c r="AQ10" s="69"/>
      <c r="AR10" s="69"/>
      <c r="AS10" s="69"/>
      <c r="AT10" s="68">
        <f>データ!W6</f>
        <v>18.63</v>
      </c>
      <c r="AU10" s="68"/>
      <c r="AV10" s="68"/>
      <c r="AW10" s="68"/>
      <c r="AX10" s="68"/>
      <c r="AY10" s="68"/>
      <c r="AZ10" s="68"/>
      <c r="BA10" s="68"/>
      <c r="BB10" s="68">
        <f>データ!X6</f>
        <v>389.48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mWfPQluUbjFzAUGgO7AAjC+hRWsAJAuQ0ea0sMqxHC+BT1M2Wqu70G5WiNNotIEvWBZuxYaHhkHN6TsBQwdMIg==" saltValue="/mNtAns5iLQua0IC5Ix/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32018</v>
      </c>
      <c r="D6" s="33">
        <f t="shared" si="3"/>
        <v>47</v>
      </c>
      <c r="E6" s="33">
        <f t="shared" si="3"/>
        <v>17</v>
      </c>
      <c r="F6" s="33">
        <f t="shared" si="3"/>
        <v>5</v>
      </c>
      <c r="G6" s="33">
        <f t="shared" si="3"/>
        <v>0</v>
      </c>
      <c r="H6" s="33" t="str">
        <f t="shared" si="3"/>
        <v>岩手県　盛岡市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2.54</v>
      </c>
      <c r="Q6" s="34">
        <f t="shared" si="3"/>
        <v>100</v>
      </c>
      <c r="R6" s="34">
        <f t="shared" si="3"/>
        <v>2769</v>
      </c>
      <c r="S6" s="34">
        <f t="shared" si="3"/>
        <v>286820</v>
      </c>
      <c r="T6" s="34">
        <f t="shared" si="3"/>
        <v>886.47</v>
      </c>
      <c r="U6" s="34">
        <f t="shared" si="3"/>
        <v>323.55</v>
      </c>
      <c r="V6" s="34">
        <f t="shared" si="3"/>
        <v>7256</v>
      </c>
      <c r="W6" s="34">
        <f t="shared" si="3"/>
        <v>18.63</v>
      </c>
      <c r="X6" s="34">
        <f t="shared" si="3"/>
        <v>389.48</v>
      </c>
      <c r="Y6" s="35">
        <f>IF(Y7="",NA(),Y7)</f>
        <v>67.12</v>
      </c>
      <c r="Z6" s="35">
        <f t="shared" ref="Z6:AH6" si="4">IF(Z7="",NA(),Z7)</f>
        <v>88.66</v>
      </c>
      <c r="AA6" s="35">
        <f t="shared" si="4"/>
        <v>87.24</v>
      </c>
      <c r="AB6" s="35">
        <f t="shared" si="4"/>
        <v>87.47</v>
      </c>
      <c r="AC6" s="35">
        <f t="shared" si="4"/>
        <v>87.32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4614.3</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783.8</v>
      </c>
      <c r="BP6" s="34" t="str">
        <f>IF(BP7="","",IF(BP7="-","【-】","【"&amp;SUBSTITUTE(TEXT(BP7,"#,##0.00"),"-","△")&amp;"】"))</f>
        <v>【832.52】</v>
      </c>
      <c r="BQ6" s="35">
        <f>IF(BQ7="",NA(),BQ7)</f>
        <v>29.39</v>
      </c>
      <c r="BR6" s="35">
        <f t="shared" ref="BR6:BZ6" si="8">IF(BR7="",NA(),BR7)</f>
        <v>53.96</v>
      </c>
      <c r="BS6" s="35">
        <f t="shared" si="8"/>
        <v>57</v>
      </c>
      <c r="BT6" s="35">
        <f t="shared" si="8"/>
        <v>58.44</v>
      </c>
      <c r="BU6" s="35">
        <f t="shared" si="8"/>
        <v>60.21</v>
      </c>
      <c r="BV6" s="35">
        <f t="shared" si="8"/>
        <v>55.32</v>
      </c>
      <c r="BW6" s="35">
        <f t="shared" si="8"/>
        <v>59.8</v>
      </c>
      <c r="BX6" s="35">
        <f t="shared" si="8"/>
        <v>57.77</v>
      </c>
      <c r="BY6" s="35">
        <f t="shared" si="8"/>
        <v>57.31</v>
      </c>
      <c r="BZ6" s="35">
        <f t="shared" si="8"/>
        <v>68.11</v>
      </c>
      <c r="CA6" s="34" t="str">
        <f>IF(CA7="","",IF(CA7="-","【-】","【"&amp;SUBSTITUTE(TEXT(CA7,"#,##0.00"),"-","△")&amp;"】"))</f>
        <v>【60.94】</v>
      </c>
      <c r="CB6" s="35">
        <f>IF(CB7="",NA(),CB7)</f>
        <v>287.3</v>
      </c>
      <c r="CC6" s="35">
        <f t="shared" ref="CC6:CK6" si="9">IF(CC7="",NA(),CC7)</f>
        <v>150</v>
      </c>
      <c r="CD6" s="35">
        <f t="shared" si="9"/>
        <v>150</v>
      </c>
      <c r="CE6" s="35">
        <f t="shared" si="9"/>
        <v>152.24</v>
      </c>
      <c r="CF6" s="35">
        <f t="shared" si="9"/>
        <v>150</v>
      </c>
      <c r="CG6" s="35">
        <f t="shared" si="9"/>
        <v>283.17</v>
      </c>
      <c r="CH6" s="35">
        <f t="shared" si="9"/>
        <v>263.76</v>
      </c>
      <c r="CI6" s="35">
        <f t="shared" si="9"/>
        <v>274.35000000000002</v>
      </c>
      <c r="CJ6" s="35">
        <f t="shared" si="9"/>
        <v>273.52</v>
      </c>
      <c r="CK6" s="35">
        <f t="shared" si="9"/>
        <v>222.41</v>
      </c>
      <c r="CL6" s="34" t="str">
        <f>IF(CL7="","",IF(CL7="-","【-】","【"&amp;SUBSTITUTE(TEXT(CL7,"#,##0.00"),"-","△")&amp;"】"))</f>
        <v>【253.04】</v>
      </c>
      <c r="CM6" s="35">
        <f>IF(CM7="",NA(),CM7)</f>
        <v>74.17</v>
      </c>
      <c r="CN6" s="35">
        <f t="shared" ref="CN6:CV6" si="10">IF(CN7="",NA(),CN7)</f>
        <v>75.31</v>
      </c>
      <c r="CO6" s="35">
        <f t="shared" si="10"/>
        <v>75.72</v>
      </c>
      <c r="CP6" s="35">
        <f t="shared" si="10"/>
        <v>73.13</v>
      </c>
      <c r="CQ6" s="35">
        <f t="shared" si="10"/>
        <v>73.63</v>
      </c>
      <c r="CR6" s="35">
        <f t="shared" si="10"/>
        <v>60.65</v>
      </c>
      <c r="CS6" s="35">
        <f t="shared" si="10"/>
        <v>51.75</v>
      </c>
      <c r="CT6" s="35">
        <f t="shared" si="10"/>
        <v>50.68</v>
      </c>
      <c r="CU6" s="35">
        <f t="shared" si="10"/>
        <v>50.14</v>
      </c>
      <c r="CV6" s="35">
        <f t="shared" si="10"/>
        <v>55.26</v>
      </c>
      <c r="CW6" s="34" t="str">
        <f>IF(CW7="","",IF(CW7="-","【-】","【"&amp;SUBSTITUTE(TEXT(CW7,"#,##0.00"),"-","△")&amp;"】"))</f>
        <v>【54.84】</v>
      </c>
      <c r="CX6" s="35">
        <f>IF(CX7="",NA(),CX7)</f>
        <v>87.8</v>
      </c>
      <c r="CY6" s="35">
        <f t="shared" ref="CY6:DG6" si="11">IF(CY7="",NA(),CY7)</f>
        <v>84.5</v>
      </c>
      <c r="CZ6" s="35">
        <f t="shared" si="11"/>
        <v>83.83</v>
      </c>
      <c r="DA6" s="35">
        <f t="shared" si="11"/>
        <v>84.75</v>
      </c>
      <c r="DB6" s="35">
        <f t="shared" si="11"/>
        <v>85.18</v>
      </c>
      <c r="DC6" s="35">
        <f t="shared" si="11"/>
        <v>84.58</v>
      </c>
      <c r="DD6" s="35">
        <f t="shared" si="11"/>
        <v>84.84</v>
      </c>
      <c r="DE6" s="35">
        <f t="shared" si="11"/>
        <v>84.86</v>
      </c>
      <c r="DF6" s="35">
        <f t="shared" si="11"/>
        <v>84.98</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0.01</v>
      </c>
      <c r="EJ6" s="35">
        <f t="shared" si="14"/>
        <v>2.0499999999999998</v>
      </c>
      <c r="EK6" s="35">
        <f t="shared" si="14"/>
        <v>0.01</v>
      </c>
      <c r="EL6" s="35">
        <f t="shared" si="14"/>
        <v>0.01</v>
      </c>
      <c r="EM6" s="35">
        <f t="shared" si="14"/>
        <v>0.02</v>
      </c>
      <c r="EN6" s="35">
        <f t="shared" si="14"/>
        <v>0.02</v>
      </c>
      <c r="EO6" s="34" t="str">
        <f>IF(EO7="","",IF(EO7="-","【-】","【"&amp;SUBSTITUTE(TEXT(EO7,"#,##0.00"),"-","△")&amp;"】"))</f>
        <v>【0.16】</v>
      </c>
    </row>
    <row r="7" spans="1:145" s="36" customFormat="1" x14ac:dyDescent="0.15">
      <c r="A7" s="28"/>
      <c r="B7" s="37">
        <v>2020</v>
      </c>
      <c r="C7" s="37">
        <v>32018</v>
      </c>
      <c r="D7" s="37">
        <v>47</v>
      </c>
      <c r="E7" s="37">
        <v>17</v>
      </c>
      <c r="F7" s="37">
        <v>5</v>
      </c>
      <c r="G7" s="37">
        <v>0</v>
      </c>
      <c r="H7" s="37" t="s">
        <v>98</v>
      </c>
      <c r="I7" s="37" t="s">
        <v>99</v>
      </c>
      <c r="J7" s="37" t="s">
        <v>100</v>
      </c>
      <c r="K7" s="37" t="s">
        <v>101</v>
      </c>
      <c r="L7" s="37" t="s">
        <v>102</v>
      </c>
      <c r="M7" s="37" t="s">
        <v>103</v>
      </c>
      <c r="N7" s="38" t="s">
        <v>104</v>
      </c>
      <c r="O7" s="38" t="s">
        <v>105</v>
      </c>
      <c r="P7" s="38">
        <v>2.54</v>
      </c>
      <c r="Q7" s="38">
        <v>100</v>
      </c>
      <c r="R7" s="38">
        <v>2769</v>
      </c>
      <c r="S7" s="38">
        <v>286820</v>
      </c>
      <c r="T7" s="38">
        <v>886.47</v>
      </c>
      <c r="U7" s="38">
        <v>323.55</v>
      </c>
      <c r="V7" s="38">
        <v>7256</v>
      </c>
      <c r="W7" s="38">
        <v>18.63</v>
      </c>
      <c r="X7" s="38">
        <v>389.48</v>
      </c>
      <c r="Y7" s="38">
        <v>67.12</v>
      </c>
      <c r="Z7" s="38">
        <v>88.66</v>
      </c>
      <c r="AA7" s="38">
        <v>87.24</v>
      </c>
      <c r="AB7" s="38">
        <v>87.47</v>
      </c>
      <c r="AC7" s="38">
        <v>87.32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4614.3</v>
      </c>
      <c r="BG7" s="38">
        <v>0</v>
      </c>
      <c r="BH7" s="38">
        <v>0</v>
      </c>
      <c r="BI7" s="38">
        <v>0</v>
      </c>
      <c r="BJ7" s="38">
        <v>0</v>
      </c>
      <c r="BK7" s="38">
        <v>974.93</v>
      </c>
      <c r="BL7" s="38">
        <v>855.8</v>
      </c>
      <c r="BM7" s="38">
        <v>789.46</v>
      </c>
      <c r="BN7" s="38">
        <v>826.83</v>
      </c>
      <c r="BO7" s="38">
        <v>783.8</v>
      </c>
      <c r="BP7" s="38">
        <v>832.52</v>
      </c>
      <c r="BQ7" s="38">
        <v>29.39</v>
      </c>
      <c r="BR7" s="38">
        <v>53.96</v>
      </c>
      <c r="BS7" s="38">
        <v>57</v>
      </c>
      <c r="BT7" s="38">
        <v>58.44</v>
      </c>
      <c r="BU7" s="38">
        <v>60.21</v>
      </c>
      <c r="BV7" s="38">
        <v>55.32</v>
      </c>
      <c r="BW7" s="38">
        <v>59.8</v>
      </c>
      <c r="BX7" s="38">
        <v>57.77</v>
      </c>
      <c r="BY7" s="38">
        <v>57.31</v>
      </c>
      <c r="BZ7" s="38">
        <v>68.11</v>
      </c>
      <c r="CA7" s="38">
        <v>60.94</v>
      </c>
      <c r="CB7" s="38">
        <v>287.3</v>
      </c>
      <c r="CC7" s="38">
        <v>150</v>
      </c>
      <c r="CD7" s="38">
        <v>150</v>
      </c>
      <c r="CE7" s="38">
        <v>152.24</v>
      </c>
      <c r="CF7" s="38">
        <v>150</v>
      </c>
      <c r="CG7" s="38">
        <v>283.17</v>
      </c>
      <c r="CH7" s="38">
        <v>263.76</v>
      </c>
      <c r="CI7" s="38">
        <v>274.35000000000002</v>
      </c>
      <c r="CJ7" s="38">
        <v>273.52</v>
      </c>
      <c r="CK7" s="38">
        <v>222.41</v>
      </c>
      <c r="CL7" s="38">
        <v>253.04</v>
      </c>
      <c r="CM7" s="38">
        <v>74.17</v>
      </c>
      <c r="CN7" s="38">
        <v>75.31</v>
      </c>
      <c r="CO7" s="38">
        <v>75.72</v>
      </c>
      <c r="CP7" s="38">
        <v>73.13</v>
      </c>
      <c r="CQ7" s="38">
        <v>73.63</v>
      </c>
      <c r="CR7" s="38">
        <v>60.65</v>
      </c>
      <c r="CS7" s="38">
        <v>51.75</v>
      </c>
      <c r="CT7" s="38">
        <v>50.68</v>
      </c>
      <c r="CU7" s="38">
        <v>50.14</v>
      </c>
      <c r="CV7" s="38">
        <v>55.26</v>
      </c>
      <c r="CW7" s="38">
        <v>54.84</v>
      </c>
      <c r="CX7" s="38">
        <v>87.8</v>
      </c>
      <c r="CY7" s="38">
        <v>84.5</v>
      </c>
      <c r="CZ7" s="38">
        <v>83.83</v>
      </c>
      <c r="DA7" s="38">
        <v>84.75</v>
      </c>
      <c r="DB7" s="38">
        <v>85.18</v>
      </c>
      <c r="DC7" s="38">
        <v>84.58</v>
      </c>
      <c r="DD7" s="38">
        <v>84.84</v>
      </c>
      <c r="DE7" s="38">
        <v>84.86</v>
      </c>
      <c r="DF7" s="38">
        <v>84.98</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0.01</v>
      </c>
      <c r="EJ7" s="38">
        <v>2.0499999999999998</v>
      </c>
      <c r="EK7" s="38">
        <v>0.01</v>
      </c>
      <c r="EL7" s="38">
        <v>0.01</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大橋　直美</cp:lastModifiedBy>
  <dcterms:created xsi:type="dcterms:W3CDTF">2021-12-03T07:54:32Z</dcterms:created>
  <dcterms:modified xsi:type="dcterms:W3CDTF">2022-01-12T06:26:09Z</dcterms:modified>
  <cp:category/>
</cp:coreProperties>
</file>