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09都市整備部\091000都市計画課\【B 業務係】\【B06】駐車場公社・駐車場施設\【B0600】地方公営企業の状況調査\Ｒ03\Ｒ04-01-21／公営企業に係る経営比較分析表（令和２年度決算）の分析等\提出\"/>
    </mc:Choice>
  </mc:AlternateContent>
  <xr:revisionPtr revIDLastSave="0" documentId="13_ncr:1_{795494D0-E83A-4D08-B9CA-4EF183EAF323}" xr6:coauthVersionLast="47" xr6:coauthVersionMax="47" xr10:uidLastSave="{00000000-0000-0000-0000-000000000000}"/>
  <workbookProtection workbookAlgorithmName="SHA-512" workbookHashValue="mA4fGfh34kWiMS8zvmyw6pDaCVvNPGzDgAxByNT7I+M5E4TInTQLdbpacEOaRZqNLf6yytoJ2/ow/lATouPwJw==" workbookSaltValue="wu7MXBrnzZicCqkSQuhbsw==" workbookSpinCount="100000" lockStructure="1"/>
  <bookViews>
    <workbookView xWindow="-12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LH31" i="4" s="1"/>
  <c r="DM7" i="5"/>
  <c r="DL7" i="5"/>
  <c r="JV31" i="4" s="1"/>
  <c r="DK7" i="5"/>
  <c r="DI7" i="5"/>
  <c r="DH7" i="5"/>
  <c r="DG7" i="5"/>
  <c r="LE78" i="4" s="1"/>
  <c r="DF7" i="5"/>
  <c r="DE7" i="5"/>
  <c r="DD7" i="5"/>
  <c r="DC7" i="5"/>
  <c r="LT77" i="4" s="1"/>
  <c r="DB7" i="5"/>
  <c r="DA7" i="5"/>
  <c r="KP77" i="4" s="1"/>
  <c r="CZ7" i="5"/>
  <c r="CN7" i="5"/>
  <c r="CV76" i="4" s="1"/>
  <c r="CM7" i="5"/>
  <c r="BZ7" i="5"/>
  <c r="BY7" i="5"/>
  <c r="BX7" i="5"/>
  <c r="KO53" i="4" s="1"/>
  <c r="BW7" i="5"/>
  <c r="BV7" i="5"/>
  <c r="BU7" i="5"/>
  <c r="BT7" i="5"/>
  <c r="LH52" i="4" s="1"/>
  <c r="BS7" i="5"/>
  <c r="BR7" i="5"/>
  <c r="JV52" i="4" s="1"/>
  <c r="BQ7" i="5"/>
  <c r="BO7" i="5"/>
  <c r="BN7" i="5"/>
  <c r="BM7" i="5"/>
  <c r="BL7" i="5"/>
  <c r="BK7" i="5"/>
  <c r="BJ7" i="5"/>
  <c r="BI7" i="5"/>
  <c r="BH7" i="5"/>
  <c r="BG7" i="5"/>
  <c r="BF7" i="5"/>
  <c r="BD7" i="5"/>
  <c r="CS53" i="4" s="1"/>
  <c r="BC7" i="5"/>
  <c r="BB7" i="5"/>
  <c r="BG53" i="4" s="1"/>
  <c r="BA7" i="5"/>
  <c r="AZ7" i="5"/>
  <c r="U53" i="4" s="1"/>
  <c r="AY7" i="5"/>
  <c r="AX7" i="5"/>
  <c r="BZ52" i="4" s="1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BG32" i="4" s="1"/>
  <c r="AE7" i="5"/>
  <c r="AD7" i="5"/>
  <c r="AC7" i="5"/>
  <c r="AB7" i="5"/>
  <c r="BZ31" i="4" s="1"/>
  <c r="AA7" i="5"/>
  <c r="Z7" i="5"/>
  <c r="AN31" i="4" s="1"/>
  <c r="Y7" i="5"/>
  <c r="X7" i="5"/>
  <c r="LJ10" i="4" s="1"/>
  <c r="W7" i="5"/>
  <c r="V7" i="5"/>
  <c r="HX10" i="4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D88" i="4"/>
  <c r="MI78" i="4"/>
  <c r="LT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JV53" i="4"/>
  <c r="JC53" i="4"/>
  <c r="HJ53" i="4"/>
  <c r="GQ53" i="4"/>
  <c r="FX53" i="4"/>
  <c r="FE53" i="4"/>
  <c r="EL53" i="4"/>
  <c r="BZ53" i="4"/>
  <c r="AN53" i="4"/>
  <c r="MA52" i="4"/>
  <c r="KO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HJ32" i="4"/>
  <c r="GQ32" i="4"/>
  <c r="FX32" i="4"/>
  <c r="FE32" i="4"/>
  <c r="EL32" i="4"/>
  <c r="CS32" i="4"/>
  <c r="BZ32" i="4"/>
  <c r="AN32" i="4"/>
  <c r="U32" i="4"/>
  <c r="MA31" i="4"/>
  <c r="KO31" i="4"/>
  <c r="JC31" i="4"/>
  <c r="HJ31" i="4"/>
  <c r="GQ31" i="4"/>
  <c r="FX31" i="4"/>
  <c r="FE31" i="4"/>
  <c r="EL31" i="4"/>
  <c r="CS31" i="4"/>
  <c r="BG31" i="4"/>
  <c r="U31" i="4"/>
  <c r="JQ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MA51" i="4"/>
  <c r="IT76" i="4"/>
  <c r="CS51" i="4"/>
  <c r="HJ30" i="4"/>
  <c r="BZ76" i="4"/>
  <c r="CS30" i="4"/>
  <c r="C11" i="5"/>
  <c r="D11" i="5"/>
  <c r="E11" i="5"/>
  <c r="B11" i="5"/>
  <c r="BK76" i="4" l="1"/>
  <c r="LH51" i="4"/>
  <c r="GQ30" i="4"/>
  <c r="LT76" i="4"/>
  <c r="GQ51" i="4"/>
  <c r="LH30" i="4"/>
  <c r="BZ51" i="4"/>
  <c r="IE76" i="4"/>
  <c r="BZ30" i="4"/>
  <c r="BG51" i="4"/>
  <c r="BG30" i="4"/>
  <c r="AV76" i="4"/>
  <c r="KO51" i="4"/>
  <c r="LE76" i="4"/>
  <c r="KO30" i="4"/>
  <c r="FX30" i="4"/>
  <c r="FX51" i="4"/>
  <c r="HP76" i="4"/>
  <c r="KP76" i="4"/>
  <c r="HA76" i="4"/>
  <c r="AN51" i="4"/>
  <c r="FE30" i="4"/>
  <c r="JV30" i="4"/>
  <c r="AN30" i="4"/>
  <c r="AG76" i="4"/>
  <c r="JV51" i="4"/>
  <c r="FE51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<sst xmlns="http://schemas.openxmlformats.org/spreadsheetml/2006/main" count="278" uniqueCount="127">
  <si>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</si>
  <si>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</si>
  <si>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</si>
  <si>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</si>
  <si>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</si>
  <si>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</si>
  <si>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</si>
  <si>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</si>
  <si>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</si>
  <si>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</si>
  <si>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</si>
  <si>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</si>
  <si>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</si>
  <si>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</si>
  <si>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</si>
  <si>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</si>
  <si>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</si>
  <si>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</si>
  <si>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</si>
  <si>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</si>
  <si>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</si>
  <si>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</si>
  <si>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</si>
  <si>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</si>
  <si>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</si>
  <si>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</si>
  <si>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</si>
  <si>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</si>
  <si>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</si>
  <si>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</si>
  <si>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</si>
  <si>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</si>
  <si>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</si>
  <si>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</si>
  <si>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</si>
  <si>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</si>
  <si>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</si>
  <si>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</si>
  <si>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</si>
  <si>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</si>
  <si>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</si>
  <si>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</si>
  <si>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</si>
  <si>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</si>
  <si>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</si>
  <si>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</si>
  <si>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</si>
  <si>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</si>
  <si>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</si>
  <si>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</si>
  <si>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</si>
  <si>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</si>
  <si>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</si>
  <si>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</si>
  <si>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</si>
  <si>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</si>
  <si>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</si>
  <si>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</si>
  <si>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</si>
  <si>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</si>
  <si>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</si>
  <si>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</si>
  <si>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</si>
  <si>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</si>
  <si>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</si>
  <si>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</si>
  <si>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</si>
  <si>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</si>
  <si>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</si>
  <si>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</si>
  <si>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</si>
  <si>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</si>
  <si>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</si>
  <si>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</si>
  <si>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</si>
  <si>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</si>
  <si>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</si>
  <si>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</si>
  <si>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</si>
  <si>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</si>
  <si>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</si>
  <si>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</si>
  <si>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</si>
  <si>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</si>
  <si>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</si>
  <si>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</si>
  <si>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</si>
  <si>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</si>
  <si>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</si>
  <si>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</si>
  <si>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</si>
  <si>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</si>
  <si>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</si>
  <si>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</si>
  <si>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</si>
  <si>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</si>
  <si>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</si>
  <si>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</si>
  <si>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</si>
  <si>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</si>
  <si>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</si>
  <si>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</si>
  <si>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</si>
  <si>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</si>
  <si>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</si>
  <si>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岩手県　盛岡市</t>
  </si>
  <si>
    <t>盛岡駅西地区駐車場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</si>
  <si>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</si>
  <si>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</si>
  <si>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</si>
  <si>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</si>
  <si>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</si>
  <si>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</si>
  <si>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 附置義務駐車施設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</si>
  <si>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</si>
  <si>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</si>
  <si>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</si>
  <si>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</si>
  <si>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</si>
  <si>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</si>
  <si>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</si>
  <si>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</si>
  <si>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</si>
  <si>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
使用料収入は、令和元年度まで安定して推移していたが、新型コロナウイルス感染症の影響により、令和２年度は大幅な減収となったが、当駐車場は基本的に黒字施設である。</t>
    <rPh sb="8" eb="10">
      <t>レイワ</t>
    </rPh>
    <rPh sb="10" eb="12">
      <t>ガンネン</t>
    </rPh>
    <rPh sb="12" eb="13">
      <t>ド</t>
    </rPh>
    <rPh sb="19" eb="21">
      <t>スイイ</t>
    </rPh>
    <rPh sb="27" eb="29">
      <t>シンガタ</t>
    </rPh>
    <rPh sb="36" eb="39">
      <t>カンセンショウ</t>
    </rPh>
    <rPh sb="40" eb="42">
      <t>エイキョウ</t>
    </rPh>
    <rPh sb="46" eb="48">
      <t>レイワ</t>
    </rPh>
    <rPh sb="49" eb="51">
      <t>ネンド</t>
    </rPh>
    <rPh sb="55" eb="57">
      <t>ゲンシュウ</t>
    </rPh>
    <rPh sb="63" eb="64">
      <t>トウ</t>
    </rPh>
    <rPh sb="64" eb="67">
      <t>チュウシャジョウ</t>
    </rPh>
    <rPh sb="68" eb="70">
      <t>キホン</t>
    </rPh>
    <rPh sb="70" eb="71">
      <t>テキ</t>
    </rPh>
    <phoneticPr fontId="5"/>
  </si>
  <si>
    <t xml:space="preserve">
収益と同じく、令和元年度まで安定して推移していたが、新型コロナウイルス感染症の影響により、令和２年度の利用者数は大幅に減少した。</t>
    <rPh sb="52" eb="55">
      <t>リヨウシャ</t>
    </rPh>
    <rPh sb="55" eb="56">
      <t>スウ</t>
    </rPh>
    <rPh sb="60" eb="62">
      <t>ゲンショウ</t>
    </rPh>
    <phoneticPr fontId="5"/>
  </si>
  <si>
    <t xml:space="preserve">
今後も収益の維持を図り、維持管理上必要な修繕を行いながら、事業を継続していく。</t>
    <rPh sb="1" eb="3">
      <t>コンゴ</t>
    </rPh>
    <rPh sb="4" eb="6">
      <t>シュウエキ</t>
    </rPh>
    <rPh sb="7" eb="9">
      <t>イジ</t>
    </rPh>
    <rPh sb="10" eb="11">
      <t>ハカ</t>
    </rPh>
    <rPh sb="13" eb="15">
      <t>イジ</t>
    </rPh>
    <rPh sb="15" eb="17">
      <t>カンリ</t>
    </rPh>
    <rPh sb="17" eb="18">
      <t>ジョウ</t>
    </rPh>
    <rPh sb="18" eb="20">
      <t>ヒツヨウ</t>
    </rPh>
    <rPh sb="21" eb="23">
      <t>シュウゼン</t>
    </rPh>
    <rPh sb="24" eb="25">
      <t>オコナ</t>
    </rPh>
    <rPh sb="30" eb="32">
      <t>ジギョウ</t>
    </rPh>
    <rPh sb="33" eb="35">
      <t>ケイゾク</t>
    </rPh>
    <phoneticPr fontId="5"/>
  </si>
  <si>
    <t xml:space="preserve">
収益力が高い上、広大な敷地を有する施設であるため、現状維持または高度利用を検討する余地がある施設である。</t>
    <rPh sb="42" eb="44">
      <t>ヨチ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</si>
</sst>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253.9</c:v>
                </c:pt>
                <c:pt idx="1">
                  <c:v>262.60000000000002</c:v>
                </c:pt>
                <c:pt idx="2">
                  <c:v>258.39999999999998</c:v>
                </c:pt>
                <c:pt idx="3">
                  <c:v>246.4</c:v>
                </c:pt>
                <c:pt idx="4">
                  <c:v>146.9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2-4D65-85E0-F82F2287C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2-4D65-85E0-F82F2287C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B-418E-982A-EC17B12A0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B-418E-982A-EC17B12A0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119-4902-9D77-CF7E95CA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9-4902-9D77-CF7E95CAA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2B3-4453-83D5-203D1E18E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3-4453-83D5-203D1E18E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B-4E6D-96CC-C2E774E0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B-4E6D-96CC-C2E774E0F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A-4E34-927A-CA074051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EA-4E34-927A-CA074051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183</c:v>
                </c:pt>
                <c:pt idx="1">
                  <c:v>191.7</c:v>
                </c:pt>
                <c:pt idx="2">
                  <c:v>192.8</c:v>
                </c:pt>
                <c:pt idx="3">
                  <c:v>193</c:v>
                </c:pt>
                <c:pt idx="4">
                  <c:v>125.5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7-4A0F-A58E-9065CF7F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7-4A0F-A58E-9065CF7FA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61.9</c:v>
                </c:pt>
                <c:pt idx="2">
                  <c:v>61.3</c:v>
                </c:pt>
                <c:pt idx="3">
                  <c:v>59.4</c:v>
                </c:pt>
                <c:pt idx="4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4-4E7C-BEC9-BA9CE2F3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4-4E7C-BEC9-BA9CE2F3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89354</c:v>
                </c:pt>
                <c:pt idx="1">
                  <c:v>94517</c:v>
                </c:pt>
                <c:pt idx="2">
                  <c:v>92726</c:v>
                </c:pt>
                <c:pt idx="3">
                  <c:v>88332</c:v>
                </c:pt>
                <c:pt idx="4">
                  <c:v>26600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3-49B7-98E9-734FCF8AB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3-49B7-98E9-734FCF8AB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90" zoomScaleNormal="90" zoomScaleSheetLayoutView="70" workbookViewId="0">
      <selection activeCell="B2" sqref="B2:NR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岩手県盛岡市　盛岡駅西地区駐車場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12783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113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23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459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代行制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253.9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262.60000000000002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258.39999999999998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246.4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146.9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183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191.7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192.8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193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125.5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60.6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61.9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61.3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59.4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31.8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89354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94517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92726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88332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26600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18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21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405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7123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8017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8137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8005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2698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1909070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68380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Vt3Jos0TJlKrahs11M3+bcIBazKZRYCEg799GVBhpeBjx7lKb7irP88rit76hvHuz++6bwpXMKyrCk+pQE4/A==" saltValue="KeF6JHYyKtQBX9G/IiPIN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90</v>
      </c>
      <c r="AM5" s="59" t="s">
        <v>91</v>
      </c>
      <c r="AN5" s="59" t="s">
        <v>92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99</v>
      </c>
      <c r="AW5" s="59" t="s">
        <v>90</v>
      </c>
      <c r="AX5" s="59" t="s">
        <v>91</v>
      </c>
      <c r="AY5" s="59" t="s">
        <v>100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90</v>
      </c>
      <c r="BI5" s="59" t="s">
        <v>91</v>
      </c>
      <c r="BJ5" s="59" t="s">
        <v>100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99</v>
      </c>
      <c r="CD5" s="59" t="s">
        <v>90</v>
      </c>
      <c r="CE5" s="59" t="s">
        <v>91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88</v>
      </c>
      <c r="CP5" s="59" t="s">
        <v>99</v>
      </c>
      <c r="CQ5" s="59" t="s">
        <v>90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90</v>
      </c>
      <c r="DC5" s="59" t="s">
        <v>91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101</v>
      </c>
      <c r="B6" s="60">
        <f>B8</f>
        <v>2020</v>
      </c>
      <c r="C6" s="60">
        <f t="shared" ref="C6:X6" si="1">C8</f>
        <v>32018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岩手県盛岡市</v>
      </c>
      <c r="I6" s="60" t="str">
        <f t="shared" si="1"/>
        <v>盛岡駅西地区駐車場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 附置義務駐車施設</v>
      </c>
      <c r="Q6" s="62" t="str">
        <f t="shared" si="1"/>
        <v>広場式</v>
      </c>
      <c r="R6" s="63">
        <f t="shared" si="1"/>
        <v>23</v>
      </c>
      <c r="S6" s="62" t="str">
        <f t="shared" si="1"/>
        <v>駅</v>
      </c>
      <c r="T6" s="62" t="str">
        <f t="shared" si="1"/>
        <v>無</v>
      </c>
      <c r="U6" s="63">
        <f t="shared" si="1"/>
        <v>12783</v>
      </c>
      <c r="V6" s="63">
        <f t="shared" si="1"/>
        <v>459</v>
      </c>
      <c r="W6" s="63">
        <f t="shared" si="1"/>
        <v>200</v>
      </c>
      <c r="X6" s="62" t="str">
        <f t="shared" si="1"/>
        <v>代行制</v>
      </c>
      <c r="Y6" s="64">
        <f>IF(Y8="-",NA(),Y8)</f>
        <v>253.9</v>
      </c>
      <c r="Z6" s="64">
        <f t="shared" ref="Z6:AH6" si="2">IF(Z8="-",NA(),Z8)</f>
        <v>262.60000000000002</v>
      </c>
      <c r="AA6" s="64">
        <f t="shared" si="2"/>
        <v>258.39999999999998</v>
      </c>
      <c r="AB6" s="64">
        <f t="shared" si="2"/>
        <v>246.4</v>
      </c>
      <c r="AC6" s="64">
        <f t="shared" si="2"/>
        <v>146.9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60.6</v>
      </c>
      <c r="BG6" s="64">
        <f t="shared" ref="BG6:BO6" si="5">IF(BG8="-",NA(),BG8)</f>
        <v>61.9</v>
      </c>
      <c r="BH6" s="64">
        <f t="shared" si="5"/>
        <v>61.3</v>
      </c>
      <c r="BI6" s="64">
        <f t="shared" si="5"/>
        <v>59.4</v>
      </c>
      <c r="BJ6" s="64">
        <f t="shared" si="5"/>
        <v>31.8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89354</v>
      </c>
      <c r="BR6" s="65">
        <f t="shared" ref="BR6:BZ6" si="6">IF(BR8="-",NA(),BR8)</f>
        <v>94517</v>
      </c>
      <c r="BS6" s="65">
        <f t="shared" si="6"/>
        <v>92726</v>
      </c>
      <c r="BT6" s="65">
        <f t="shared" si="6"/>
        <v>88332</v>
      </c>
      <c r="BU6" s="65">
        <f t="shared" si="6"/>
        <v>26600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102</v>
      </c>
      <c r="CM6" s="63">
        <f t="shared" ref="CM6:CN6" si="7">CM8</f>
        <v>1909070</v>
      </c>
      <c r="CN6" s="63">
        <f t="shared" si="7"/>
        <v>68380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183</v>
      </c>
      <c r="DL6" s="64">
        <f t="shared" ref="DL6:DT6" si="9">IF(DL8="-",NA(),DL8)</f>
        <v>191.7</v>
      </c>
      <c r="DM6" s="64">
        <f t="shared" si="9"/>
        <v>192.8</v>
      </c>
      <c r="DN6" s="64">
        <f t="shared" si="9"/>
        <v>193</v>
      </c>
      <c r="DO6" s="64">
        <f t="shared" si="9"/>
        <v>125.5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103</v>
      </c>
      <c r="B7" s="60">
        <f t="shared" ref="B7:X7" si="10">B8</f>
        <v>2020</v>
      </c>
      <c r="C7" s="60">
        <f t="shared" si="10"/>
        <v>32018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岩手県　盛岡市</v>
      </c>
      <c r="I7" s="60" t="str">
        <f t="shared" si="10"/>
        <v>盛岡駅西地区駐車場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 附置義務駐車施設</v>
      </c>
      <c r="Q7" s="62" t="str">
        <f t="shared" si="10"/>
        <v>広場式</v>
      </c>
      <c r="R7" s="63">
        <f t="shared" si="10"/>
        <v>23</v>
      </c>
      <c r="S7" s="62" t="str">
        <f t="shared" si="10"/>
        <v>駅</v>
      </c>
      <c r="T7" s="62" t="str">
        <f t="shared" si="10"/>
        <v>無</v>
      </c>
      <c r="U7" s="63">
        <f t="shared" si="10"/>
        <v>12783</v>
      </c>
      <c r="V7" s="63">
        <f t="shared" si="10"/>
        <v>459</v>
      </c>
      <c r="W7" s="63">
        <f t="shared" si="10"/>
        <v>200</v>
      </c>
      <c r="X7" s="62" t="str">
        <f t="shared" si="10"/>
        <v>代行制</v>
      </c>
      <c r="Y7" s="64">
        <f>Y8</f>
        <v>253.9</v>
      </c>
      <c r="Z7" s="64">
        <f t="shared" ref="Z7:AH7" si="11">Z8</f>
        <v>262.60000000000002</v>
      </c>
      <c r="AA7" s="64">
        <f t="shared" si="11"/>
        <v>258.39999999999998</v>
      </c>
      <c r="AB7" s="64">
        <f t="shared" si="11"/>
        <v>246.4</v>
      </c>
      <c r="AC7" s="64">
        <f t="shared" si="11"/>
        <v>146.9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60.6</v>
      </c>
      <c r="BG7" s="64">
        <f t="shared" ref="BG7:BO7" si="14">BG8</f>
        <v>61.9</v>
      </c>
      <c r="BH7" s="64">
        <f t="shared" si="14"/>
        <v>61.3</v>
      </c>
      <c r="BI7" s="64">
        <f t="shared" si="14"/>
        <v>59.4</v>
      </c>
      <c r="BJ7" s="64">
        <f t="shared" si="14"/>
        <v>31.8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89354</v>
      </c>
      <c r="BR7" s="65">
        <f t="shared" ref="BR7:BZ7" si="15">BR8</f>
        <v>94517</v>
      </c>
      <c r="BS7" s="65">
        <f t="shared" si="15"/>
        <v>92726</v>
      </c>
      <c r="BT7" s="65">
        <f t="shared" si="15"/>
        <v>88332</v>
      </c>
      <c r="BU7" s="65">
        <f t="shared" si="15"/>
        <v>26600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102</v>
      </c>
      <c r="CL7" s="61"/>
      <c r="CM7" s="63">
        <f>CM8</f>
        <v>1909070</v>
      </c>
      <c r="CN7" s="63">
        <f>CN8</f>
        <v>68380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183</v>
      </c>
      <c r="DL7" s="64">
        <f t="shared" ref="DL7:DT7" si="17">DL8</f>
        <v>191.7</v>
      </c>
      <c r="DM7" s="64">
        <f t="shared" si="17"/>
        <v>192.8</v>
      </c>
      <c r="DN7" s="64">
        <f t="shared" si="17"/>
        <v>193</v>
      </c>
      <c r="DO7" s="64">
        <f t="shared" si="17"/>
        <v>125.5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32018</v>
      </c>
      <c r="D8" s="67">
        <v>47</v>
      </c>
      <c r="E8" s="67">
        <v>14</v>
      </c>
      <c r="F8" s="67">
        <v>0</v>
      </c>
      <c r="G8" s="67">
        <v>3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23</v>
      </c>
      <c r="S8" s="69" t="s">
        <v>115</v>
      </c>
      <c r="T8" s="69" t="s">
        <v>116</v>
      </c>
      <c r="U8" s="70">
        <v>12783</v>
      </c>
      <c r="V8" s="70">
        <v>459</v>
      </c>
      <c r="W8" s="70">
        <v>200</v>
      </c>
      <c r="X8" s="69" t="s">
        <v>117</v>
      </c>
      <c r="Y8" s="71">
        <v>253.9</v>
      </c>
      <c r="Z8" s="71">
        <v>262.60000000000002</v>
      </c>
      <c r="AA8" s="71">
        <v>258.39999999999998</v>
      </c>
      <c r="AB8" s="71">
        <v>246.4</v>
      </c>
      <c r="AC8" s="71">
        <v>146.9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60.6</v>
      </c>
      <c r="BG8" s="71">
        <v>61.9</v>
      </c>
      <c r="BH8" s="71">
        <v>61.3</v>
      </c>
      <c r="BI8" s="71">
        <v>59.4</v>
      </c>
      <c r="BJ8" s="71">
        <v>31.8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89354</v>
      </c>
      <c r="BR8" s="72">
        <v>94517</v>
      </c>
      <c r="BS8" s="72">
        <v>92726</v>
      </c>
      <c r="BT8" s="73">
        <v>88332</v>
      </c>
      <c r="BU8" s="73">
        <v>26600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1909070</v>
      </c>
      <c r="CN8" s="70">
        <v>68380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183</v>
      </c>
      <c r="DL8" s="71">
        <v>191.7</v>
      </c>
      <c r="DM8" s="71">
        <v>192.8</v>
      </c>
      <c r="DN8" s="71">
        <v>193</v>
      </c>
      <c r="DO8" s="71">
        <v>125.5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近藤　恵莉</cp:lastModifiedBy>
  <dcterms:created xsi:type="dcterms:W3CDTF">2021-12-17T06:00:05Z</dcterms:created>
  <dcterms:modified xsi:type="dcterms:W3CDTF">2022-01-12T06:26:18Z</dcterms:modified>
  <cp:category/>
</cp:coreProperties>
</file>