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7_公表\00_公表データ\01_盛岡市\"/>
    </mc:Choice>
  </mc:AlternateContent>
  <workbookProtection workbookAlgorithmName="SHA-512" workbookHashValue="OzGa/0kwWwZr1bCaM/58P+2a8lxLqLIodBfM2pBVNp5xg0fq54DjMV73sUyaF6Y9mJd/iQlJOtPmg8UAaSdKxA==" workbookSaltValue="kXfVZqfstyzMsa1EqArUvQ==" workbookSpinCount="100000" lockStructure="1"/>
  <bookViews>
    <workbookView xWindow="0" yWindow="0" windowWidth="23040" windowHeight="837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MA31" i="4" s="1"/>
  <c r="DN7" i="5"/>
  <c r="LH31" i="4" s="1"/>
  <c r="DM7" i="5"/>
  <c r="DL7" i="5"/>
  <c r="DK7" i="5"/>
  <c r="JC31" i="4" s="1"/>
  <c r="DI7" i="5"/>
  <c r="MI78" i="4" s="1"/>
  <c r="DH7" i="5"/>
  <c r="DG7" i="5"/>
  <c r="DF7" i="5"/>
  <c r="DE7" i="5"/>
  <c r="KA78" i="4" s="1"/>
  <c r="DD7" i="5"/>
  <c r="DC7" i="5"/>
  <c r="DB7" i="5"/>
  <c r="LE77" i="4" s="1"/>
  <c r="DA7" i="5"/>
  <c r="KP77" i="4" s="1"/>
  <c r="CZ7" i="5"/>
  <c r="CN7" i="5"/>
  <c r="CM7" i="5"/>
  <c r="BZ7" i="5"/>
  <c r="MA53" i="4" s="1"/>
  <c r="BY7" i="5"/>
  <c r="BX7" i="5"/>
  <c r="BW7" i="5"/>
  <c r="BV7" i="5"/>
  <c r="JC53" i="4" s="1"/>
  <c r="BU7" i="5"/>
  <c r="BT7" i="5"/>
  <c r="BS7" i="5"/>
  <c r="KO52" i="4" s="1"/>
  <c r="BR7" i="5"/>
  <c r="JV52" i="4" s="1"/>
  <c r="BQ7" i="5"/>
  <c r="BO7" i="5"/>
  <c r="BN7" i="5"/>
  <c r="BM7" i="5"/>
  <c r="BL7" i="5"/>
  <c r="BK7" i="5"/>
  <c r="BJ7" i="5"/>
  <c r="HJ52" i="4" s="1"/>
  <c r="BI7" i="5"/>
  <c r="GQ52" i="4" s="1"/>
  <c r="BH7" i="5"/>
  <c r="BG7" i="5"/>
  <c r="BF7" i="5"/>
  <c r="EL52" i="4" s="1"/>
  <c r="BD7" i="5"/>
  <c r="CS53" i="4" s="1"/>
  <c r="BC7" i="5"/>
  <c r="BB7" i="5"/>
  <c r="BA7" i="5"/>
  <c r="AN53" i="4" s="1"/>
  <c r="AZ7" i="5"/>
  <c r="U53" i="4" s="1"/>
  <c r="AY7" i="5"/>
  <c r="AX7" i="5"/>
  <c r="AW7" i="5"/>
  <c r="AV7" i="5"/>
  <c r="AN52" i="4" s="1"/>
  <c r="AU7" i="5"/>
  <c r="AS7" i="5"/>
  <c r="AR7" i="5"/>
  <c r="GQ32" i="4" s="1"/>
  <c r="AQ7" i="5"/>
  <c r="FX32" i="4" s="1"/>
  <c r="AP7" i="5"/>
  <c r="AO7" i="5"/>
  <c r="AN7" i="5"/>
  <c r="AM7" i="5"/>
  <c r="AL7" i="5"/>
  <c r="AK7" i="5"/>
  <c r="AJ7" i="5"/>
  <c r="AH7" i="5"/>
  <c r="CS32" i="4" s="1"/>
  <c r="AG7" i="5"/>
  <c r="AF7" i="5"/>
  <c r="AE7" i="5"/>
  <c r="AD7" i="5"/>
  <c r="U32" i="4" s="1"/>
  <c r="AC7" i="5"/>
  <c r="AB7" i="5"/>
  <c r="AA7" i="5"/>
  <c r="BG31" i="4" s="1"/>
  <c r="Z7" i="5"/>
  <c r="AN31" i="4" s="1"/>
  <c r="Y7" i="5"/>
  <c r="X7" i="5"/>
  <c r="W7" i="5"/>
  <c r="JQ10" i="4" s="1"/>
  <c r="V7" i="5"/>
  <c r="HX10" i="4" s="1"/>
  <c r="U7" i="5"/>
  <c r="T7" i="5"/>
  <c r="S7" i="5"/>
  <c r="HX8" i="4" s="1"/>
  <c r="R7" i="5"/>
  <c r="Q7" i="5"/>
  <c r="P7" i="5"/>
  <c r="O7" i="5"/>
  <c r="B10" i="4" s="1"/>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LT78" i="4"/>
  <c r="LE78" i="4"/>
  <c r="KP78" i="4"/>
  <c r="IT78" i="4"/>
  <c r="IE78" i="4"/>
  <c r="HP78" i="4"/>
  <c r="HA78" i="4"/>
  <c r="GL78" i="4"/>
  <c r="BZ78" i="4"/>
  <c r="BK78" i="4"/>
  <c r="AV78" i="4"/>
  <c r="AG78" i="4"/>
  <c r="R78" i="4"/>
  <c r="MI77" i="4"/>
  <c r="LT77" i="4"/>
  <c r="KA77" i="4"/>
  <c r="IT77" i="4"/>
  <c r="IE77" i="4"/>
  <c r="HP77" i="4"/>
  <c r="HA77" i="4"/>
  <c r="GL77" i="4"/>
  <c r="BZ77" i="4"/>
  <c r="BK77" i="4"/>
  <c r="AV77" i="4"/>
  <c r="AG77" i="4"/>
  <c r="R77" i="4"/>
  <c r="CV76" i="4"/>
  <c r="CV67" i="4"/>
  <c r="LH53" i="4"/>
  <c r="KO53" i="4"/>
  <c r="JV53" i="4"/>
  <c r="HJ53" i="4"/>
  <c r="GQ53" i="4"/>
  <c r="FX53" i="4"/>
  <c r="FE53" i="4"/>
  <c r="EL53" i="4"/>
  <c r="BZ53" i="4"/>
  <c r="BG53" i="4"/>
  <c r="MA52" i="4"/>
  <c r="LH52" i="4"/>
  <c r="JC52" i="4"/>
  <c r="FX52" i="4"/>
  <c r="FE52" i="4"/>
  <c r="CS52" i="4"/>
  <c r="BZ52" i="4"/>
  <c r="BG52" i="4"/>
  <c r="U52" i="4"/>
  <c r="MA32" i="4"/>
  <c r="LH32" i="4"/>
  <c r="JV32" i="4"/>
  <c r="JC32" i="4"/>
  <c r="HJ32" i="4"/>
  <c r="FE32" i="4"/>
  <c r="EL32" i="4"/>
  <c r="BZ32" i="4"/>
  <c r="BG32" i="4"/>
  <c r="AN32" i="4"/>
  <c r="KO31" i="4"/>
  <c r="JV31" i="4"/>
  <c r="HJ31" i="4"/>
  <c r="GQ31" i="4"/>
  <c r="FX31" i="4"/>
  <c r="FE31" i="4"/>
  <c r="EL31" i="4"/>
  <c r="CS31" i="4"/>
  <c r="BZ31" i="4"/>
  <c r="U31" i="4"/>
  <c r="LJ10" i="4"/>
  <c r="DU10" i="4"/>
  <c r="CF10" i="4"/>
  <c r="LJ8" i="4"/>
  <c r="JQ8" i="4"/>
  <c r="DU8" i="4"/>
  <c r="CF8" i="4"/>
  <c r="MI76" i="4" l="1"/>
  <c r="HJ51" i="4"/>
  <c r="MA30" i="4"/>
  <c r="IT76" i="4"/>
  <c r="CS51" i="4"/>
  <c r="HJ30" i="4"/>
  <c r="CS30" i="4"/>
  <c r="BZ76" i="4"/>
  <c r="MA51" i="4"/>
  <c r="C11" i="5"/>
  <c r="D11" i="5"/>
  <c r="E11" i="5"/>
  <c r="B11" i="5"/>
  <c r="BK76" i="4" l="1"/>
  <c r="LH51" i="4"/>
  <c r="BZ51" i="4"/>
  <c r="GQ30" i="4"/>
  <c r="LT76" i="4"/>
  <c r="GQ51" i="4"/>
  <c r="LH30" i="4"/>
  <c r="IE76" i="4"/>
  <c r="BZ30" i="4"/>
  <c r="HP76" i="4"/>
  <c r="BG30" i="4"/>
  <c r="BG51" i="4"/>
  <c r="AV76" i="4"/>
  <c r="KO51" i="4"/>
  <c r="FX51" i="4"/>
  <c r="LE76" i="4"/>
  <c r="KO30" i="4"/>
  <c r="FX30" i="4"/>
  <c r="HA76" i="4"/>
  <c r="AN51" i="4"/>
  <c r="FE30" i="4"/>
  <c r="JV51" i="4"/>
  <c r="AN30" i="4"/>
  <c r="AG76" i="4"/>
  <c r="KP76" i="4"/>
  <c r="FE51" i="4"/>
  <c r="JV30" i="4"/>
  <c r="JC51" i="4"/>
  <c r="KA76" i="4"/>
  <c r="EL51" i="4"/>
  <c r="JC30" i="4"/>
  <c r="U30" i="4"/>
  <c r="GL76" i="4"/>
  <c r="U51" i="4"/>
  <c r="EL30" i="4"/>
  <c r="R76"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<sst xmlns="http://schemas.openxmlformats.org/spreadsheetml/2006/main" count="278" uniqueCount="133">
  <si>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</si>
  <si>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</si>
  <si>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</si>
  <si>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</si>
  <si>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</si>
  <si>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</si>
  <si>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</si>
  <si>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</si>
  <si>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</si>
  <si>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</si>
  <si>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</si>
  <si>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</si>
  <si>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</si>
  <si>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</si>
  <si>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</si>
  <si>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</si>
  <si>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</si>
  <si>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</si>
  <si>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</si>
  <si>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</si>
  <si>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</si>
  <si>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</si>
  <si>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</si>
  <si>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</si>
  <si>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</si>
  <si>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</si>
  <si>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</si>
  <si>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</si>
  <si>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</si>
  <si>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</si>
  <si>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</si>
  <si>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</si>
  <si>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</si>
  <si>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</si>
  <si>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</si>
  <si>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</si>
  <si>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</si>
  <si>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</si>
  <si>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</si>
  <si>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</si>
  <si>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</si>
  <si>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</si>
  <si>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</si>
  <si>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</si>
  <si>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</si>
  <si>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</si>
  <si>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</si>
  <si>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</si>
  <si>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</si>
  <si>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</si>
  <si>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</si>
  <si>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</si>
  <si>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</si>
  <si>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</si>
  <si>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</si>
  <si>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</si>
  <si>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</si>
  <si>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</si>
  <si>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</si>
  <si>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</si>
  <si>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</si>
  <si>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</si>
  <si>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</si>
  <si>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</si>
  <si>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</si>
  <si>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</si>
  <si>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</si>
  <si>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</si>
  <si>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</si>
  <si>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</si>
  <si>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</si>
  <si>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</si>
  <si>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</si>
  <si>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</si>
  <si>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</si>
  <si>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</si>
  <si>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</si>
  <si>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</si>
  <si>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</si>
  <si>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</si>
  <si>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</si>
  <si>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</si>
  <si>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</si>
  <si>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</si>
  <si>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</si>
  <si>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</si>
  <si>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</si>
  <si>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</si>
  <si>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</si>
  <si>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</si>
  <si>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</si>
  <si>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</si>
  <si>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</si>
  <si>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</si>
  <si>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</si>
  <si>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</si>
  <si>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</si>
  <si>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</si>
  <si>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</si>
  <si>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</si>
  <si>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</si>
  <si>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</si>
  <si>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</si>
  <si>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当該値(N-1)</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</si>
  <si>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</si>
  <si>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</si>
  <si>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</si>
  <si>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</si>
  <si>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</si>
  <si>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</si>
  <si>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</si>
  <si>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岩手県　盛岡市</t>
  </si>
  <si>
    <t>マリオス立体駐車場</t>
  </si>
  <si>
    <t>法非適用</t>
  </si>
  <si>
    <t>駐車場整備事業</t>
  </si>
  <si>
    <t>-</t>
  </si>
  <si>
    <t>Ａ１Ｂ１</t>
  </si>
  <si>
    <t>非設置</t>
  </si>
  <si>
    <t>該当数値なし</t>
  </si>
  <si>
    <t>届出駐車場 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</si>
  <si>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</si>
  <si>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</si>
  <si>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</si>
  <si>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</si>
  <si>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</si>
  <si>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</si>
  <si>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</si>
  <si>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</si>
  <si>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</si>
  <si>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・使用料収入は、令和元年度まで安定して推移していたが、新型コロナウイルス感染症の影響により、令和２年度は減収となった。
・開設後23年を経過し、施設の老朽化が顕著であり、計画的な修繕を実施していく予定としていることから、収益等の状況は、新型コロナウイルス感染症の影響を除いて令和元年度までと同様の状況が継続すると考えられる。</t>
    <rPh sb="2" eb="5">
      <t>シヨウリョウ</t>
    </rPh>
    <rPh sb="5" eb="7">
      <t>シュウニュウ</t>
    </rPh>
    <rPh sb="63" eb="65">
      <t>カイセツ</t>
    </rPh>
    <rPh sb="65" eb="66">
      <t>ゴ</t>
    </rPh>
    <rPh sb="68" eb="69">
      <t>ネン</t>
    </rPh>
    <rPh sb="70" eb="72">
      <t>ケイカ</t>
    </rPh>
    <rPh sb="74" eb="76">
      <t>シセツ</t>
    </rPh>
    <rPh sb="77" eb="80">
      <t>ロウキュウカ</t>
    </rPh>
    <rPh sb="81" eb="83">
      <t>ケンチョ</t>
    </rPh>
    <rPh sb="87" eb="90">
      <t>ケイカクテキ</t>
    </rPh>
    <rPh sb="91" eb="93">
      <t>シュウゼン</t>
    </rPh>
    <rPh sb="94" eb="96">
      <t>ジッシ</t>
    </rPh>
    <rPh sb="100" eb="102">
      <t>ヨテイ</t>
    </rPh>
    <rPh sb="112" eb="114">
      <t>シュウエキ</t>
    </rPh>
    <rPh sb="114" eb="115">
      <t>トウ</t>
    </rPh>
    <rPh sb="116" eb="118">
      <t>ジョウキョウ</t>
    </rPh>
    <rPh sb="139" eb="141">
      <t>レイワ</t>
    </rPh>
    <rPh sb="141" eb="143">
      <t>ガンネン</t>
    </rPh>
    <rPh sb="143" eb="144">
      <t>ド</t>
    </rPh>
    <rPh sb="147" eb="149">
      <t>ドウヨウ</t>
    </rPh>
    <rPh sb="150" eb="152">
      <t>ジョウキョウ</t>
    </rPh>
    <rPh sb="153" eb="155">
      <t>ケイゾク</t>
    </rPh>
    <rPh sb="158" eb="159">
      <t>カンガ</t>
    </rPh>
    <phoneticPr fontId="5"/>
  </si>
  <si>
    <t xml:space="preserve">
・当駐車場は機械式の駐車場であり、老朽化が進み、施設の維持管理経費が高額になっている。</t>
    <rPh sb="2" eb="3">
      <t>トウ</t>
    </rPh>
    <rPh sb="3" eb="6">
      <t>チュウシャジョウ</t>
    </rPh>
    <rPh sb="7" eb="10">
      <t>キカイシキ</t>
    </rPh>
    <rPh sb="11" eb="14">
      <t>チュウシャジョウ</t>
    </rPh>
    <rPh sb="25" eb="27">
      <t>シセツ</t>
    </rPh>
    <rPh sb="28" eb="30">
      <t>イジ</t>
    </rPh>
    <rPh sb="30" eb="32">
      <t>カンリ</t>
    </rPh>
    <rPh sb="32" eb="34">
      <t>ケイヒ</t>
    </rPh>
    <phoneticPr fontId="5"/>
  </si>
  <si>
    <t xml:space="preserve">
・当駐車場は機械式の駐車場であり、老朽化が進み、施設の維持管理経費が高額になるため、今後は収支状況を注視しながら施設のあり方について検討していく必要がある。
・今後の施設のあり方の検討に当たっては、 250台超の附置義務を負っている施設であるため、盛岡駅西口地区駐車場と併せて検討していく必要がある。</t>
    <rPh sb="35" eb="37">
      <t>コウガク</t>
    </rPh>
    <rPh sb="43" eb="45">
      <t>コンゴ</t>
    </rPh>
    <rPh sb="51" eb="53">
      <t>チュウシ</t>
    </rPh>
    <rPh sb="57" eb="59">
      <t>シセツ</t>
    </rPh>
    <rPh sb="73" eb="75">
      <t>ヒツヨウ</t>
    </rPh>
    <rPh sb="82" eb="84">
      <t>コンゴ</t>
    </rPh>
    <rPh sb="85" eb="87">
      <t>シセツ</t>
    </rPh>
    <rPh sb="90" eb="91">
      <t>カタ</t>
    </rPh>
    <rPh sb="92" eb="94">
      <t>ケントウ</t>
    </rPh>
    <rPh sb="95" eb="96">
      <t>ア</t>
    </rPh>
    <phoneticPr fontId="5"/>
  </si>
  <si>
    <t xml:space="preserve">
・収容量の大部分が附置義務駐車施設分（294台のうち256台が建築物における駐車施設の附置及び管理に関する条例等により、マリオスに設けなければならない駐車可能台数）であり、定期利用者が多いことから、利用状況は令和元年度まで概ね安定して推移していたが、新型コロナウイルス感染症の影響により、令和２年度は一般利用、定期利用ともに利用者数が減少した。
・駐車可能な車種の車高が1.55ｍ以下であり、このことが稼働率に少なからず影響していると考えられる。</t>
    <rPh sb="14" eb="16">
      <t>チュウシャ</t>
    </rPh>
    <rPh sb="16" eb="18">
      <t>シセツ</t>
    </rPh>
    <rPh sb="105" eb="107">
      <t>レイワ</t>
    </rPh>
    <rPh sb="107" eb="109">
      <t>ガンネン</t>
    </rPh>
    <rPh sb="109" eb="110">
      <t>ド</t>
    </rPh>
    <rPh sb="118" eb="120">
      <t>スイイ</t>
    </rPh>
    <rPh sb="126" eb="128">
      <t>シンガタ</t>
    </rPh>
    <rPh sb="135" eb="138">
      <t>カンセンショウ</t>
    </rPh>
    <rPh sb="139" eb="141">
      <t>エイキョウ</t>
    </rPh>
    <rPh sb="145" eb="147">
      <t>レイワ</t>
    </rPh>
    <rPh sb="148" eb="150">
      <t>ネンド</t>
    </rPh>
    <rPh sb="151" eb="153">
      <t>イッパン</t>
    </rPh>
    <rPh sb="153" eb="155">
      <t>リヨウ</t>
    </rPh>
    <rPh sb="156" eb="158">
      <t>テイキ</t>
    </rPh>
    <rPh sb="158" eb="160">
      <t>リヨウ</t>
    </rPh>
    <rPh sb="163" eb="165">
      <t>リヨウ</t>
    </rPh>
    <rPh sb="165" eb="166">
      <t>シャ</t>
    </rPh>
    <rPh sb="166" eb="167">
      <t>スウ</t>
    </rPh>
    <rPh sb="168" eb="170">
      <t>ゲンショウ</t>
    </rPh>
    <rPh sb="207" eb="208">
      <t>スク</t>
    </rPh>
    <rPh sb="219" eb="22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</si>
</sst>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103.2</c:v>
                </c:pt>
                <c:pt idx="1">
                  <c:v>97.2</c:v>
                </c:pt>
                <c:pt idx="2">
                  <c:v>87.7</c:v>
                </c:pt>
                <c:pt idx="3">
                  <c:v>94.1</c:v>
                </c:pt>
                <c:pt idx="4">
                  <c:v>74.5</c:v>
                </c:pt>
              </c:numCache>
            </c:numRef>
          </c:val>
          <c:extLst>
            <c:ext xmlns:c16="http://schemas.microsoft.com/office/drawing/2014/chart" uri="{C3380CC4-5D6E-409C-BE32-E72D297353CC}">
              <c16:uniqueId val="{00000000-56D2-4241-B2AB-B5DAA6B6D89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56D2-4241-B2AB-B5DAA6B6D89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79-4511-BB72-4D1D4B99606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9479-4511-BB72-4D1D4B99606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226-4FEC-A78D-BAB84ABC4F9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26-4FEC-A78D-BAB84ABC4F9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A634-4565-8F1D-364FD992995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634-4565-8F1D-364FD992995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58-4159-9C60-F7C1C362273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1C58-4159-9C60-F7C1C362273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899-4802-82CA-C4AAF5365C7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9899-4802-82CA-C4AAF5365C7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31.3</c:v>
                </c:pt>
                <c:pt idx="1">
                  <c:v>31.3</c:v>
                </c:pt>
                <c:pt idx="2">
                  <c:v>29.3</c:v>
                </c:pt>
                <c:pt idx="3">
                  <c:v>26.2</c:v>
                </c:pt>
                <c:pt idx="4">
                  <c:v>17.7</c:v>
                </c:pt>
              </c:numCache>
            </c:numRef>
          </c:val>
          <c:extLst>
            <c:ext xmlns:c16="http://schemas.microsoft.com/office/drawing/2014/chart" uri="{C3380CC4-5D6E-409C-BE32-E72D297353CC}">
              <c16:uniqueId val="{00000000-171D-4462-853B-6A0E7D1C28F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171D-4462-853B-6A0E7D1C28F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c:v>
                </c:pt>
                <c:pt idx="1">
                  <c:v>-3.8</c:v>
                </c:pt>
                <c:pt idx="2">
                  <c:v>-15</c:v>
                </c:pt>
                <c:pt idx="3">
                  <c:v>-7.3</c:v>
                </c:pt>
                <c:pt idx="4">
                  <c:v>-35.5</c:v>
                </c:pt>
              </c:numCache>
            </c:numRef>
          </c:val>
          <c:extLst>
            <c:ext xmlns:c16="http://schemas.microsoft.com/office/drawing/2014/chart" uri="{C3380CC4-5D6E-409C-BE32-E72D297353CC}">
              <c16:uniqueId val="{00000000-84C8-49A0-8FA5-A536200E4EF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84C8-49A0-8FA5-A536200E4EF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1098</c:v>
                </c:pt>
                <c:pt idx="1">
                  <c:v>-1072</c:v>
                </c:pt>
                <c:pt idx="2">
                  <c:v>-4984</c:v>
                </c:pt>
                <c:pt idx="3">
                  <c:v>-2143</c:v>
                </c:pt>
                <c:pt idx="4">
                  <c:v>-9505</c:v>
                </c:pt>
              </c:numCache>
            </c:numRef>
          </c:val>
          <c:extLst>
            <c:ext xmlns:c16="http://schemas.microsoft.com/office/drawing/2014/chart" uri="{C3380CC4-5D6E-409C-BE32-E72D297353CC}">
              <c16:uniqueId val="{00000000-5950-466B-A158-40BF850704D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5950-466B-A158-40BF850704D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K37" zoomScale="90" zoomScaleNormal="90" zoomScaleSheetLayoutView="70" workbookViewId="0">
      <selection activeCell="OM50" sqref="OM5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岩手県盛岡市　マリオス立体駐車場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2290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103.2</v>
      </c>
      <c r="V31" s="118"/>
      <c r="W31" s="118"/>
      <c r="X31" s="118"/>
      <c r="Y31" s="118"/>
      <c r="Z31" s="118"/>
      <c r="AA31" s="118"/>
      <c r="AB31" s="118"/>
      <c r="AC31" s="118"/>
      <c r="AD31" s="118"/>
      <c r="AE31" s="118"/>
      <c r="AF31" s="118"/>
      <c r="AG31" s="118"/>
      <c r="AH31" s="118"/>
      <c r="AI31" s="118"/>
      <c r="AJ31" s="118"/>
      <c r="AK31" s="118"/>
      <c r="AL31" s="118"/>
      <c r="AM31" s="118"/>
      <c r="AN31" s="118">
        <f>データ!Z7</f>
        <v>97.2</v>
      </c>
      <c r="AO31" s="118"/>
      <c r="AP31" s="118"/>
      <c r="AQ31" s="118"/>
      <c r="AR31" s="118"/>
      <c r="AS31" s="118"/>
      <c r="AT31" s="118"/>
      <c r="AU31" s="118"/>
      <c r="AV31" s="118"/>
      <c r="AW31" s="118"/>
      <c r="AX31" s="118"/>
      <c r="AY31" s="118"/>
      <c r="AZ31" s="118"/>
      <c r="BA31" s="118"/>
      <c r="BB31" s="118"/>
      <c r="BC31" s="118"/>
      <c r="BD31" s="118"/>
      <c r="BE31" s="118"/>
      <c r="BF31" s="118"/>
      <c r="BG31" s="118">
        <f>データ!AA7</f>
        <v>87.7</v>
      </c>
      <c r="BH31" s="118"/>
      <c r="BI31" s="118"/>
      <c r="BJ31" s="118"/>
      <c r="BK31" s="118"/>
      <c r="BL31" s="118"/>
      <c r="BM31" s="118"/>
      <c r="BN31" s="118"/>
      <c r="BO31" s="118"/>
      <c r="BP31" s="118"/>
      <c r="BQ31" s="118"/>
      <c r="BR31" s="118"/>
      <c r="BS31" s="118"/>
      <c r="BT31" s="118"/>
      <c r="BU31" s="118"/>
      <c r="BV31" s="118"/>
      <c r="BW31" s="118"/>
      <c r="BX31" s="118"/>
      <c r="BY31" s="118"/>
      <c r="BZ31" s="118">
        <f>データ!AB7</f>
        <v>94.1</v>
      </c>
      <c r="CA31" s="118"/>
      <c r="CB31" s="118"/>
      <c r="CC31" s="118"/>
      <c r="CD31" s="118"/>
      <c r="CE31" s="118"/>
      <c r="CF31" s="118"/>
      <c r="CG31" s="118"/>
      <c r="CH31" s="118"/>
      <c r="CI31" s="118"/>
      <c r="CJ31" s="118"/>
      <c r="CK31" s="118"/>
      <c r="CL31" s="118"/>
      <c r="CM31" s="118"/>
      <c r="CN31" s="118"/>
      <c r="CO31" s="118"/>
      <c r="CP31" s="118"/>
      <c r="CQ31" s="118"/>
      <c r="CR31" s="118"/>
      <c r="CS31" s="118">
        <f>データ!AC7</f>
        <v>74.5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31.3</v>
      </c>
      <c r="JD31" s="120"/>
      <c r="JE31" s="120"/>
      <c r="JF31" s="120"/>
      <c r="JG31" s="120"/>
      <c r="JH31" s="120"/>
      <c r="JI31" s="120"/>
      <c r="JJ31" s="120"/>
      <c r="JK31" s="120"/>
      <c r="JL31" s="120"/>
      <c r="JM31" s="120"/>
      <c r="JN31" s="120"/>
      <c r="JO31" s="120"/>
      <c r="JP31" s="120"/>
      <c r="JQ31" s="120"/>
      <c r="JR31" s="120"/>
      <c r="JS31" s="120"/>
      <c r="JT31" s="120"/>
      <c r="JU31" s="121"/>
      <c r="JV31" s="119">
        <f>データ!DL7</f>
        <v>31.3</v>
      </c>
      <c r="JW31" s="120"/>
      <c r="JX31" s="120"/>
      <c r="JY31" s="120"/>
      <c r="JZ31" s="120"/>
      <c r="KA31" s="120"/>
      <c r="KB31" s="120"/>
      <c r="KC31" s="120"/>
      <c r="KD31" s="120"/>
      <c r="KE31" s="120"/>
      <c r="KF31" s="120"/>
      <c r="KG31" s="120"/>
      <c r="KH31" s="120"/>
      <c r="KI31" s="120"/>
      <c r="KJ31" s="120"/>
      <c r="KK31" s="120"/>
      <c r="KL31" s="120"/>
      <c r="KM31" s="120"/>
      <c r="KN31" s="121"/>
      <c r="KO31" s="119">
        <f>データ!DM7</f>
        <v>29.3</v>
      </c>
      <c r="KP31" s="120"/>
      <c r="KQ31" s="120"/>
      <c r="KR31" s="120"/>
      <c r="KS31" s="120"/>
      <c r="KT31" s="120"/>
      <c r="KU31" s="120"/>
      <c r="KV31" s="120"/>
      <c r="KW31" s="120"/>
      <c r="KX31" s="120"/>
      <c r="KY31" s="120"/>
      <c r="KZ31" s="120"/>
      <c r="LA31" s="120"/>
      <c r="LB31" s="120"/>
      <c r="LC31" s="120"/>
      <c r="LD31" s="120"/>
      <c r="LE31" s="120"/>
      <c r="LF31" s="120"/>
      <c r="LG31" s="121"/>
      <c r="LH31" s="119">
        <f>データ!DN7</f>
        <v>26.2</v>
      </c>
      <c r="LI31" s="120"/>
      <c r="LJ31" s="120"/>
      <c r="LK31" s="120"/>
      <c r="LL31" s="120"/>
      <c r="LM31" s="120"/>
      <c r="LN31" s="120"/>
      <c r="LO31" s="120"/>
      <c r="LP31" s="120"/>
      <c r="LQ31" s="120"/>
      <c r="LR31" s="120"/>
      <c r="LS31" s="120"/>
      <c r="LT31" s="120"/>
      <c r="LU31" s="120"/>
      <c r="LV31" s="120"/>
      <c r="LW31" s="120"/>
      <c r="LX31" s="120"/>
      <c r="LY31" s="120"/>
      <c r="LZ31" s="121"/>
      <c r="MA31" s="119">
        <f>データ!DO7</f>
        <v>17.7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v>
      </c>
      <c r="EM52" s="118"/>
      <c r="EN52" s="118"/>
      <c r="EO52" s="118"/>
      <c r="EP52" s="118"/>
      <c r="EQ52" s="118"/>
      <c r="ER52" s="118"/>
      <c r="ES52" s="118"/>
      <c r="ET52" s="118"/>
      <c r="EU52" s="118"/>
      <c r="EV52" s="118"/>
      <c r="EW52" s="118"/>
      <c r="EX52" s="118"/>
      <c r="EY52" s="118"/>
      <c r="EZ52" s="118"/>
      <c r="FA52" s="118"/>
      <c r="FB52" s="118"/>
      <c r="FC52" s="118"/>
      <c r="FD52" s="118"/>
      <c r="FE52" s="118">
        <f>データ!BG7</f>
        <v>-3.8</v>
      </c>
      <c r="FF52" s="118"/>
      <c r="FG52" s="118"/>
      <c r="FH52" s="118"/>
      <c r="FI52" s="118"/>
      <c r="FJ52" s="118"/>
      <c r="FK52" s="118"/>
      <c r="FL52" s="118"/>
      <c r="FM52" s="118"/>
      <c r="FN52" s="118"/>
      <c r="FO52" s="118"/>
      <c r="FP52" s="118"/>
      <c r="FQ52" s="118"/>
      <c r="FR52" s="118"/>
      <c r="FS52" s="118"/>
      <c r="FT52" s="118"/>
      <c r="FU52" s="118"/>
      <c r="FV52" s="118"/>
      <c r="FW52" s="118"/>
      <c r="FX52" s="118">
        <f>データ!BH7</f>
        <v>-15</v>
      </c>
      <c r="FY52" s="118"/>
      <c r="FZ52" s="118"/>
      <c r="GA52" s="118"/>
      <c r="GB52" s="118"/>
      <c r="GC52" s="118"/>
      <c r="GD52" s="118"/>
      <c r="GE52" s="118"/>
      <c r="GF52" s="118"/>
      <c r="GG52" s="118"/>
      <c r="GH52" s="118"/>
      <c r="GI52" s="118"/>
      <c r="GJ52" s="118"/>
      <c r="GK52" s="118"/>
      <c r="GL52" s="118"/>
      <c r="GM52" s="118"/>
      <c r="GN52" s="118"/>
      <c r="GO52" s="118"/>
      <c r="GP52" s="118"/>
      <c r="GQ52" s="118">
        <f>データ!BI7</f>
        <v>-7.3</v>
      </c>
      <c r="GR52" s="118"/>
      <c r="GS52" s="118"/>
      <c r="GT52" s="118"/>
      <c r="GU52" s="118"/>
      <c r="GV52" s="118"/>
      <c r="GW52" s="118"/>
      <c r="GX52" s="118"/>
      <c r="GY52" s="118"/>
      <c r="GZ52" s="118"/>
      <c r="HA52" s="118"/>
      <c r="HB52" s="118"/>
      <c r="HC52" s="118"/>
      <c r="HD52" s="118"/>
      <c r="HE52" s="118"/>
      <c r="HF52" s="118"/>
      <c r="HG52" s="118"/>
      <c r="HH52" s="118"/>
      <c r="HI52" s="118"/>
      <c r="HJ52" s="118">
        <f>データ!BJ7</f>
        <v>-35.5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1098</v>
      </c>
      <c r="JD52" s="125"/>
      <c r="JE52" s="125"/>
      <c r="JF52" s="125"/>
      <c r="JG52" s="125"/>
      <c r="JH52" s="125"/>
      <c r="JI52" s="125"/>
      <c r="JJ52" s="125"/>
      <c r="JK52" s="125"/>
      <c r="JL52" s="125"/>
      <c r="JM52" s="125"/>
      <c r="JN52" s="125"/>
      <c r="JO52" s="125"/>
      <c r="JP52" s="125"/>
      <c r="JQ52" s="125"/>
      <c r="JR52" s="125"/>
      <c r="JS52" s="125"/>
      <c r="JT52" s="125"/>
      <c r="JU52" s="125"/>
      <c r="JV52" s="125">
        <f>データ!BR7</f>
        <v>-1072</v>
      </c>
      <c r="JW52" s="125"/>
      <c r="JX52" s="125"/>
      <c r="JY52" s="125"/>
      <c r="JZ52" s="125"/>
      <c r="KA52" s="125"/>
      <c r="KB52" s="125"/>
      <c r="KC52" s="125"/>
      <c r="KD52" s="125"/>
      <c r="KE52" s="125"/>
      <c r="KF52" s="125"/>
      <c r="KG52" s="125"/>
      <c r="KH52" s="125"/>
      <c r="KI52" s="125"/>
      <c r="KJ52" s="125"/>
      <c r="KK52" s="125"/>
      <c r="KL52" s="125"/>
      <c r="KM52" s="125"/>
      <c r="KN52" s="125"/>
      <c r="KO52" s="125">
        <f>データ!BS7</f>
        <v>-4984</v>
      </c>
      <c r="KP52" s="125"/>
      <c r="KQ52" s="125"/>
      <c r="KR52" s="125"/>
      <c r="KS52" s="125"/>
      <c r="KT52" s="125"/>
      <c r="KU52" s="125"/>
      <c r="KV52" s="125"/>
      <c r="KW52" s="125"/>
      <c r="KX52" s="125"/>
      <c r="KY52" s="125"/>
      <c r="KZ52" s="125"/>
      <c r="LA52" s="125"/>
      <c r="LB52" s="125"/>
      <c r="LC52" s="125"/>
      <c r="LD52" s="125"/>
      <c r="LE52" s="125"/>
      <c r="LF52" s="125"/>
      <c r="LG52" s="125"/>
      <c r="LH52" s="125">
        <f>データ!BT7</f>
        <v>-2143</v>
      </c>
      <c r="LI52" s="125"/>
      <c r="LJ52" s="125"/>
      <c r="LK52" s="125"/>
      <c r="LL52" s="125"/>
      <c r="LM52" s="125"/>
      <c r="LN52" s="125"/>
      <c r="LO52" s="125"/>
      <c r="LP52" s="125"/>
      <c r="LQ52" s="125"/>
      <c r="LR52" s="125"/>
      <c r="LS52" s="125"/>
      <c r="LT52" s="125"/>
      <c r="LU52" s="125"/>
      <c r="LV52" s="125"/>
      <c r="LW52" s="125"/>
      <c r="LX52" s="125"/>
      <c r="LY52" s="125"/>
      <c r="LZ52" s="125"/>
      <c r="MA52" s="125">
        <f>データ!BU7</f>
        <v>-9505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191355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176054</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1L0EZeLnXdM2Wu8Tk/yGA4J3HsCFUBUas+B73xrDnyFBO8/oLOO+Y7OLpcBHSKkfZTnwCli+XHWjNlrrTihQ==" saltValue="bvFtANKI6EZP6JjqYM26Y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102</v>
      </c>
      <c r="AV5" s="59" t="s">
        <v>90</v>
      </c>
      <c r="AW5" s="59" t="s">
        <v>100</v>
      </c>
      <c r="AX5" s="59" t="s">
        <v>103</v>
      </c>
      <c r="AY5" s="59" t="s">
        <v>93</v>
      </c>
      <c r="AZ5" s="59" t="s">
        <v>94</v>
      </c>
      <c r="BA5" s="59" t="s">
        <v>95</v>
      </c>
      <c r="BB5" s="59" t="s">
        <v>96</v>
      </c>
      <c r="BC5" s="59" t="s">
        <v>97</v>
      </c>
      <c r="BD5" s="59" t="s">
        <v>98</v>
      </c>
      <c r="BE5" s="59" t="s">
        <v>99</v>
      </c>
      <c r="BF5" s="59" t="s">
        <v>89</v>
      </c>
      <c r="BG5" s="59" t="s">
        <v>104</v>
      </c>
      <c r="BH5" s="59" t="s">
        <v>100</v>
      </c>
      <c r="BI5" s="59" t="s">
        <v>101</v>
      </c>
      <c r="BJ5" s="59" t="s">
        <v>93</v>
      </c>
      <c r="BK5" s="59" t="s">
        <v>94</v>
      </c>
      <c r="BL5" s="59" t="s">
        <v>95</v>
      </c>
      <c r="BM5" s="59" t="s">
        <v>96</v>
      </c>
      <c r="BN5" s="59" t="s">
        <v>97</v>
      </c>
      <c r="BO5" s="59" t="s">
        <v>98</v>
      </c>
      <c r="BP5" s="59" t="s">
        <v>99</v>
      </c>
      <c r="BQ5" s="59" t="s">
        <v>102</v>
      </c>
      <c r="BR5" s="59" t="s">
        <v>104</v>
      </c>
      <c r="BS5" s="59" t="s">
        <v>100</v>
      </c>
      <c r="BT5" s="59" t="s">
        <v>101</v>
      </c>
      <c r="BU5" s="59" t="s">
        <v>93</v>
      </c>
      <c r="BV5" s="59" t="s">
        <v>94</v>
      </c>
      <c r="BW5" s="59" t="s">
        <v>95</v>
      </c>
      <c r="BX5" s="59" t="s">
        <v>96</v>
      </c>
      <c r="BY5" s="59" t="s">
        <v>97</v>
      </c>
      <c r="BZ5" s="59" t="s">
        <v>98</v>
      </c>
      <c r="CA5" s="59" t="s">
        <v>99</v>
      </c>
      <c r="CB5" s="59" t="s">
        <v>89</v>
      </c>
      <c r="CC5" s="59" t="s">
        <v>90</v>
      </c>
      <c r="CD5" s="59" t="s">
        <v>100</v>
      </c>
      <c r="CE5" s="59" t="s">
        <v>101</v>
      </c>
      <c r="CF5" s="59" t="s">
        <v>93</v>
      </c>
      <c r="CG5" s="59" t="s">
        <v>94</v>
      </c>
      <c r="CH5" s="59" t="s">
        <v>95</v>
      </c>
      <c r="CI5" s="59" t="s">
        <v>96</v>
      </c>
      <c r="CJ5" s="59" t="s">
        <v>97</v>
      </c>
      <c r="CK5" s="59" t="s">
        <v>98</v>
      </c>
      <c r="CL5" s="59" t="s">
        <v>99</v>
      </c>
      <c r="CM5" s="150"/>
      <c r="CN5" s="150"/>
      <c r="CO5" s="59" t="s">
        <v>89</v>
      </c>
      <c r="CP5" s="59" t="s">
        <v>90</v>
      </c>
      <c r="CQ5" s="59" t="s">
        <v>100</v>
      </c>
      <c r="CR5" s="59" t="s">
        <v>101</v>
      </c>
      <c r="CS5" s="59" t="s">
        <v>93</v>
      </c>
      <c r="CT5" s="59" t="s">
        <v>94</v>
      </c>
      <c r="CU5" s="59" t="s">
        <v>95</v>
      </c>
      <c r="CV5" s="59" t="s">
        <v>96</v>
      </c>
      <c r="CW5" s="59" t="s">
        <v>97</v>
      </c>
      <c r="CX5" s="59" t="s">
        <v>98</v>
      </c>
      <c r="CY5" s="59" t="s">
        <v>99</v>
      </c>
      <c r="CZ5" s="59" t="s">
        <v>102</v>
      </c>
      <c r="DA5" s="59" t="s">
        <v>90</v>
      </c>
      <c r="DB5" s="59" t="s">
        <v>105</v>
      </c>
      <c r="DC5" s="59" t="s">
        <v>101</v>
      </c>
      <c r="DD5" s="59" t="s">
        <v>93</v>
      </c>
      <c r="DE5" s="59" t="s">
        <v>94</v>
      </c>
      <c r="DF5" s="59" t="s">
        <v>95</v>
      </c>
      <c r="DG5" s="59" t="s">
        <v>96</v>
      </c>
      <c r="DH5" s="59" t="s">
        <v>97</v>
      </c>
      <c r="DI5" s="59" t="s">
        <v>98</v>
      </c>
      <c r="DJ5" s="59" t="s">
        <v>35</v>
      </c>
      <c r="DK5" s="59" t="s">
        <v>89</v>
      </c>
      <c r="DL5" s="59" t="s">
        <v>90</v>
      </c>
      <c r="DM5" s="59" t="s">
        <v>100</v>
      </c>
      <c r="DN5" s="59" t="s">
        <v>101</v>
      </c>
      <c r="DO5" s="59" t="s">
        <v>93</v>
      </c>
      <c r="DP5" s="59" t="s">
        <v>94</v>
      </c>
      <c r="DQ5" s="59" t="s">
        <v>95</v>
      </c>
      <c r="DR5" s="59" t="s">
        <v>96</v>
      </c>
      <c r="DS5" s="59" t="s">
        <v>97</v>
      </c>
      <c r="DT5" s="59" t="s">
        <v>98</v>
      </c>
      <c r="DU5" s="59" t="s">
        <v>99</v>
      </c>
    </row>
    <row r="6" spans="1:125" s="66" customFormat="1" x14ac:dyDescent="0.2">
      <c r="A6" s="49" t="s">
        <v>106</v>
      </c>
      <c r="B6" s="60">
        <f>B8</f>
        <v>2020</v>
      </c>
      <c r="C6" s="60">
        <f t="shared" ref="C6:X6" si="1">C8</f>
        <v>32018</v>
      </c>
      <c r="D6" s="60">
        <f t="shared" si="1"/>
        <v>47</v>
      </c>
      <c r="E6" s="60">
        <f t="shared" si="1"/>
        <v>14</v>
      </c>
      <c r="F6" s="60">
        <f t="shared" si="1"/>
        <v>0</v>
      </c>
      <c r="G6" s="60">
        <f t="shared" si="1"/>
        <v>2</v>
      </c>
      <c r="H6" s="60" t="str">
        <f>SUBSTITUTE(H8,"　","")</f>
        <v>岩手県盛岡市</v>
      </c>
      <c r="I6" s="60" t="str">
        <f t="shared" si="1"/>
        <v>マリオス立体駐車場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 附置義務駐車施設</v>
      </c>
      <c r="Q6" s="62" t="str">
        <f t="shared" si="1"/>
        <v>立体式</v>
      </c>
      <c r="R6" s="63">
        <f t="shared" si="1"/>
        <v>23</v>
      </c>
      <c r="S6" s="62" t="str">
        <f t="shared" si="1"/>
        <v>駅</v>
      </c>
      <c r="T6" s="62" t="str">
        <f t="shared" si="1"/>
        <v>無</v>
      </c>
      <c r="U6" s="63">
        <f t="shared" si="1"/>
        <v>2290</v>
      </c>
      <c r="V6" s="63">
        <f t="shared" si="1"/>
        <v>294</v>
      </c>
      <c r="W6" s="63">
        <f t="shared" si="1"/>
        <v>200</v>
      </c>
      <c r="X6" s="62" t="str">
        <f t="shared" si="1"/>
        <v>代行制</v>
      </c>
      <c r="Y6" s="64">
        <f>IF(Y8="-",NA(),Y8)</f>
        <v>103.2</v>
      </c>
      <c r="Z6" s="64">
        <f t="shared" ref="Z6:AH6" si="2">IF(Z8="-",NA(),Z8)</f>
        <v>97.2</v>
      </c>
      <c r="AA6" s="64">
        <f t="shared" si="2"/>
        <v>87.7</v>
      </c>
      <c r="AB6" s="64">
        <f t="shared" si="2"/>
        <v>94.1</v>
      </c>
      <c r="AC6" s="64">
        <f t="shared" si="2"/>
        <v>74.5</v>
      </c>
      <c r="AD6" s="64">
        <f t="shared" si="2"/>
        <v>156</v>
      </c>
      <c r="AE6" s="64">
        <f t="shared" si="2"/>
        <v>218.3</v>
      </c>
      <c r="AF6" s="64">
        <f t="shared" si="2"/>
        <v>255.1</v>
      </c>
      <c r="AG6" s="64">
        <f t="shared" si="2"/>
        <v>225.1</v>
      </c>
      <c r="AH6" s="64">
        <f t="shared" si="2"/>
        <v>130.80000000000001</v>
      </c>
      <c r="AI6" s="61" t="str">
        <f>IF(AI8="-","",IF(AI8="-","【-】","【"&amp;SUBSTITUTE(TEXT(AI8,"#,##0.0"),"-","△")&amp;"】"))</f>
        <v>【630.7】</v>
      </c>
      <c r="AJ6" s="64">
        <f>IF(AJ8="-",NA(),AJ8)</f>
        <v>0</v>
      </c>
      <c r="AK6" s="64">
        <f t="shared" ref="AK6:AS6" si="3">IF(AK8="-",NA(),AK8)</f>
        <v>0</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0</v>
      </c>
      <c r="AV6" s="65">
        <f t="shared" ref="AV6:BD6" si="4">IF(AV8="-",NA(),AV8)</f>
        <v>0</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3</v>
      </c>
      <c r="BG6" s="64">
        <f t="shared" ref="BG6:BO6" si="5">IF(BG8="-",NA(),BG8)</f>
        <v>-3.8</v>
      </c>
      <c r="BH6" s="64">
        <f t="shared" si="5"/>
        <v>-15</v>
      </c>
      <c r="BI6" s="64">
        <f t="shared" si="5"/>
        <v>-7.3</v>
      </c>
      <c r="BJ6" s="64">
        <f t="shared" si="5"/>
        <v>-35.5</v>
      </c>
      <c r="BK6" s="64">
        <f t="shared" si="5"/>
        <v>27.9</v>
      </c>
      <c r="BL6" s="64">
        <f t="shared" si="5"/>
        <v>30.9</v>
      </c>
      <c r="BM6" s="64">
        <f t="shared" si="5"/>
        <v>32.4</v>
      </c>
      <c r="BN6" s="64">
        <f t="shared" si="5"/>
        <v>13.1</v>
      </c>
      <c r="BO6" s="64">
        <f t="shared" si="5"/>
        <v>-0.7</v>
      </c>
      <c r="BP6" s="61" t="str">
        <f>IF(BP8="-","",IF(BP8="-","【-】","【"&amp;SUBSTITUTE(TEXT(BP8,"#,##0.0"),"-","△")&amp;"】"))</f>
        <v>【△65.9】</v>
      </c>
      <c r="BQ6" s="65">
        <f>IF(BQ8="-",NA(),BQ8)</f>
        <v>1098</v>
      </c>
      <c r="BR6" s="65">
        <f t="shared" ref="BR6:BZ6" si="6">IF(BR8="-",NA(),BR8)</f>
        <v>-1072</v>
      </c>
      <c r="BS6" s="65">
        <f t="shared" si="6"/>
        <v>-4984</v>
      </c>
      <c r="BT6" s="65">
        <f t="shared" si="6"/>
        <v>-2143</v>
      </c>
      <c r="BU6" s="65">
        <f t="shared" si="6"/>
        <v>-9505</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107</v>
      </c>
      <c r="CM6" s="63">
        <f t="shared" ref="CM6:CN6" si="7">CM8</f>
        <v>191355</v>
      </c>
      <c r="CN6" s="63">
        <f t="shared" si="7"/>
        <v>176054</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31.3</v>
      </c>
      <c r="DL6" s="64">
        <f t="shared" ref="DL6:DT6" si="9">IF(DL8="-",NA(),DL8)</f>
        <v>31.3</v>
      </c>
      <c r="DM6" s="64">
        <f t="shared" si="9"/>
        <v>29.3</v>
      </c>
      <c r="DN6" s="64">
        <f t="shared" si="9"/>
        <v>26.2</v>
      </c>
      <c r="DO6" s="64">
        <f t="shared" si="9"/>
        <v>17.7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109</v>
      </c>
      <c r="B7" s="60">
        <f t="shared" ref="B7:X7" si="10">B8</f>
        <v>2020</v>
      </c>
      <c r="C7" s="60">
        <f t="shared" si="10"/>
        <v>32018</v>
      </c>
      <c r="D7" s="60">
        <f t="shared" si="10"/>
        <v>47</v>
      </c>
      <c r="E7" s="60">
        <f t="shared" si="10"/>
        <v>14</v>
      </c>
      <c r="F7" s="60">
        <f t="shared" si="10"/>
        <v>0</v>
      </c>
      <c r="G7" s="60">
        <f t="shared" si="10"/>
        <v>2</v>
      </c>
      <c r="H7" s="60" t="str">
        <f t="shared" si="10"/>
        <v>岩手県　盛岡市</v>
      </c>
      <c r="I7" s="60" t="str">
        <f t="shared" si="10"/>
        <v>マリオス立体駐車場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 附置義務駐車施設</v>
      </c>
      <c r="Q7" s="62" t="str">
        <f t="shared" si="10"/>
        <v>立体式</v>
      </c>
      <c r="R7" s="63">
        <f t="shared" si="10"/>
        <v>23</v>
      </c>
      <c r="S7" s="62" t="str">
        <f t="shared" si="10"/>
        <v>駅</v>
      </c>
      <c r="T7" s="62" t="str">
        <f t="shared" si="10"/>
        <v>無</v>
      </c>
      <c r="U7" s="63">
        <f t="shared" si="10"/>
        <v>2290</v>
      </c>
      <c r="V7" s="63">
        <f t="shared" si="10"/>
        <v>294</v>
      </c>
      <c r="W7" s="63">
        <f t="shared" si="10"/>
        <v>200</v>
      </c>
      <c r="X7" s="62" t="str">
        <f t="shared" si="10"/>
        <v>代行制</v>
      </c>
      <c r="Y7" s="64">
        <f>Y8</f>
        <v>103.2</v>
      </c>
      <c r="Z7" s="64">
        <f t="shared" ref="Z7:AH7" si="11">Z8</f>
        <v>97.2</v>
      </c>
      <c r="AA7" s="64">
        <f t="shared" si="11"/>
        <v>87.7</v>
      </c>
      <c r="AB7" s="64">
        <f t="shared" si="11"/>
        <v>94.1</v>
      </c>
      <c r="AC7" s="64">
        <f t="shared" si="11"/>
        <v>74.5</v>
      </c>
      <c r="AD7" s="64">
        <f t="shared" si="11"/>
        <v>156</v>
      </c>
      <c r="AE7" s="64">
        <f t="shared" si="11"/>
        <v>218.3</v>
      </c>
      <c r="AF7" s="64">
        <f t="shared" si="11"/>
        <v>255.1</v>
      </c>
      <c r="AG7" s="64">
        <f t="shared" si="11"/>
        <v>225.1</v>
      </c>
      <c r="AH7" s="64">
        <f t="shared" si="11"/>
        <v>130.80000000000001</v>
      </c>
      <c r="AI7" s="61"/>
      <c r="AJ7" s="64">
        <f>AJ8</f>
        <v>0</v>
      </c>
      <c r="AK7" s="64">
        <f t="shared" ref="AK7:AS7" si="12">AK8</f>
        <v>0</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0</v>
      </c>
      <c r="AV7" s="65">
        <f t="shared" ref="AV7:BD7" si="13">AV8</f>
        <v>0</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3</v>
      </c>
      <c r="BG7" s="64">
        <f t="shared" ref="BG7:BO7" si="14">BG8</f>
        <v>-3.8</v>
      </c>
      <c r="BH7" s="64">
        <f t="shared" si="14"/>
        <v>-15</v>
      </c>
      <c r="BI7" s="64">
        <f t="shared" si="14"/>
        <v>-7.3</v>
      </c>
      <c r="BJ7" s="64">
        <f t="shared" si="14"/>
        <v>-35.5</v>
      </c>
      <c r="BK7" s="64">
        <f t="shared" si="14"/>
        <v>27.9</v>
      </c>
      <c r="BL7" s="64">
        <f t="shared" si="14"/>
        <v>30.9</v>
      </c>
      <c r="BM7" s="64">
        <f t="shared" si="14"/>
        <v>32.4</v>
      </c>
      <c r="BN7" s="64">
        <f t="shared" si="14"/>
        <v>13.1</v>
      </c>
      <c r="BO7" s="64">
        <f t="shared" si="14"/>
        <v>-0.7</v>
      </c>
      <c r="BP7" s="61"/>
      <c r="BQ7" s="65">
        <f>BQ8</f>
        <v>1098</v>
      </c>
      <c r="BR7" s="65">
        <f t="shared" ref="BR7:BZ7" si="15">BR8</f>
        <v>-1072</v>
      </c>
      <c r="BS7" s="65">
        <f t="shared" si="15"/>
        <v>-4984</v>
      </c>
      <c r="BT7" s="65">
        <f t="shared" si="15"/>
        <v>-2143</v>
      </c>
      <c r="BU7" s="65">
        <f t="shared" si="15"/>
        <v>-9505</v>
      </c>
      <c r="BV7" s="65">
        <f t="shared" si="15"/>
        <v>19504</v>
      </c>
      <c r="BW7" s="65">
        <f t="shared" si="15"/>
        <v>18068</v>
      </c>
      <c r="BX7" s="65">
        <f t="shared" si="15"/>
        <v>25902</v>
      </c>
      <c r="BY7" s="65">
        <f t="shared" si="15"/>
        <v>23067</v>
      </c>
      <c r="BZ7" s="65">
        <f t="shared" si="15"/>
        <v>4197</v>
      </c>
      <c r="CA7" s="63"/>
      <c r="CB7" s="64" t="s">
        <v>110</v>
      </c>
      <c r="CC7" s="64" t="s">
        <v>110</v>
      </c>
      <c r="CD7" s="64" t="s">
        <v>110</v>
      </c>
      <c r="CE7" s="64" t="s">
        <v>110</v>
      </c>
      <c r="CF7" s="64" t="s">
        <v>110</v>
      </c>
      <c r="CG7" s="64" t="s">
        <v>110</v>
      </c>
      <c r="CH7" s="64" t="s">
        <v>110</v>
      </c>
      <c r="CI7" s="64" t="s">
        <v>110</v>
      </c>
      <c r="CJ7" s="64" t="s">
        <v>110</v>
      </c>
      <c r="CK7" s="64" t="s">
        <v>107</v>
      </c>
      <c r="CL7" s="61"/>
      <c r="CM7" s="63">
        <f>CM8</f>
        <v>191355</v>
      </c>
      <c r="CN7" s="63">
        <f>CN8</f>
        <v>176054</v>
      </c>
      <c r="CO7" s="64" t="s">
        <v>110</v>
      </c>
      <c r="CP7" s="64" t="s">
        <v>110</v>
      </c>
      <c r="CQ7" s="64" t="s">
        <v>110</v>
      </c>
      <c r="CR7" s="64" t="s">
        <v>110</v>
      </c>
      <c r="CS7" s="64" t="s">
        <v>110</v>
      </c>
      <c r="CT7" s="64" t="s">
        <v>110</v>
      </c>
      <c r="CU7" s="64" t="s">
        <v>110</v>
      </c>
      <c r="CV7" s="64" t="s">
        <v>110</v>
      </c>
      <c r="CW7" s="64" t="s">
        <v>110</v>
      </c>
      <c r="CX7" s="64" t="s">
        <v>107</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31.3</v>
      </c>
      <c r="DL7" s="64">
        <f t="shared" ref="DL7:DT7" si="17">DL8</f>
        <v>31.3</v>
      </c>
      <c r="DM7" s="64">
        <f t="shared" si="17"/>
        <v>29.3</v>
      </c>
      <c r="DN7" s="64">
        <f t="shared" si="17"/>
        <v>26.2</v>
      </c>
      <c r="DO7" s="64">
        <f t="shared" si="17"/>
        <v>17.7</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32018</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23</v>
      </c>
      <c r="S8" s="69" t="s">
        <v>121</v>
      </c>
      <c r="T8" s="69" t="s">
        <v>122</v>
      </c>
      <c r="U8" s="70">
        <v>2290</v>
      </c>
      <c r="V8" s="70">
        <v>294</v>
      </c>
      <c r="W8" s="70">
        <v>200</v>
      </c>
      <c r="X8" s="69" t="s">
        <v>123</v>
      </c>
      <c r="Y8" s="71">
        <v>103.2</v>
      </c>
      <c r="Z8" s="71">
        <v>97.2</v>
      </c>
      <c r="AA8" s="71">
        <v>87.7</v>
      </c>
      <c r="AB8" s="71">
        <v>94.1</v>
      </c>
      <c r="AC8" s="71">
        <v>74.5</v>
      </c>
      <c r="AD8" s="71">
        <v>156</v>
      </c>
      <c r="AE8" s="71">
        <v>218.3</v>
      </c>
      <c r="AF8" s="71">
        <v>255.1</v>
      </c>
      <c r="AG8" s="71">
        <v>225.1</v>
      </c>
      <c r="AH8" s="71">
        <v>130.80000000000001</v>
      </c>
      <c r="AI8" s="68">
        <v>630.70000000000005</v>
      </c>
      <c r="AJ8" s="71">
        <v>0</v>
      </c>
      <c r="AK8" s="71">
        <v>0</v>
      </c>
      <c r="AL8" s="71">
        <v>0</v>
      </c>
      <c r="AM8" s="71">
        <v>0</v>
      </c>
      <c r="AN8" s="71">
        <v>0</v>
      </c>
      <c r="AO8" s="71">
        <v>5.6</v>
      </c>
      <c r="AP8" s="71">
        <v>3.5</v>
      </c>
      <c r="AQ8" s="71">
        <v>3.8</v>
      </c>
      <c r="AR8" s="71">
        <v>3.2</v>
      </c>
      <c r="AS8" s="71">
        <v>9.5</v>
      </c>
      <c r="AT8" s="68">
        <v>8.6</v>
      </c>
      <c r="AU8" s="72">
        <v>0</v>
      </c>
      <c r="AV8" s="72">
        <v>0</v>
      </c>
      <c r="AW8" s="72">
        <v>0</v>
      </c>
      <c r="AX8" s="72">
        <v>0</v>
      </c>
      <c r="AY8" s="72">
        <v>0</v>
      </c>
      <c r="AZ8" s="72">
        <v>40</v>
      </c>
      <c r="BA8" s="72">
        <v>28</v>
      </c>
      <c r="BB8" s="72">
        <v>27</v>
      </c>
      <c r="BC8" s="72">
        <v>14</v>
      </c>
      <c r="BD8" s="72">
        <v>4426</v>
      </c>
      <c r="BE8" s="72">
        <v>2345</v>
      </c>
      <c r="BF8" s="71">
        <v>3</v>
      </c>
      <c r="BG8" s="71">
        <v>-3.8</v>
      </c>
      <c r="BH8" s="71">
        <v>-15</v>
      </c>
      <c r="BI8" s="71">
        <v>-7.3</v>
      </c>
      <c r="BJ8" s="71">
        <v>-35.5</v>
      </c>
      <c r="BK8" s="71">
        <v>27.9</v>
      </c>
      <c r="BL8" s="71">
        <v>30.9</v>
      </c>
      <c r="BM8" s="71">
        <v>32.4</v>
      </c>
      <c r="BN8" s="71">
        <v>13.1</v>
      </c>
      <c r="BO8" s="71">
        <v>-0.7</v>
      </c>
      <c r="BP8" s="68">
        <v>-65.900000000000006</v>
      </c>
      <c r="BQ8" s="72">
        <v>1098</v>
      </c>
      <c r="BR8" s="72">
        <v>-1072</v>
      </c>
      <c r="BS8" s="72">
        <v>-4984</v>
      </c>
      <c r="BT8" s="73">
        <v>-2143</v>
      </c>
      <c r="BU8" s="73">
        <v>-9505</v>
      </c>
      <c r="BV8" s="72">
        <v>19504</v>
      </c>
      <c r="BW8" s="72">
        <v>18068</v>
      </c>
      <c r="BX8" s="72">
        <v>25902</v>
      </c>
      <c r="BY8" s="72">
        <v>23067</v>
      </c>
      <c r="BZ8" s="72">
        <v>4197</v>
      </c>
      <c r="CA8" s="70">
        <v>3932</v>
      </c>
      <c r="CB8" s="71" t="s">
        <v>115</v>
      </c>
      <c r="CC8" s="71" t="s">
        <v>115</v>
      </c>
      <c r="CD8" s="71" t="s">
        <v>115</v>
      </c>
      <c r="CE8" s="71" t="s">
        <v>115</v>
      </c>
      <c r="CF8" s="71" t="s">
        <v>115</v>
      </c>
      <c r="CG8" s="71" t="s">
        <v>115</v>
      </c>
      <c r="CH8" s="71" t="s">
        <v>115</v>
      </c>
      <c r="CI8" s="71" t="s">
        <v>115</v>
      </c>
      <c r="CJ8" s="71" t="s">
        <v>115</v>
      </c>
      <c r="CK8" s="71" t="s">
        <v>115</v>
      </c>
      <c r="CL8" s="68" t="s">
        <v>115</v>
      </c>
      <c r="CM8" s="70">
        <v>191355</v>
      </c>
      <c r="CN8" s="70">
        <v>176054</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283.7</v>
      </c>
      <c r="DF8" s="71">
        <v>263.39999999999998</v>
      </c>
      <c r="DG8" s="71">
        <v>178.3</v>
      </c>
      <c r="DH8" s="71">
        <v>1310.7</v>
      </c>
      <c r="DI8" s="71">
        <v>110.8</v>
      </c>
      <c r="DJ8" s="68">
        <v>183.4</v>
      </c>
      <c r="DK8" s="71">
        <v>31.3</v>
      </c>
      <c r="DL8" s="71">
        <v>31.3</v>
      </c>
      <c r="DM8" s="71">
        <v>29.3</v>
      </c>
      <c r="DN8" s="71">
        <v>26.2</v>
      </c>
      <c r="DO8" s="71">
        <v>17.7</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dcterms:created xsi:type="dcterms:W3CDTF">2021-12-17T06:00:04Z</dcterms:created>
  <dcterms:modified xsi:type="dcterms:W3CDTF">2022-02-28T05:27:42Z</dcterms:modified>
  <cp:category/>
</cp:coreProperties>
</file>