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3\01 盛岡市\【財政課】220111 公営企業に係る経営比較分析表（令和２年度）の分析等について\01 財政課へ提出\"/>
    </mc:Choice>
  </mc:AlternateContent>
  <xr:revisionPtr revIDLastSave="0" documentId="13_ncr:1_{FFC48723-F37C-4364-9EE0-579864037C01}" xr6:coauthVersionLast="46" xr6:coauthVersionMax="46" xr10:uidLastSave="{00000000-0000-0000-0000-000000000000}"/>
  <workbookProtection workbookAlgorithmName="SHA-512" workbookHashValue="GRRcE04W/bShHSPJ75Y8Kkr5fbgEfvFhBm9SKCDFeeUcdd+NqLeA7g5sCTT+yv4Zd3kDPsvo4LbNAUAkZhwF5w==" workbookSaltValue="vnegg38QCwV2EVkXbVgFD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E85" i="4"/>
  <c r="AT10" i="4"/>
  <c r="AL10" i="4"/>
  <c r="AD10" i="4"/>
  <c r="P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<sst xmlns="http://schemas.openxmlformats.org/spreadsheetml/2006/main" count="236" uniqueCount="116">
  <si>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</si>
  <si>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</si>
  <si>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</si>
  <si>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</si>
  <si>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</si>
  <si>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</si>
  <si>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</si>
  <si>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</si>
  <si>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</si>
  <si>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</si>
  <si>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</si>
  <si>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</si>
  <si>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</si>
  <si>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</si>
  <si>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</si>
  <si>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</si>
  <si>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</si>
  <si>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</si>
  <si>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</si>
  <si>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</si>
  <si>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</si>
  <si>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</si>
  <si>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</si>
  <si>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</si>
  <si>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</si>
  <si>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</si>
  <si>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</si>
  <si>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</si>
  <si>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</si>
  <si>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</si>
  <si>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</si>
  <si>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</si>
  <si>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</si>
  <si>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</si>
  <si>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</si>
  <si>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</si>
  <si>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</si>
  <si>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</si>
  <si>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</si>
  <si>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</si>
  <si>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</si>
  <si>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</si>
  <si>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</si>
  <si>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</si>
  <si>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</si>
  <si>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</si>
  <si>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</si>
  <si>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</si>
  <si>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</si>
  <si>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</si>
  <si>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</si>
  <si>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</si>
  <si>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</si>
  <si>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</si>
  <si>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</si>
  <si>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</si>
  <si>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</si>
  <si>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</si>
  <si>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</si>
  <si>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</si>
  <si>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</si>
  <si>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</si>
  <si>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</si>
  <si>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</si>
  <si>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</si>
  <si>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</si>
  <si>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</si>
  <si>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</si>
  <si>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</si>
  <si>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</si>
  <si>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</si>
  <si>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</si>
  <si>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</si>
  <si>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</si>
  <si>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</si>
  <si>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</si>
  <si>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</si>
  <si>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</si>
  <si>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</si>
  <si>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</si>
  <si>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</si>
  <si>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</si>
  <si>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</si>
  <si>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</si>
  <si>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</si>
  <si>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</si>
  <si>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</si>
  <si>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</si>
  <si>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</si>
  <si>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</si>
  <si>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</si>
  <si>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</si>
  <si>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</si>
  <si>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</si>
  <si>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</si>
  <si>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</si>
  <si>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</si>
  <si>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</si>
  <si>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</si>
  <si>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</si>
  <si>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</si>
  <si>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</si>
  <si>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</si>
  <si>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</si>
  <si>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</si>
  <si>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</si>
  <si>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</si>
  <si>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</si>
  <si>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</si>
  <si>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</si>
  <si>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</si>
  <si>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</si>
  <si>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</si>
  <si>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事業（公共下水道）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全体構想及びストックマネジメント計画等に基づき，将来にわたって市民が下水道事業のサービスを安定的に受けられるような事業経営に努める。また，下水道使用料については，使用料体系も含めた適時適切な見直しを検討する必要がある。</t>
    <phoneticPr fontId="4"/>
  </si>
  <si>
    <t>　有形固定資産減価償却率（①）は上昇傾向にあるほか類似団体及び全国平均を上回っており，施設全体の老朽化が進行しているため，計画的な改築更新に向けた取組の強化が必要である。
　管渠老朽化率（②）は，全国平均値や類似団体平均値に比較して低い一方，年々上昇している。
　管渠改善率（③）は，現在，新設と並行して更新及び改良を進めており，新設に要する事業費を重点投資していることから，低調に推移している。
　将来の事業継続に向けて，更新財源を確保するとともに計画的な投資に取組む必要がある。</t>
    <rPh sb="29" eb="30">
      <t>オヨ</t>
    </rPh>
    <rPh sb="31" eb="33">
      <t>ゼンコク</t>
    </rPh>
    <rPh sb="33" eb="35">
      <t>ヘイキン</t>
    </rPh>
    <rPh sb="70" eb="71">
      <t>ム</t>
    </rPh>
    <rPh sb="73" eb="75">
      <t>トリクミ</t>
    </rPh>
    <rPh sb="76" eb="78">
      <t>キョウカ</t>
    </rPh>
    <rPh sb="79" eb="81">
      <t>ヒツヨウ</t>
    </rPh>
    <phoneticPr fontId="4"/>
  </si>
  <si>
    <t>　経常収支比率（①）は100%以上で推移しているものの，令和２年度は類似団体及び全国平均を下回る結果となった。主な要因は，県の流域下水道維持管理負担金単価の増のほか，新型コロナウイルス感染症の拡大に伴い，大口使用者の下水道使用量が減少したことなどによる。
　累積欠損金（②）は平成27年度以降に解消した。
　流動比率（③）は100％を上回ることができたが，今後も健全経営の実現に向け，一層の効率的な事業運営に努める。
　企業債残高（④）は，建設企業債の発行を抑制して償還を進めており，削減に努めている。今後も，投資対象の費用対効果の精査と効率的な施設整備を図り，企業債発行の抑制に努める。
　経費回収率（⑤）は概ね100％で推移し，水洗化率（⑧）は年々上昇していることから，引き続き，水洗化の普及促進を図り，適正な使用料収入を確保するとともに，汚水処理費の削減に努める。
　各年度の収支均衡は，流域下水道の維持管理費の動向が大きく影響するため，安定的な下水道使用料の確保が重要である。今後は，未整備区域の投資効率の低下及び財源の抑制等に伴い，下水道使用料の増加を見込めない状況にあるため，施設の効率的な維持管理と経費縮減を積極的に進めるとともに，適正な受益者負担と使用料収入確保の観点から下水道使用料の見直しを検討する必要がある。</t>
    <rPh sb="28" eb="30">
      <t>レイワ</t>
    </rPh>
    <rPh sb="31" eb="33">
      <t>ネンド</t>
    </rPh>
    <rPh sb="34" eb="36">
      <t>ルイジ</t>
    </rPh>
    <rPh sb="36" eb="38">
      <t>ダンタイ</t>
    </rPh>
    <rPh sb="38" eb="39">
      <t>オヨ</t>
    </rPh>
    <rPh sb="40" eb="42">
      <t>ゼンコク</t>
    </rPh>
    <rPh sb="42" eb="44">
      <t>ヘイキン</t>
    </rPh>
    <rPh sb="45" eb="47">
      <t>シタマワ</t>
    </rPh>
    <rPh sb="48" eb="50">
      <t>ケッカ</t>
    </rPh>
    <rPh sb="55" eb="56">
      <t>オモ</t>
    </rPh>
    <rPh sb="57" eb="59">
      <t>ヨウイン</t>
    </rPh>
    <rPh sb="61" eb="62">
      <t>ケン</t>
    </rPh>
    <rPh sb="63" eb="65">
      <t>リュウイキ</t>
    </rPh>
    <rPh sb="65" eb="68">
      <t>ゲスイドウ</t>
    </rPh>
    <rPh sb="68" eb="70">
      <t>イジ</t>
    </rPh>
    <rPh sb="70" eb="72">
      <t>カンリ</t>
    </rPh>
    <rPh sb="72" eb="75">
      <t>フタンキン</t>
    </rPh>
    <rPh sb="75" eb="77">
      <t>タンカ</t>
    </rPh>
    <rPh sb="78" eb="79">
      <t>ゾウ</t>
    </rPh>
    <rPh sb="83" eb="85">
      <t>シンガタ</t>
    </rPh>
    <rPh sb="92" eb="95">
      <t>カンセンショウ</t>
    </rPh>
    <rPh sb="96" eb="98">
      <t>カクダイ</t>
    </rPh>
    <rPh sb="99" eb="100">
      <t>トモナ</t>
    </rPh>
    <rPh sb="102" eb="104">
      <t>オオグチ</t>
    </rPh>
    <rPh sb="104" eb="107">
      <t>シヨウシャ</t>
    </rPh>
    <rPh sb="108" eb="111">
      <t>ゲスイドウ</t>
    </rPh>
    <rPh sb="111" eb="114">
      <t>シヨウリョウ</t>
    </rPh>
    <rPh sb="115" eb="117">
      <t>ゲンショウ</t>
    </rPh>
    <rPh sb="305" eb="306">
      <t>オオム</t>
    </rPh>
    <rPh sb="312" eb="314">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</si>
</sst>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0.03</c:v>
                </c:pt>
                <c:pt idx="2">
                  <c:v>0.02</c:v>
                </c:pt>
                <c:pt idx="3">
                  <c:v>0.01</c:v>
                </c:pt>
                <c:pt idx="4">
                  <c:v>0.01</c:v>
                </c:pt>
              </c:numCache>
            </c:numRef>
          </c:val>
          <c:extLst>
            <c:ext xmlns:c16="http://schemas.microsoft.com/office/drawing/2014/chart" uri="{C3380CC4-5D6E-409C-BE32-E72D297353CC}">
              <c16:uniqueId val="{00000000-1C65-4531-9A6F-FCF55BDFD8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1C65-4531-9A6F-FCF55BDFD8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28-408C-911A-D04F34102D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4E28-408C-911A-D04F34102D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97.17</c:v>
                </c:pt>
                <c:pt idx="1">
                  <c:v>97.38</c:v>
                </c:pt>
                <c:pt idx="2">
                  <c:v>97.43</c:v>
                </c:pt>
                <c:pt idx="3">
                  <c:v>97.59</c:v>
                </c:pt>
                <c:pt idx="4">
                  <c:v>97.64</c:v>
                </c:pt>
              </c:numCache>
            </c:numRef>
          </c:val>
          <c:extLst>
            <c:ext xmlns:c16="http://schemas.microsoft.com/office/drawing/2014/chart" uri="{C3380CC4-5D6E-409C-BE32-E72D297353CC}">
              <c16:uniqueId val="{00000000-F9F4-46A3-85B4-B252E72442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F9F4-46A3-85B4-B252E72442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107.75</c:v>
                </c:pt>
                <c:pt idx="1">
                  <c:v>108.21</c:v>
                </c:pt>
                <c:pt idx="2">
                  <c:v>107.72</c:v>
                </c:pt>
                <c:pt idx="3">
                  <c:v>110.09</c:v>
                </c:pt>
                <c:pt idx="4">
                  <c:v>105.45</c:v>
                </c:pt>
              </c:numCache>
            </c:numRef>
          </c:val>
          <c:extLst>
            <c:ext xmlns:c16="http://schemas.microsoft.com/office/drawing/2014/chart" uri="{C3380CC4-5D6E-409C-BE32-E72D297353CC}">
              <c16:uniqueId val="{00000000-5E3B-48AD-8AF6-7ADA43FC6D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5E3B-48AD-8AF6-7ADA43FC6D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31.2</c:v>
                </c:pt>
                <c:pt idx="1">
                  <c:v>33.14</c:v>
                </c:pt>
                <c:pt idx="2">
                  <c:v>35</c:v>
                </c:pt>
                <c:pt idx="3">
                  <c:v>36.770000000000003</c:v>
                </c:pt>
                <c:pt idx="4">
                  <c:v>38.4</c:v>
                </c:pt>
              </c:numCache>
            </c:numRef>
          </c:val>
          <c:extLst>
            <c:ext xmlns:c16="http://schemas.microsoft.com/office/drawing/2014/chart" uri="{C3380CC4-5D6E-409C-BE32-E72D297353CC}">
              <c16:uniqueId val="{00000000-48F9-41CE-9A62-996F41C047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48F9-41CE-9A62-996F41C047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2.82</c:v>
                </c:pt>
                <c:pt idx="1">
                  <c:v>3.26</c:v>
                </c:pt>
                <c:pt idx="2">
                  <c:v>3.51</c:v>
                </c:pt>
                <c:pt idx="3">
                  <c:v>3.88</c:v>
                </c:pt>
                <c:pt idx="4">
                  <c:v>4.41</c:v>
                </c:pt>
              </c:numCache>
            </c:numRef>
          </c:val>
          <c:extLst>
            <c:ext xmlns:c16="http://schemas.microsoft.com/office/drawing/2014/chart" uri="{C3380CC4-5D6E-409C-BE32-E72D297353CC}">
              <c16:uniqueId val="{00000000-6E29-4675-A89D-20570B631F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6E29-4675-A89D-20570B631F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5-4B64-9FFD-1E6DAC0A19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23F5-4B64-9FFD-1E6DAC0A19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65.67</c:v>
                </c:pt>
                <c:pt idx="1">
                  <c:v>78.36</c:v>
                </c:pt>
                <c:pt idx="2">
                  <c:v>91.27</c:v>
                </c:pt>
                <c:pt idx="3">
                  <c:v>113.1</c:v>
                </c:pt>
                <c:pt idx="4">
                  <c:v>133.05000000000001</c:v>
                </c:pt>
              </c:numCache>
            </c:numRef>
          </c:val>
          <c:extLst>
            <c:ext xmlns:c16="http://schemas.microsoft.com/office/drawing/2014/chart" uri="{C3380CC4-5D6E-409C-BE32-E72D297353CC}">
              <c16:uniqueId val="{00000000-5189-442C-B220-5610BACE39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5189-442C-B220-5610BACE39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447.53</c:v>
                </c:pt>
                <c:pt idx="1">
                  <c:v>458.08</c:v>
                </c:pt>
                <c:pt idx="2">
                  <c:v>433.06</c:v>
                </c:pt>
                <c:pt idx="3">
                  <c:v>399.96</c:v>
                </c:pt>
                <c:pt idx="4">
                  <c:v>375.84</c:v>
                </c:pt>
              </c:numCache>
            </c:numRef>
          </c:val>
          <c:extLst>
            <c:ext xmlns:c16="http://schemas.microsoft.com/office/drawing/2014/chart" uri="{C3380CC4-5D6E-409C-BE32-E72D297353CC}">
              <c16:uniqueId val="{00000000-66CE-4FDB-BE0C-B9A3F8C46A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66CE-4FDB-BE0C-B9A3F8C46A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101.23</c:v>
                </c:pt>
                <c:pt idx="1">
                  <c:v>100.06</c:v>
                </c:pt>
                <c:pt idx="2">
                  <c:v>100.05</c:v>
                </c:pt>
                <c:pt idx="3">
                  <c:v>100.04</c:v>
                </c:pt>
                <c:pt idx="4">
                  <c:v>99.98</c:v>
                </c:pt>
              </c:numCache>
            </c:numRef>
          </c:val>
          <c:extLst>
            <c:ext xmlns:c16="http://schemas.microsoft.com/office/drawing/2014/chart" uri="{C3380CC4-5D6E-409C-BE32-E72D297353CC}">
              <c16:uniqueId val="{00000000-AD68-45E7-B574-559861ACE6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AD68-45E7-B574-559861ACE6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152.13</c:v>
                </c:pt>
                <c:pt idx="1">
                  <c:v>153.04</c:v>
                </c:pt>
                <c:pt idx="2">
                  <c:v>153.35</c:v>
                </c:pt>
                <c:pt idx="3">
                  <c:v>152.85</c:v>
                </c:pt>
                <c:pt idx="4">
                  <c:v>149.94</c:v>
                </c:pt>
              </c:numCache>
            </c:numRef>
          </c:val>
          <c:extLst>
            <c:ext xmlns:c16="http://schemas.microsoft.com/office/drawing/2014/chart" uri="{C3380CC4-5D6E-409C-BE32-E72D297353CC}">
              <c16:uniqueId val="{00000000-6BD8-4C49-8853-C35B475B5B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6BD8-4C49-8853-C35B475B5B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盛岡市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自治体職員</v>
      </c>
      <c r="AE8" s="50"/>
      <c r="AF8" s="50"/>
      <c r="AG8" s="50"/>
      <c r="AH8" s="50"/>
      <c r="AI8" s="50"/>
      <c r="AJ8" s="50"/>
      <c r="AK8" s="3"/>
      <c r="AL8" s="51">
        <f>データ!S6</f>
        <v>286820</v>
      </c>
      <c r="AM8" s="51"/>
      <c r="AN8" s="51"/>
      <c r="AO8" s="51"/>
      <c r="AP8" s="51"/>
      <c r="AQ8" s="51"/>
      <c r="AR8" s="51"/>
      <c r="AS8" s="51"/>
      <c r="AT8" s="46">
        <f>データ!T6</f>
        <v>886.47</v>
      </c>
      <c r="AU8" s="46"/>
      <c r="AV8" s="46"/>
      <c r="AW8" s="46"/>
      <c r="AX8" s="46"/>
      <c r="AY8" s="46"/>
      <c r="AZ8" s="46"/>
      <c r="BA8" s="46"/>
      <c r="BB8" s="46">
        <f>データ!U6</f>
        <v>323.55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69.94</v>
      </c>
      <c r="J10" s="46"/>
      <c r="K10" s="46"/>
      <c r="L10" s="46"/>
      <c r="M10" s="46"/>
      <c r="N10" s="46"/>
      <c r="O10" s="46"/>
      <c r="P10" s="46">
        <f>データ!P6</f>
        <v>89.87</v>
      </c>
      <c r="Q10" s="46"/>
      <c r="R10" s="46"/>
      <c r="S10" s="46"/>
      <c r="T10" s="46"/>
      <c r="U10" s="46"/>
      <c r="V10" s="46"/>
      <c r="W10" s="46">
        <f>データ!Q6</f>
        <v>84.58</v>
      </c>
      <c r="X10" s="46"/>
      <c r="Y10" s="46"/>
      <c r="Z10" s="46"/>
      <c r="AA10" s="46"/>
      <c r="AB10" s="46"/>
      <c r="AC10" s="46"/>
      <c r="AD10" s="51">
        <f>データ!R6</f>
        <v>2455</v>
      </c>
      <c r="AE10" s="51"/>
      <c r="AF10" s="51"/>
      <c r="AG10" s="51"/>
      <c r="AH10" s="51"/>
      <c r="AI10" s="51"/>
      <c r="AJ10" s="51"/>
      <c r="AK10" s="2"/>
      <c r="AL10" s="51">
        <f>データ!V6</f>
        <v>256890</v>
      </c>
      <c r="AM10" s="51"/>
      <c r="AN10" s="51"/>
      <c r="AO10" s="51"/>
      <c r="AP10" s="51"/>
      <c r="AQ10" s="51"/>
      <c r="AR10" s="51"/>
      <c r="AS10" s="51"/>
      <c r="AT10" s="46">
        <f>データ!W6</f>
        <v>50.1</v>
      </c>
      <c r="AU10" s="46"/>
      <c r="AV10" s="46"/>
      <c r="AW10" s="46"/>
      <c r="AX10" s="46"/>
      <c r="AY10" s="46"/>
      <c r="AZ10" s="46"/>
      <c r="BA10" s="46"/>
      <c r="BB10" s="46">
        <f>データ!X6</f>
        <v>5127.54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114</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VPiwQ5i7/O0CMx2sb9AlkydukdkHEUML3U3E036KVtvGyA7jqmHqzJbC0DGuhnvwOIJvWVNq7RTD7cpjl6DUg==" saltValue="DWgsBLygjeV1CCeBOFCh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32018</v>
      </c>
      <c r="D6" s="33">
        <f t="shared" si="3"/>
        <v>46</v>
      </c>
      <c r="E6" s="33">
        <f t="shared" si="3"/>
        <v>17</v>
      </c>
      <c r="F6" s="33">
        <f t="shared" si="3"/>
        <v>1</v>
      </c>
      <c r="G6" s="33">
        <f t="shared" si="3"/>
        <v>0</v>
      </c>
      <c r="H6" s="33" t="str">
        <f t="shared" si="3"/>
        <v>岩手県　盛岡市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69.94</v>
      </c>
      <c r="P6" s="34">
        <f t="shared" si="3"/>
        <v>89.87</v>
      </c>
      <c r="Q6" s="34">
        <f t="shared" si="3"/>
        <v>84.58</v>
      </c>
      <c r="R6" s="34">
        <f t="shared" si="3"/>
        <v>2455</v>
      </c>
      <c r="S6" s="34">
        <f t="shared" si="3"/>
        <v>286820</v>
      </c>
      <c r="T6" s="34">
        <f t="shared" si="3"/>
        <v>886.47</v>
      </c>
      <c r="U6" s="34">
        <f t="shared" si="3"/>
        <v>323.55</v>
      </c>
      <c r="V6" s="34">
        <f t="shared" si="3"/>
        <v>256890</v>
      </c>
      <c r="W6" s="34">
        <f t="shared" si="3"/>
        <v>50.1</v>
      </c>
      <c r="X6" s="34">
        <f t="shared" si="3"/>
        <v>5127.54</v>
      </c>
      <c r="Y6" s="35">
        <f>IF(Y7="",NA(),Y7)</f>
        <v>107.75</v>
      </c>
      <c r="Z6" s="35">
        <f t="shared" ref="Z6:AH6" si="4">IF(Z7="",NA(),Z7)</f>
        <v>108.21</v>
      </c>
      <c r="AA6" s="35">
        <f t="shared" si="4"/>
        <v>107.72</v>
      </c>
      <c r="AB6" s="35">
        <f t="shared" si="4"/>
        <v>110.09</v>
      </c>
      <c r="AC6" s="35">
        <f t="shared" si="4"/>
        <v>105.45</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65.67</v>
      </c>
      <c r="AV6" s="35">
        <f t="shared" ref="AV6:BD6" si="6">IF(AV7="",NA(),AV7)</f>
        <v>78.36</v>
      </c>
      <c r="AW6" s="35">
        <f t="shared" si="6"/>
        <v>91.27</v>
      </c>
      <c r="AX6" s="35">
        <f t="shared" si="6"/>
        <v>113.1</v>
      </c>
      <c r="AY6" s="35">
        <f t="shared" si="6"/>
        <v>133.05000000000001</v>
      </c>
      <c r="AZ6" s="35">
        <f t="shared" si="6"/>
        <v>54.03</v>
      </c>
      <c r="BA6" s="35">
        <f t="shared" si="6"/>
        <v>65.83</v>
      </c>
      <c r="BB6" s="35">
        <f t="shared" si="6"/>
        <v>72.22</v>
      </c>
      <c r="BC6" s="35">
        <f t="shared" si="6"/>
        <v>73.02</v>
      </c>
      <c r="BD6" s="35">
        <f t="shared" si="6"/>
        <v>72.930000000000007</v>
      </c>
      <c r="BE6" s="34" t="str">
        <f>IF(BE7="","",IF(BE7="-","【-】","【"&amp;SUBSTITUTE(TEXT(BE7,"#,##0.00"),"-","△")&amp;"】"))</f>
        <v>【67.52】</v>
      </c>
      <c r="BF6" s="35">
        <f>IF(BF7="",NA(),BF7)</f>
        <v>447.53</v>
      </c>
      <c r="BG6" s="35">
        <f t="shared" ref="BG6:BO6" si="7">IF(BG7="",NA(),BG7)</f>
        <v>458.08</v>
      </c>
      <c r="BH6" s="35">
        <f t="shared" si="7"/>
        <v>433.06</v>
      </c>
      <c r="BI6" s="35">
        <f t="shared" si="7"/>
        <v>399.96</v>
      </c>
      <c r="BJ6" s="35">
        <f t="shared" si="7"/>
        <v>375.84</v>
      </c>
      <c r="BK6" s="35">
        <f t="shared" si="7"/>
        <v>802.49</v>
      </c>
      <c r="BL6" s="35">
        <f t="shared" si="7"/>
        <v>805.14</v>
      </c>
      <c r="BM6" s="35">
        <f t="shared" si="7"/>
        <v>730.93</v>
      </c>
      <c r="BN6" s="35">
        <f t="shared" si="7"/>
        <v>708.89</v>
      </c>
      <c r="BO6" s="35">
        <f t="shared" si="7"/>
        <v>730.52</v>
      </c>
      <c r="BP6" s="34" t="str">
        <f>IF(BP7="","",IF(BP7="-","【-】","【"&amp;SUBSTITUTE(TEXT(BP7,"#,##0.00"),"-","△")&amp;"】"))</f>
        <v>【705.21】</v>
      </c>
      <c r="BQ6" s="35">
        <f>IF(BQ7="",NA(),BQ7)</f>
        <v>101.23</v>
      </c>
      <c r="BR6" s="35">
        <f t="shared" ref="BR6:BZ6" si="8">IF(BR7="",NA(),BR7)</f>
        <v>100.06</v>
      </c>
      <c r="BS6" s="35">
        <f t="shared" si="8"/>
        <v>100.05</v>
      </c>
      <c r="BT6" s="35">
        <f t="shared" si="8"/>
        <v>100.04</v>
      </c>
      <c r="BU6" s="35">
        <f t="shared" si="8"/>
        <v>99.98</v>
      </c>
      <c r="BV6" s="35">
        <f t="shared" si="8"/>
        <v>103.18</v>
      </c>
      <c r="BW6" s="35">
        <f t="shared" si="8"/>
        <v>100.22</v>
      </c>
      <c r="BX6" s="35">
        <f t="shared" si="8"/>
        <v>98.09</v>
      </c>
      <c r="BY6" s="35">
        <f t="shared" si="8"/>
        <v>97.91</v>
      </c>
      <c r="BZ6" s="35">
        <f t="shared" si="8"/>
        <v>98.61</v>
      </c>
      <c r="CA6" s="34" t="str">
        <f>IF(CA7="","",IF(CA7="-","【-】","【"&amp;SUBSTITUTE(TEXT(CA7,"#,##0.00"),"-","△")&amp;"】"))</f>
        <v>【98.96】</v>
      </c>
      <c r="CB6" s="35">
        <f>IF(CB7="",NA(),CB7)</f>
        <v>152.13</v>
      </c>
      <c r="CC6" s="35">
        <f t="shared" ref="CC6:CK6" si="9">IF(CC7="",NA(),CC7)</f>
        <v>153.04</v>
      </c>
      <c r="CD6" s="35">
        <f t="shared" si="9"/>
        <v>153.35</v>
      </c>
      <c r="CE6" s="35">
        <f t="shared" si="9"/>
        <v>152.85</v>
      </c>
      <c r="CF6" s="35">
        <f t="shared" si="9"/>
        <v>149.94</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63.26</v>
      </c>
      <c r="CS6" s="35">
        <f t="shared" si="10"/>
        <v>61.54</v>
      </c>
      <c r="CT6" s="35">
        <f t="shared" si="10"/>
        <v>61.93</v>
      </c>
      <c r="CU6" s="35">
        <f t="shared" si="10"/>
        <v>61.32</v>
      </c>
      <c r="CV6" s="35">
        <f t="shared" si="10"/>
        <v>61.7</v>
      </c>
      <c r="CW6" s="34" t="str">
        <f>IF(CW7="","",IF(CW7="-","【-】","【"&amp;SUBSTITUTE(TEXT(CW7,"#,##0.00"),"-","△")&amp;"】"))</f>
        <v>【59.57】</v>
      </c>
      <c r="CX6" s="35">
        <f>IF(CX7="",NA(),CX7)</f>
        <v>97.17</v>
      </c>
      <c r="CY6" s="35">
        <f t="shared" ref="CY6:DG6" si="11">IF(CY7="",NA(),CY7)</f>
        <v>97.38</v>
      </c>
      <c r="CZ6" s="35">
        <f t="shared" si="11"/>
        <v>97.43</v>
      </c>
      <c r="DA6" s="35">
        <f t="shared" si="11"/>
        <v>97.59</v>
      </c>
      <c r="DB6" s="35">
        <f t="shared" si="11"/>
        <v>97.64</v>
      </c>
      <c r="DC6" s="35">
        <f t="shared" si="11"/>
        <v>94.07</v>
      </c>
      <c r="DD6" s="35">
        <f t="shared" si="11"/>
        <v>94.13</v>
      </c>
      <c r="DE6" s="35">
        <f t="shared" si="11"/>
        <v>94.45</v>
      </c>
      <c r="DF6" s="35">
        <f t="shared" si="11"/>
        <v>94.58</v>
      </c>
      <c r="DG6" s="35">
        <f t="shared" si="11"/>
        <v>94.56</v>
      </c>
      <c r="DH6" s="34" t="str">
        <f>IF(DH7="","",IF(DH7="-","【-】","【"&amp;SUBSTITUTE(TEXT(DH7,"#,##0.00"),"-","△")&amp;"】"))</f>
        <v>【95.57】</v>
      </c>
      <c r="DI6" s="35">
        <f>IF(DI7="",NA(),DI7)</f>
        <v>31.2</v>
      </c>
      <c r="DJ6" s="35">
        <f t="shared" ref="DJ6:DR6" si="12">IF(DJ7="",NA(),DJ7)</f>
        <v>33.14</v>
      </c>
      <c r="DK6" s="35">
        <f t="shared" si="12"/>
        <v>35</v>
      </c>
      <c r="DL6" s="35">
        <f t="shared" si="12"/>
        <v>36.770000000000003</v>
      </c>
      <c r="DM6" s="35">
        <f t="shared" si="12"/>
        <v>38.4</v>
      </c>
      <c r="DN6" s="35">
        <f t="shared" si="12"/>
        <v>28.95</v>
      </c>
      <c r="DO6" s="35">
        <f t="shared" si="12"/>
        <v>30.11</v>
      </c>
      <c r="DP6" s="35">
        <f t="shared" si="12"/>
        <v>30.45</v>
      </c>
      <c r="DQ6" s="35">
        <f t="shared" si="12"/>
        <v>31.01</v>
      </c>
      <c r="DR6" s="35">
        <f t="shared" si="12"/>
        <v>28.87</v>
      </c>
      <c r="DS6" s="34" t="str">
        <f>IF(DS7="","",IF(DS7="-","【-】","【"&amp;SUBSTITUTE(TEXT(DS7,"#,##0.00"),"-","△")&amp;"】"))</f>
        <v>【36.52】</v>
      </c>
      <c r="DT6" s="35">
        <f>IF(DT7="",NA(),DT7)</f>
        <v>2.82</v>
      </c>
      <c r="DU6" s="35">
        <f t="shared" ref="DU6:EC6" si="13">IF(DU7="",NA(),DU7)</f>
        <v>3.26</v>
      </c>
      <c r="DV6" s="35">
        <f t="shared" si="13"/>
        <v>3.51</v>
      </c>
      <c r="DW6" s="35">
        <f t="shared" si="13"/>
        <v>3.88</v>
      </c>
      <c r="DX6" s="35">
        <f t="shared" si="13"/>
        <v>4.41</v>
      </c>
      <c r="DY6" s="35">
        <f t="shared" si="13"/>
        <v>4.07</v>
      </c>
      <c r="DZ6" s="35">
        <f t="shared" si="13"/>
        <v>4.54</v>
      </c>
      <c r="EA6" s="35">
        <f t="shared" si="13"/>
        <v>4.8499999999999996</v>
      </c>
      <c r="EB6" s="35">
        <f t="shared" si="13"/>
        <v>4.95</v>
      </c>
      <c r="EC6" s="35">
        <f t="shared" si="13"/>
        <v>5.64</v>
      </c>
      <c r="ED6" s="34" t="str">
        <f>IF(ED7="","",IF(ED7="-","【-】","【"&amp;SUBSTITUTE(TEXT(ED7,"#,##0.00"),"-","△")&amp;"】"))</f>
        <v>【5.72】</v>
      </c>
      <c r="EE6" s="35">
        <f>IF(EE7="",NA(),EE7)</f>
        <v>0.01</v>
      </c>
      <c r="EF6" s="35">
        <f t="shared" ref="EF6:EN6" si="14">IF(EF7="",NA(),EF7)</f>
        <v>0.03</v>
      </c>
      <c r="EG6" s="35">
        <f t="shared" si="14"/>
        <v>0.02</v>
      </c>
      <c r="EH6" s="35">
        <f t="shared" si="14"/>
        <v>0.01</v>
      </c>
      <c r="EI6" s="35">
        <f t="shared" si="14"/>
        <v>0.01</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32018</v>
      </c>
      <c r="D7" s="37">
        <v>46</v>
      </c>
      <c r="E7" s="37">
        <v>17</v>
      </c>
      <c r="F7" s="37">
        <v>1</v>
      </c>
      <c r="G7" s="37">
        <v>0</v>
      </c>
      <c r="H7" s="37" t="s">
        <v>96</v>
      </c>
      <c r="I7" s="37" t="s">
        <v>97</v>
      </c>
      <c r="J7" s="37" t="s">
        <v>98</v>
      </c>
      <c r="K7" s="37" t="s">
        <v>99</v>
      </c>
      <c r="L7" s="37" t="s">
        <v>100</v>
      </c>
      <c r="M7" s="37" t="s">
        <v>101</v>
      </c>
      <c r="N7" s="38" t="s">
        <v>102</v>
      </c>
      <c r="O7" s="38">
        <v>69.94</v>
      </c>
      <c r="P7" s="38">
        <v>89.87</v>
      </c>
      <c r="Q7" s="38">
        <v>84.58</v>
      </c>
      <c r="R7" s="38">
        <v>2455</v>
      </c>
      <c r="S7" s="38">
        <v>286820</v>
      </c>
      <c r="T7" s="38">
        <v>886.47</v>
      </c>
      <c r="U7" s="38">
        <v>323.55</v>
      </c>
      <c r="V7" s="38">
        <v>256890</v>
      </c>
      <c r="W7" s="38">
        <v>50.1</v>
      </c>
      <c r="X7" s="38">
        <v>5127.54</v>
      </c>
      <c r="Y7" s="38">
        <v>107.75</v>
      </c>
      <c r="Z7" s="38">
        <v>108.21</v>
      </c>
      <c r="AA7" s="38">
        <v>107.72</v>
      </c>
      <c r="AB7" s="38">
        <v>110.09</v>
      </c>
      <c r="AC7" s="38">
        <v>105.45</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65.67</v>
      </c>
      <c r="AV7" s="38">
        <v>78.36</v>
      </c>
      <c r="AW7" s="38">
        <v>91.27</v>
      </c>
      <c r="AX7" s="38">
        <v>113.1</v>
      </c>
      <c r="AY7" s="38">
        <v>133.05000000000001</v>
      </c>
      <c r="AZ7" s="38">
        <v>54.03</v>
      </c>
      <c r="BA7" s="38">
        <v>65.83</v>
      </c>
      <c r="BB7" s="38">
        <v>72.22</v>
      </c>
      <c r="BC7" s="38">
        <v>73.02</v>
      </c>
      <c r="BD7" s="38">
        <v>72.930000000000007</v>
      </c>
      <c r="BE7" s="38">
        <v>67.52</v>
      </c>
      <c r="BF7" s="38">
        <v>447.53</v>
      </c>
      <c r="BG7" s="38">
        <v>458.08</v>
      </c>
      <c r="BH7" s="38">
        <v>433.06</v>
      </c>
      <c r="BI7" s="38">
        <v>399.96</v>
      </c>
      <c r="BJ7" s="38">
        <v>375.84</v>
      </c>
      <c r="BK7" s="38">
        <v>802.49</v>
      </c>
      <c r="BL7" s="38">
        <v>805.14</v>
      </c>
      <c r="BM7" s="38">
        <v>730.93</v>
      </c>
      <c r="BN7" s="38">
        <v>708.89</v>
      </c>
      <c r="BO7" s="38">
        <v>730.52</v>
      </c>
      <c r="BP7" s="38">
        <v>705.21</v>
      </c>
      <c r="BQ7" s="38">
        <v>101.23</v>
      </c>
      <c r="BR7" s="38">
        <v>100.06</v>
      </c>
      <c r="BS7" s="38">
        <v>100.05</v>
      </c>
      <c r="BT7" s="38">
        <v>100.04</v>
      </c>
      <c r="BU7" s="38">
        <v>99.98</v>
      </c>
      <c r="BV7" s="38">
        <v>103.18</v>
      </c>
      <c r="BW7" s="38">
        <v>100.22</v>
      </c>
      <c r="BX7" s="38">
        <v>98.09</v>
      </c>
      <c r="BY7" s="38">
        <v>97.91</v>
      </c>
      <c r="BZ7" s="38">
        <v>98.61</v>
      </c>
      <c r="CA7" s="38">
        <v>98.96</v>
      </c>
      <c r="CB7" s="38">
        <v>152.13</v>
      </c>
      <c r="CC7" s="38">
        <v>153.04</v>
      </c>
      <c r="CD7" s="38">
        <v>153.35</v>
      </c>
      <c r="CE7" s="38">
        <v>152.85</v>
      </c>
      <c r="CF7" s="38">
        <v>149.94</v>
      </c>
      <c r="CG7" s="38">
        <v>141.11000000000001</v>
      </c>
      <c r="CH7" s="38">
        <v>144.79</v>
      </c>
      <c r="CI7" s="38">
        <v>146.08000000000001</v>
      </c>
      <c r="CJ7" s="38">
        <v>144.11000000000001</v>
      </c>
      <c r="CK7" s="38">
        <v>141.24</v>
      </c>
      <c r="CL7" s="38">
        <v>134.52000000000001</v>
      </c>
      <c r="CM7" s="38" t="s">
        <v>102</v>
      </c>
      <c r="CN7" s="38" t="s">
        <v>102</v>
      </c>
      <c r="CO7" s="38" t="s">
        <v>102</v>
      </c>
      <c r="CP7" s="38" t="s">
        <v>102</v>
      </c>
      <c r="CQ7" s="38" t="s">
        <v>102</v>
      </c>
      <c r="CR7" s="38">
        <v>63.26</v>
      </c>
      <c r="CS7" s="38">
        <v>61.54</v>
      </c>
      <c r="CT7" s="38">
        <v>61.93</v>
      </c>
      <c r="CU7" s="38">
        <v>61.32</v>
      </c>
      <c r="CV7" s="38">
        <v>61.7</v>
      </c>
      <c r="CW7" s="38">
        <v>59.57</v>
      </c>
      <c r="CX7" s="38">
        <v>97.17</v>
      </c>
      <c r="CY7" s="38">
        <v>97.38</v>
      </c>
      <c r="CZ7" s="38">
        <v>97.43</v>
      </c>
      <c r="DA7" s="38">
        <v>97.59</v>
      </c>
      <c r="DB7" s="38">
        <v>97.64</v>
      </c>
      <c r="DC7" s="38">
        <v>94.07</v>
      </c>
      <c r="DD7" s="38">
        <v>94.13</v>
      </c>
      <c r="DE7" s="38">
        <v>94.45</v>
      </c>
      <c r="DF7" s="38">
        <v>94.58</v>
      </c>
      <c r="DG7" s="38">
        <v>94.56</v>
      </c>
      <c r="DH7" s="38">
        <v>95.57</v>
      </c>
      <c r="DI7" s="38">
        <v>31.2</v>
      </c>
      <c r="DJ7" s="38">
        <v>33.14</v>
      </c>
      <c r="DK7" s="38">
        <v>35</v>
      </c>
      <c r="DL7" s="38">
        <v>36.770000000000003</v>
      </c>
      <c r="DM7" s="38">
        <v>38.4</v>
      </c>
      <c r="DN7" s="38">
        <v>28.95</v>
      </c>
      <c r="DO7" s="38">
        <v>30.11</v>
      </c>
      <c r="DP7" s="38">
        <v>30.45</v>
      </c>
      <c r="DQ7" s="38">
        <v>31.01</v>
      </c>
      <c r="DR7" s="38">
        <v>28.87</v>
      </c>
      <c r="DS7" s="38">
        <v>36.520000000000003</v>
      </c>
      <c r="DT7" s="38">
        <v>2.82</v>
      </c>
      <c r="DU7" s="38">
        <v>3.26</v>
      </c>
      <c r="DV7" s="38">
        <v>3.51</v>
      </c>
      <c r="DW7" s="38">
        <v>3.88</v>
      </c>
      <c r="DX7" s="38">
        <v>4.41</v>
      </c>
      <c r="DY7" s="38">
        <v>4.07</v>
      </c>
      <c r="DZ7" s="38">
        <v>4.54</v>
      </c>
      <c r="EA7" s="38">
        <v>4.8499999999999996</v>
      </c>
      <c r="EB7" s="38">
        <v>4.95</v>
      </c>
      <c r="EC7" s="38">
        <v>5.64</v>
      </c>
      <c r="ED7" s="38">
        <v>5.72</v>
      </c>
      <c r="EE7" s="38">
        <v>0.01</v>
      </c>
      <c r="EF7" s="38">
        <v>0.03</v>
      </c>
      <c r="EG7" s="38">
        <v>0.02</v>
      </c>
      <c r="EH7" s="38">
        <v>0.01</v>
      </c>
      <c r="EI7" s="38">
        <v>0.01</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大橋　直美</cp:lastModifiedBy>
  <dcterms:created xsi:type="dcterms:W3CDTF">2021-12-03T07:06:55Z</dcterms:created>
  <dcterms:modified xsi:type="dcterms:W3CDTF">2022-01-12T06:20:31Z</dcterms:modified>
  <cp:category/>
</cp:coreProperties>
</file>