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3\01 盛岡市\【財政課】220111 公営企業に係る経営比較分析表（令和２年度）の分析等について\01 財政課へ提出\"/>
    </mc:Choice>
  </mc:AlternateContent>
  <xr:revisionPtr revIDLastSave="0" documentId="13_ncr:1_{F1BD86F6-3844-4CBB-A54F-022FF04664C2}" xr6:coauthVersionLast="46" xr6:coauthVersionMax="46" xr10:uidLastSave="{00000000-0000-0000-0000-000000000000}"/>
  <workbookProtection workbookAlgorithmName="SHA-512" workbookHashValue="JNy5sh+0XBnmnb1WoxvwlotRns/MSQdWBylqETSNKfhY817L6ntX47klRZhMME2OVBNvZU6KzAlvNgrVXPL0Lw==" workbookSaltValue="MTiaphrmAqAkc3inaee1B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F85" i="4"/>
  <c r="E85" i="4"/>
  <c r="BB10" i="4"/>
  <c r="AT10" i="4"/>
  <c r="AL10" i="4"/>
  <c r="W10"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<sst xmlns="http://schemas.openxmlformats.org/spreadsheetml/2006/main" count="228" uniqueCount="113">
  <si>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</si>
  <si>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</si>
  <si>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</si>
  <si>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</si>
  <si>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</si>
  <si>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</si>
  <si>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</si>
  <si>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</si>
  <si>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</si>
  <si>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</si>
  <si>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</si>
  <si>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</si>
  <si>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</si>
  <si>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</si>
  <si>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</si>
  <si>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</si>
  <si>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</si>
  <si>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</si>
  <si>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</si>
  <si>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</si>
  <si>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</si>
  <si>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</si>
  <si>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</si>
  <si>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</si>
  <si>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</si>
  <si>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</si>
  <si>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</si>
  <si>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</si>
  <si>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</si>
  <si>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</si>
  <si>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</si>
  <si>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</si>
  <si>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</si>
  <si>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</si>
  <si>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</si>
  <si>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</si>
  <si>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</si>
  <si>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</si>
  <si>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</si>
  <si>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</si>
  <si>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</si>
  <si>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</si>
  <si>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</si>
  <si>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</si>
  <si>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</si>
  <si>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</si>
  <si>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</si>
  <si>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</si>
  <si>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</si>
  <si>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</si>
  <si>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</si>
  <si>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</si>
  <si>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</si>
  <si>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</si>
  <si>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</si>
  <si>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</si>
  <si>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</si>
  <si>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</si>
  <si>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</si>
  <si>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</si>
  <si>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</si>
  <si>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</si>
  <si>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</si>
  <si>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</si>
  <si>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</si>
  <si>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</si>
  <si>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</si>
  <si>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</si>
  <si>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</si>
  <si>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</si>
  <si>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</si>
  <si>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</si>
  <si>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</si>
  <si>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</si>
  <si>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</si>
  <si>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</si>
  <si>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</si>
  <si>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</si>
  <si>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</si>
  <si>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</si>
  <si>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</si>
  <si>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</si>
  <si>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</si>
  <si>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</si>
  <si>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</si>
  <si>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</si>
  <si>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</si>
  <si>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</si>
  <si>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</si>
  <si>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</si>
  <si>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</si>
  <si>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</si>
  <si>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</si>
  <si>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</si>
  <si>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</si>
  <si>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</si>
  <si>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</si>
  <si>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</si>
  <si>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</si>
  <si>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</si>
  <si>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</si>
  <si>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</si>
  <si>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</si>
  <si>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</si>
  <si>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</si>
  <si>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</si>
  <si>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</si>
  <si>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</si>
  <si>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</si>
  <si>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</si>
  <si>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経常収支比率（①）は100%以上で推移し，水道料金を主とする収益で維持管理等の費用を賄えており，単年度の収支黒字を確保した健全経営を維持している。
　累積欠損金（②）は発生していないが，給水人口の減少等により，水道料金収入の減少傾向が続くことが見込まれることから，経営の健全性を持続できる料金収入の確保と一層の経営効率化が必要である。
　企業債による借入の抑制（平成27年度以降は借入なし）に伴う利息償還の負担減少により，企業債残高対給水収益比率（④）は年々減少しており，給水量の減少等による厳しい経営環境下においても継続的に純利益を確保できていることから，今後も引き続き企業債残高の削減に努める。
　料金回収率（⑤）は100%以上で推移し，適切な料金収入を確保しているが，水需要の減少に対応した料金水準による安定した経営の継続が必要である。
　施設利用率（⑦）が平成29年度に上昇した要因は，浄水場の運用見直しに伴う配水能力の縮減によるものである。
　有収率（⑧）は，令和２年度に下落傾向が見られたが，類似団体と比較すると良好な水準にあることから，今後とも経年老朽管及び硬質ポリ塩化ビニル管の更新を推進する。
　今後も，水需要の減少が見込まれることから，将来の水需要に対応した施設の更新や再構築，効率的な水運用を推進し，持続可能な水道事業の健全経営の実現に向け，一層の効率的な事業運営に努める。
</t>
    <rPh sb="453" eb="455">
      <t>ルイジ</t>
    </rPh>
    <rPh sb="455" eb="457">
      <t>ダンタイ</t>
    </rPh>
    <rPh sb="458" eb="460">
      <t>ヒカク</t>
    </rPh>
    <rPh sb="476" eb="478">
      <t>コンゴ</t>
    </rPh>
    <rPh sb="501" eb="503">
      <t>スイシン</t>
    </rPh>
    <phoneticPr fontId="4"/>
  </si>
  <si>
    <t>　高度経済成長期の急激な水需要の増加に対応するため，多くの管路や浄水場は昭和30年代以降に拡張整備を行っており，その施設が順次，法定耐用年数を超過するため，有形固定資産減価償却率（①）や管路経年化率（②）が年々増加傾向にある。特に，有形固定資産減価償却率は，全国平均値や類似団体平均値を上回っており，施設の老朽化への早急な対応が求められている。
　管路更新率（③）は，近年の入札不調の影響等に伴う更新工事の減少により低迷していたが，発注時期及び工事規模等の工夫により改善傾向がみられ，令和２年度には類似団体及び全国平均を上回った。
　老朽施設を短期間で集中更新することは困難であるため，今後もアセットマネジメントによる老朽度及び重要度等を考慮し，耐震化工事と併せて，計画的かつ着実に施設更新を進める。</t>
    <rPh sb="107" eb="109">
      <t>ケイコウ</t>
    </rPh>
    <rPh sb="208" eb="210">
      <t>テイメイ</t>
    </rPh>
    <rPh sb="235" eb="237">
      <t>ケイコウ</t>
    </rPh>
    <rPh sb="242" eb="244">
      <t>レイワ</t>
    </rPh>
    <rPh sb="245" eb="247">
      <t>ネンド</t>
    </rPh>
    <rPh sb="249" eb="251">
      <t>ルイジ</t>
    </rPh>
    <rPh sb="251" eb="253">
      <t>ダンタイ</t>
    </rPh>
    <rPh sb="253" eb="254">
      <t>オヨ</t>
    </rPh>
    <rPh sb="255" eb="257">
      <t>ゼンコク</t>
    </rPh>
    <rPh sb="257" eb="259">
      <t>ヘイキン</t>
    </rPh>
    <rPh sb="260" eb="262">
      <t>ウワマワ</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</si>
  <si>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このような情勢を踏まえ，事業収入の実情に即した料金体系の適正化に向けた見直しを行い，平成29年４月には料金改定を行った。
　今後も，水道料金に関する定期的な検証を行い，経営効率化を図りながら，適時適正に料金の見直しに取組み，安定経営の持続に努める。また，安定供給，水質確保及び災害対策等にも適切に対応するため，老朽施設の計画的な更新や耐震化を進めるとともに，適切な修繕による機能維持を着実に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</si>
</sst>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0.8</c:v>
                </c:pt>
                <c:pt idx="2">
                  <c:v>0.69</c:v>
                </c:pt>
                <c:pt idx="3">
                  <c:v>0.69</c:v>
                </c:pt>
                <c:pt idx="4">
                  <c:v>0.85</c:v>
                </c:pt>
              </c:numCache>
            </c:numRef>
          </c:val>
          <c:extLst>
            <c:ext xmlns:c16="http://schemas.microsoft.com/office/drawing/2014/chart" uri="{C3380CC4-5D6E-409C-BE32-E72D297353CC}">
              <c16:uniqueId val="{00000000-1C5A-4414-8137-3D758C6A55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1C5A-4414-8137-3D758C6A55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63.51</c:v>
                </c:pt>
                <c:pt idx="1">
                  <c:v>73.42</c:v>
                </c:pt>
                <c:pt idx="2">
                  <c:v>72.98</c:v>
                </c:pt>
                <c:pt idx="3">
                  <c:v>72.08</c:v>
                </c:pt>
                <c:pt idx="4">
                  <c:v>73.3</c:v>
                </c:pt>
              </c:numCache>
            </c:numRef>
          </c:val>
          <c:extLst>
            <c:ext xmlns:c16="http://schemas.microsoft.com/office/drawing/2014/chart" uri="{C3380CC4-5D6E-409C-BE32-E72D297353CC}">
              <c16:uniqueId val="{00000000-47E5-46C8-8321-4DEB54B1F6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47E5-46C8-8321-4DEB54B1F6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93.98</c:v>
                </c:pt>
                <c:pt idx="1">
                  <c:v>94.09</c:v>
                </c:pt>
                <c:pt idx="2">
                  <c:v>94.68</c:v>
                </c:pt>
                <c:pt idx="3">
                  <c:v>94.76</c:v>
                </c:pt>
                <c:pt idx="4">
                  <c:v>93.67</c:v>
                </c:pt>
              </c:numCache>
            </c:numRef>
          </c:val>
          <c:extLst>
            <c:ext xmlns:c16="http://schemas.microsoft.com/office/drawing/2014/chart" uri="{C3380CC4-5D6E-409C-BE32-E72D297353CC}">
              <c16:uniqueId val="{00000000-8436-4942-99EE-A87F492B55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8436-4942-99EE-A87F492B55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132.65</c:v>
                </c:pt>
                <c:pt idx="1">
                  <c:v>135.31</c:v>
                </c:pt>
                <c:pt idx="2">
                  <c:v>139.94</c:v>
                </c:pt>
                <c:pt idx="3">
                  <c:v>137.29</c:v>
                </c:pt>
                <c:pt idx="4">
                  <c:v>127.28</c:v>
                </c:pt>
              </c:numCache>
            </c:numRef>
          </c:val>
          <c:extLst>
            <c:ext xmlns:c16="http://schemas.microsoft.com/office/drawing/2014/chart" uri="{C3380CC4-5D6E-409C-BE32-E72D297353CC}">
              <c16:uniqueId val="{00000000-629C-4E9D-96FC-0630EDD6C2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629C-4E9D-96FC-0630EDD6C2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48.56</c:v>
                </c:pt>
                <c:pt idx="1">
                  <c:v>49.68</c:v>
                </c:pt>
                <c:pt idx="2">
                  <c:v>50.52</c:v>
                </c:pt>
                <c:pt idx="3">
                  <c:v>51.45</c:v>
                </c:pt>
                <c:pt idx="4">
                  <c:v>51.62</c:v>
                </c:pt>
              </c:numCache>
            </c:numRef>
          </c:val>
          <c:extLst>
            <c:ext xmlns:c16="http://schemas.microsoft.com/office/drawing/2014/chart" uri="{C3380CC4-5D6E-409C-BE32-E72D297353CC}">
              <c16:uniqueId val="{00000000-47ED-4CB7-8B28-A5DEB2FF3B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47ED-4CB7-8B28-A5DEB2FF3B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12.47</c:v>
                </c:pt>
                <c:pt idx="1">
                  <c:v>13.42</c:v>
                </c:pt>
                <c:pt idx="2">
                  <c:v>14.51</c:v>
                </c:pt>
                <c:pt idx="3">
                  <c:v>16.46</c:v>
                </c:pt>
                <c:pt idx="4">
                  <c:v>16.09</c:v>
                </c:pt>
              </c:numCache>
            </c:numRef>
          </c:val>
          <c:extLst>
            <c:ext xmlns:c16="http://schemas.microsoft.com/office/drawing/2014/chart" uri="{C3380CC4-5D6E-409C-BE32-E72D297353CC}">
              <c16:uniqueId val="{00000000-CD1C-4F1A-800B-6DE5C2772E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CD1C-4F1A-800B-6DE5C2772E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8E-47E4-84F7-137EEDFF20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798E-47E4-84F7-137EEDFF20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403.61</c:v>
                </c:pt>
                <c:pt idx="1">
                  <c:v>455.32</c:v>
                </c:pt>
                <c:pt idx="2">
                  <c:v>425.35</c:v>
                </c:pt>
                <c:pt idx="3">
                  <c:v>431.1</c:v>
                </c:pt>
                <c:pt idx="4">
                  <c:v>344.76</c:v>
                </c:pt>
              </c:numCache>
            </c:numRef>
          </c:val>
          <c:extLst>
            <c:ext xmlns:c16="http://schemas.microsoft.com/office/drawing/2014/chart" uri="{C3380CC4-5D6E-409C-BE32-E72D297353CC}">
              <c16:uniqueId val="{00000000-6660-4E0D-AB39-ABF566D8C0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6660-4E0D-AB39-ABF566D8C0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199.69</c:v>
                </c:pt>
                <c:pt idx="1">
                  <c:v>179.75</c:v>
                </c:pt>
                <c:pt idx="2">
                  <c:v>157.69999999999999</c:v>
                </c:pt>
                <c:pt idx="3">
                  <c:v>136.59</c:v>
                </c:pt>
                <c:pt idx="4">
                  <c:v>122.98</c:v>
                </c:pt>
              </c:numCache>
            </c:numRef>
          </c:val>
          <c:extLst>
            <c:ext xmlns:c16="http://schemas.microsoft.com/office/drawing/2014/chart" uri="{C3380CC4-5D6E-409C-BE32-E72D297353CC}">
              <c16:uniqueId val="{00000000-E8A6-4408-B5CE-06D7C7804D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E8A6-4408-B5CE-06D7C7804D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125.19</c:v>
                </c:pt>
                <c:pt idx="1">
                  <c:v>130.53</c:v>
                </c:pt>
                <c:pt idx="2">
                  <c:v>135.9</c:v>
                </c:pt>
                <c:pt idx="3">
                  <c:v>133.77000000000001</c:v>
                </c:pt>
                <c:pt idx="4">
                  <c:v>125.47</c:v>
                </c:pt>
              </c:numCache>
            </c:numRef>
          </c:val>
          <c:extLst>
            <c:ext xmlns:c16="http://schemas.microsoft.com/office/drawing/2014/chart" uri="{C3380CC4-5D6E-409C-BE32-E72D297353CC}">
              <c16:uniqueId val="{00000000-56A2-4491-8F8C-33FEEDAC12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56A2-4491-8F8C-33FEEDAC12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172.91</c:v>
                </c:pt>
                <c:pt idx="1">
                  <c:v>166.08</c:v>
                </c:pt>
                <c:pt idx="2">
                  <c:v>160.01</c:v>
                </c:pt>
                <c:pt idx="3">
                  <c:v>162.97999999999999</c:v>
                </c:pt>
                <c:pt idx="4">
                  <c:v>160.19999999999999</c:v>
                </c:pt>
              </c:numCache>
            </c:numRef>
          </c:val>
          <c:extLst>
            <c:ext xmlns:c16="http://schemas.microsoft.com/office/drawing/2014/chart" uri="{C3380CC4-5D6E-409C-BE32-E72D297353CC}">
              <c16:uniqueId val="{00000000-E351-4647-9F7B-4C692AA399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E351-4647-9F7B-4C692AA399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盛岡市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286820</v>
      </c>
      <c r="AM8" s="61"/>
      <c r="AN8" s="61"/>
      <c r="AO8" s="61"/>
      <c r="AP8" s="61"/>
      <c r="AQ8" s="61"/>
      <c r="AR8" s="61"/>
      <c r="AS8" s="61"/>
      <c r="AT8" s="52">
        <f>データ!$S$6</f>
        <v>886.47</v>
      </c>
      <c r="AU8" s="53"/>
      <c r="AV8" s="53"/>
      <c r="AW8" s="53"/>
      <c r="AX8" s="53"/>
      <c r="AY8" s="53"/>
      <c r="AZ8" s="53"/>
      <c r="BA8" s="53"/>
      <c r="BB8" s="54">
        <f>データ!$T$6</f>
        <v>323.55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81.75</v>
      </c>
      <c r="J10" s="53"/>
      <c r="K10" s="53"/>
      <c r="L10" s="53"/>
      <c r="M10" s="53"/>
      <c r="N10" s="53"/>
      <c r="O10" s="64"/>
      <c r="P10" s="54">
        <f>データ!$P$6</f>
        <v>98.22</v>
      </c>
      <c r="Q10" s="54"/>
      <c r="R10" s="54"/>
      <c r="S10" s="54"/>
      <c r="T10" s="54"/>
      <c r="U10" s="54"/>
      <c r="V10" s="54"/>
      <c r="W10" s="61">
        <f>データ!$Q$6</f>
        <v>2890</v>
      </c>
      <c r="X10" s="61"/>
      <c r="Y10" s="61"/>
      <c r="Z10" s="61"/>
      <c r="AA10" s="61"/>
      <c r="AB10" s="61"/>
      <c r="AC10" s="61"/>
      <c r="AD10" s="2"/>
      <c r="AE10" s="2"/>
      <c r="AF10" s="2"/>
      <c r="AG10" s="2"/>
      <c r="AH10" s="4"/>
      <c r="AI10" s="4"/>
      <c r="AJ10" s="4"/>
      <c r="AK10" s="4"/>
      <c r="AL10" s="61">
        <f>データ!$U$6</f>
        <v>280784</v>
      </c>
      <c r="AM10" s="61"/>
      <c r="AN10" s="61"/>
      <c r="AO10" s="61"/>
      <c r="AP10" s="61"/>
      <c r="AQ10" s="61"/>
      <c r="AR10" s="61"/>
      <c r="AS10" s="61"/>
      <c r="AT10" s="52">
        <f>データ!$V$6</f>
        <v>139.27000000000001</v>
      </c>
      <c r="AU10" s="53"/>
      <c r="AV10" s="53"/>
      <c r="AW10" s="53"/>
      <c r="AX10" s="53"/>
      <c r="AY10" s="53"/>
      <c r="AZ10" s="53"/>
      <c r="BA10" s="53"/>
      <c r="BB10" s="54">
        <f>データ!$W$6</f>
        <v>2016.11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110</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s6CSndMq0LOa9A/aJ+oXvGfMqCxFqdP0rlinGC7KUWVXjHiRLs+h1KC8pGw2Vaq3/qMt6TXTZiiiaUZuPR/Gw==" saltValue="0c823yYYu1ybYXz5AGxj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32018</v>
      </c>
      <c r="D6" s="34">
        <f t="shared" si="3"/>
        <v>46</v>
      </c>
      <c r="E6" s="34">
        <f t="shared" si="3"/>
        <v>1</v>
      </c>
      <c r="F6" s="34">
        <f t="shared" si="3"/>
        <v>0</v>
      </c>
      <c r="G6" s="34">
        <f t="shared" si="3"/>
        <v>1</v>
      </c>
      <c r="H6" s="34" t="str">
        <f t="shared" si="3"/>
        <v>岩手県　盛岡市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81.75</v>
      </c>
      <c r="P6" s="35">
        <f t="shared" si="3"/>
        <v>98.22</v>
      </c>
      <c r="Q6" s="35">
        <f t="shared" si="3"/>
        <v>2890</v>
      </c>
      <c r="R6" s="35">
        <f t="shared" si="3"/>
        <v>286820</v>
      </c>
      <c r="S6" s="35">
        <f t="shared" si="3"/>
        <v>886.47</v>
      </c>
      <c r="T6" s="35">
        <f t="shared" si="3"/>
        <v>323.55</v>
      </c>
      <c r="U6" s="35">
        <f t="shared" si="3"/>
        <v>280784</v>
      </c>
      <c r="V6" s="35">
        <f t="shared" si="3"/>
        <v>139.27000000000001</v>
      </c>
      <c r="W6" s="35">
        <f t="shared" si="3"/>
        <v>2016.11</v>
      </c>
      <c r="X6" s="36">
        <f>IF(X7="",NA(),X7)</f>
        <v>132.65</v>
      </c>
      <c r="Y6" s="36">
        <f t="shared" ref="Y6:AG6" si="4">IF(Y7="",NA(),Y7)</f>
        <v>135.31</v>
      </c>
      <c r="Z6" s="36">
        <f t="shared" si="4"/>
        <v>139.94</v>
      </c>
      <c r="AA6" s="36">
        <f t="shared" si="4"/>
        <v>137.29</v>
      </c>
      <c r="AB6" s="36">
        <f t="shared" si="4"/>
        <v>127.28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403.61</v>
      </c>
      <c r="AU6" s="36">
        <f t="shared" ref="AU6:BC6" si="6">IF(AU7="",NA(),AU7)</f>
        <v>455.32</v>
      </c>
      <c r="AV6" s="36">
        <f t="shared" si="6"/>
        <v>425.35</v>
      </c>
      <c r="AW6" s="36">
        <f t="shared" si="6"/>
        <v>431.1</v>
      </c>
      <c r="AX6" s="36">
        <f t="shared" si="6"/>
        <v>344.76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199.69</v>
      </c>
      <c r="BF6" s="36">
        <f t="shared" ref="BF6:BN6" si="7">IF(BF7="",NA(),BF7)</f>
        <v>179.75</v>
      </c>
      <c r="BG6" s="36">
        <f t="shared" si="7"/>
        <v>157.69999999999999</v>
      </c>
      <c r="BH6" s="36">
        <f t="shared" si="7"/>
        <v>136.59</v>
      </c>
      <c r="BI6" s="36">
        <f t="shared" si="7"/>
        <v>122.98</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125.19</v>
      </c>
      <c r="BQ6" s="36">
        <f t="shared" ref="BQ6:BY6" si="8">IF(BQ7="",NA(),BQ7)</f>
        <v>130.53</v>
      </c>
      <c r="BR6" s="36">
        <f t="shared" si="8"/>
        <v>135.9</v>
      </c>
      <c r="BS6" s="36">
        <f t="shared" si="8"/>
        <v>133.77000000000001</v>
      </c>
      <c r="BT6" s="36">
        <f t="shared" si="8"/>
        <v>125.47</v>
      </c>
      <c r="BU6" s="36">
        <f t="shared" si="8"/>
        <v>107.61</v>
      </c>
      <c r="BV6" s="36">
        <f t="shared" si="8"/>
        <v>106.02</v>
      </c>
      <c r="BW6" s="36">
        <f t="shared" si="8"/>
        <v>104.84</v>
      </c>
      <c r="BX6" s="36">
        <f t="shared" si="8"/>
        <v>106.11</v>
      </c>
      <c r="BY6" s="36">
        <f t="shared" si="8"/>
        <v>103.75</v>
      </c>
      <c r="BZ6" s="35" t="str">
        <f>IF(BZ7="","",IF(BZ7="-","【-】","【"&amp;SUBSTITUTE(TEXT(BZ7,"#,##0.00"),"-","△")&amp;"】"))</f>
        <v>【100.05】</v>
      </c>
      <c r="CA6" s="36">
        <f>IF(CA7="",NA(),CA7)</f>
        <v>172.91</v>
      </c>
      <c r="CB6" s="36">
        <f t="shared" ref="CB6:CJ6" si="9">IF(CB7="",NA(),CB7)</f>
        <v>166.08</v>
      </c>
      <c r="CC6" s="36">
        <f t="shared" si="9"/>
        <v>160.01</v>
      </c>
      <c r="CD6" s="36">
        <f t="shared" si="9"/>
        <v>162.97999999999999</v>
      </c>
      <c r="CE6" s="36">
        <f t="shared" si="9"/>
        <v>160.19999999999999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63.51</v>
      </c>
      <c r="CM6" s="36">
        <f t="shared" ref="CM6:CU6" si="10">IF(CM7="",NA(),CM7)</f>
        <v>73.42</v>
      </c>
      <c r="CN6" s="36">
        <f t="shared" si="10"/>
        <v>72.98</v>
      </c>
      <c r="CO6" s="36">
        <f t="shared" si="10"/>
        <v>72.08</v>
      </c>
      <c r="CP6" s="36">
        <f t="shared" si="10"/>
        <v>73.3</v>
      </c>
      <c r="CQ6" s="36">
        <f t="shared" si="10"/>
        <v>62.46</v>
      </c>
      <c r="CR6" s="36">
        <f t="shared" si="10"/>
        <v>62.88</v>
      </c>
      <c r="CS6" s="36">
        <f t="shared" si="10"/>
        <v>62.32</v>
      </c>
      <c r="CT6" s="36">
        <f t="shared" si="10"/>
        <v>61.71</v>
      </c>
      <c r="CU6" s="36">
        <f t="shared" si="10"/>
        <v>63.12</v>
      </c>
      <c r="CV6" s="35" t="str">
        <f>IF(CV7="","",IF(CV7="-","【-】","【"&amp;SUBSTITUTE(TEXT(CV7,"#,##0.00"),"-","△")&amp;"】"))</f>
        <v>【60.69】</v>
      </c>
      <c r="CW6" s="36">
        <f>IF(CW7="",NA(),CW7)</f>
        <v>93.98</v>
      </c>
      <c r="CX6" s="36">
        <f t="shared" ref="CX6:DF6" si="11">IF(CX7="",NA(),CX7)</f>
        <v>94.09</v>
      </c>
      <c r="CY6" s="36">
        <f t="shared" si="11"/>
        <v>94.68</v>
      </c>
      <c r="CZ6" s="36">
        <f t="shared" si="11"/>
        <v>94.76</v>
      </c>
      <c r="DA6" s="36">
        <f t="shared" si="11"/>
        <v>93.67</v>
      </c>
      <c r="DB6" s="36">
        <f t="shared" si="11"/>
        <v>90.62</v>
      </c>
      <c r="DC6" s="36">
        <f t="shared" si="11"/>
        <v>90.13</v>
      </c>
      <c r="DD6" s="36">
        <f t="shared" si="11"/>
        <v>90.19</v>
      </c>
      <c r="DE6" s="36">
        <f t="shared" si="11"/>
        <v>90.03</v>
      </c>
      <c r="DF6" s="36">
        <f t="shared" si="11"/>
        <v>90.09</v>
      </c>
      <c r="DG6" s="35" t="str">
        <f>IF(DG7="","",IF(DG7="-","【-】","【"&amp;SUBSTITUTE(TEXT(DG7,"#,##0.00"),"-","△")&amp;"】"))</f>
        <v>【89.82】</v>
      </c>
      <c r="DH6" s="36">
        <f>IF(DH7="",NA(),DH7)</f>
        <v>48.56</v>
      </c>
      <c r="DI6" s="36">
        <f t="shared" ref="DI6:DQ6" si="12">IF(DI7="",NA(),DI7)</f>
        <v>49.68</v>
      </c>
      <c r="DJ6" s="36">
        <f t="shared" si="12"/>
        <v>50.52</v>
      </c>
      <c r="DK6" s="36">
        <f t="shared" si="12"/>
        <v>51.45</v>
      </c>
      <c r="DL6" s="36">
        <f t="shared" si="12"/>
        <v>51.62</v>
      </c>
      <c r="DM6" s="36">
        <f t="shared" si="12"/>
        <v>48.01</v>
      </c>
      <c r="DN6" s="36">
        <f t="shared" si="12"/>
        <v>48.01</v>
      </c>
      <c r="DO6" s="36">
        <f t="shared" si="12"/>
        <v>48.86</v>
      </c>
      <c r="DP6" s="36">
        <f t="shared" si="12"/>
        <v>49.6</v>
      </c>
      <c r="DQ6" s="36">
        <f t="shared" si="12"/>
        <v>50.31</v>
      </c>
      <c r="DR6" s="35" t="str">
        <f>IF(DR7="","",IF(DR7="-","【-】","【"&amp;SUBSTITUTE(TEXT(DR7,"#,##0.00"),"-","△")&amp;"】"))</f>
        <v>【50.19】</v>
      </c>
      <c r="DS6" s="36">
        <f>IF(DS7="",NA(),DS7)</f>
        <v>12.47</v>
      </c>
      <c r="DT6" s="36">
        <f t="shared" ref="DT6:EB6" si="13">IF(DT7="",NA(),DT7)</f>
        <v>13.42</v>
      </c>
      <c r="DU6" s="36">
        <f t="shared" si="13"/>
        <v>14.51</v>
      </c>
      <c r="DV6" s="36">
        <f t="shared" si="13"/>
        <v>16.46</v>
      </c>
      <c r="DW6" s="36">
        <f t="shared" si="13"/>
        <v>16.09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0.33</v>
      </c>
      <c r="EE6" s="36">
        <f t="shared" ref="EE6:EM6" si="14">IF(EE7="",NA(),EE7)</f>
        <v>0.8</v>
      </c>
      <c r="EF6" s="36">
        <f t="shared" si="14"/>
        <v>0.69</v>
      </c>
      <c r="EG6" s="36">
        <f t="shared" si="14"/>
        <v>0.69</v>
      </c>
      <c r="EH6" s="36">
        <f t="shared" si="14"/>
        <v>0.85</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32018</v>
      </c>
      <c r="D7" s="38">
        <v>46</v>
      </c>
      <c r="E7" s="38">
        <v>1</v>
      </c>
      <c r="F7" s="38">
        <v>0</v>
      </c>
      <c r="G7" s="38">
        <v>1</v>
      </c>
      <c r="H7" s="38" t="s">
        <v>93</v>
      </c>
      <c r="I7" s="38" t="s">
        <v>94</v>
      </c>
      <c r="J7" s="38" t="s">
        <v>95</v>
      </c>
      <c r="K7" s="38" t="s">
        <v>96</v>
      </c>
      <c r="L7" s="38" t="s">
        <v>97</v>
      </c>
      <c r="M7" s="38" t="s">
        <v>98</v>
      </c>
      <c r="N7" s="39" t="s">
        <v>99</v>
      </c>
      <c r="O7" s="39">
        <v>81.75</v>
      </c>
      <c r="P7" s="39">
        <v>98.22</v>
      </c>
      <c r="Q7" s="39">
        <v>2890</v>
      </c>
      <c r="R7" s="39">
        <v>286820</v>
      </c>
      <c r="S7" s="39">
        <v>886.47</v>
      </c>
      <c r="T7" s="39">
        <v>323.55</v>
      </c>
      <c r="U7" s="39">
        <v>280784</v>
      </c>
      <c r="V7" s="39">
        <v>139.27000000000001</v>
      </c>
      <c r="W7" s="39">
        <v>2016.11</v>
      </c>
      <c r="X7" s="39">
        <v>132.65</v>
      </c>
      <c r="Y7" s="39">
        <v>135.31</v>
      </c>
      <c r="Z7" s="39">
        <v>139.94</v>
      </c>
      <c r="AA7" s="39">
        <v>137.29</v>
      </c>
      <c r="AB7" s="39">
        <v>127.28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403.61</v>
      </c>
      <c r="AU7" s="39">
        <v>455.32</v>
      </c>
      <c r="AV7" s="39">
        <v>425.35</v>
      </c>
      <c r="AW7" s="39">
        <v>431.1</v>
      </c>
      <c r="AX7" s="39">
        <v>344.76</v>
      </c>
      <c r="AY7" s="39">
        <v>311.99</v>
      </c>
      <c r="AZ7" s="39">
        <v>307.83</v>
      </c>
      <c r="BA7" s="39">
        <v>318.89</v>
      </c>
      <c r="BB7" s="39">
        <v>309.10000000000002</v>
      </c>
      <c r="BC7" s="39">
        <v>306.08</v>
      </c>
      <c r="BD7" s="39">
        <v>260.31</v>
      </c>
      <c r="BE7" s="39">
        <v>199.69</v>
      </c>
      <c r="BF7" s="39">
        <v>179.75</v>
      </c>
      <c r="BG7" s="39">
        <v>157.69999999999999</v>
      </c>
      <c r="BH7" s="39">
        <v>136.59</v>
      </c>
      <c r="BI7" s="39">
        <v>122.98</v>
      </c>
      <c r="BJ7" s="39">
        <v>291.77999999999997</v>
      </c>
      <c r="BK7" s="39">
        <v>295.44</v>
      </c>
      <c r="BL7" s="39">
        <v>290.07</v>
      </c>
      <c r="BM7" s="39">
        <v>290.42</v>
      </c>
      <c r="BN7" s="39">
        <v>294.66000000000003</v>
      </c>
      <c r="BO7" s="39">
        <v>275.67</v>
      </c>
      <c r="BP7" s="39">
        <v>125.19</v>
      </c>
      <c r="BQ7" s="39">
        <v>130.53</v>
      </c>
      <c r="BR7" s="39">
        <v>135.9</v>
      </c>
      <c r="BS7" s="39">
        <v>133.77000000000001</v>
      </c>
      <c r="BT7" s="39">
        <v>125.47</v>
      </c>
      <c r="BU7" s="39">
        <v>107.61</v>
      </c>
      <c r="BV7" s="39">
        <v>106.02</v>
      </c>
      <c r="BW7" s="39">
        <v>104.84</v>
      </c>
      <c r="BX7" s="39">
        <v>106.11</v>
      </c>
      <c r="BY7" s="39">
        <v>103.75</v>
      </c>
      <c r="BZ7" s="39">
        <v>100.05</v>
      </c>
      <c r="CA7" s="39">
        <v>172.91</v>
      </c>
      <c r="CB7" s="39">
        <v>166.08</v>
      </c>
      <c r="CC7" s="39">
        <v>160.01</v>
      </c>
      <c r="CD7" s="39">
        <v>162.97999999999999</v>
      </c>
      <c r="CE7" s="39">
        <v>160.19999999999999</v>
      </c>
      <c r="CF7" s="39">
        <v>155.69</v>
      </c>
      <c r="CG7" s="39">
        <v>158.6</v>
      </c>
      <c r="CH7" s="39">
        <v>161.82</v>
      </c>
      <c r="CI7" s="39">
        <v>161.03</v>
      </c>
      <c r="CJ7" s="39">
        <v>159.93</v>
      </c>
      <c r="CK7" s="39">
        <v>166.4</v>
      </c>
      <c r="CL7" s="39">
        <v>63.51</v>
      </c>
      <c r="CM7" s="39">
        <v>73.42</v>
      </c>
      <c r="CN7" s="39">
        <v>72.98</v>
      </c>
      <c r="CO7" s="39">
        <v>72.08</v>
      </c>
      <c r="CP7" s="39">
        <v>73.3</v>
      </c>
      <c r="CQ7" s="39">
        <v>62.46</v>
      </c>
      <c r="CR7" s="39">
        <v>62.88</v>
      </c>
      <c r="CS7" s="39">
        <v>62.32</v>
      </c>
      <c r="CT7" s="39">
        <v>61.71</v>
      </c>
      <c r="CU7" s="39">
        <v>63.12</v>
      </c>
      <c r="CV7" s="39">
        <v>60.69</v>
      </c>
      <c r="CW7" s="39">
        <v>93.98</v>
      </c>
      <c r="CX7" s="39">
        <v>94.09</v>
      </c>
      <c r="CY7" s="39">
        <v>94.68</v>
      </c>
      <c r="CZ7" s="39">
        <v>94.76</v>
      </c>
      <c r="DA7" s="39">
        <v>93.67</v>
      </c>
      <c r="DB7" s="39">
        <v>90.62</v>
      </c>
      <c r="DC7" s="39">
        <v>90.13</v>
      </c>
      <c r="DD7" s="39">
        <v>90.19</v>
      </c>
      <c r="DE7" s="39">
        <v>90.03</v>
      </c>
      <c r="DF7" s="39">
        <v>90.09</v>
      </c>
      <c r="DG7" s="39">
        <v>89.82</v>
      </c>
      <c r="DH7" s="39">
        <v>48.56</v>
      </c>
      <c r="DI7" s="39">
        <v>49.68</v>
      </c>
      <c r="DJ7" s="39">
        <v>50.52</v>
      </c>
      <c r="DK7" s="39">
        <v>51.45</v>
      </c>
      <c r="DL7" s="39">
        <v>51.62</v>
      </c>
      <c r="DM7" s="39">
        <v>48.01</v>
      </c>
      <c r="DN7" s="39">
        <v>48.01</v>
      </c>
      <c r="DO7" s="39">
        <v>48.86</v>
      </c>
      <c r="DP7" s="39">
        <v>49.6</v>
      </c>
      <c r="DQ7" s="39">
        <v>50.31</v>
      </c>
      <c r="DR7" s="39">
        <v>50.19</v>
      </c>
      <c r="DS7" s="39">
        <v>12.47</v>
      </c>
      <c r="DT7" s="39">
        <v>13.42</v>
      </c>
      <c r="DU7" s="39">
        <v>14.51</v>
      </c>
      <c r="DV7" s="39">
        <v>16.46</v>
      </c>
      <c r="DW7" s="39">
        <v>16.09</v>
      </c>
      <c r="DX7" s="39">
        <v>16.170000000000002</v>
      </c>
      <c r="DY7" s="39">
        <v>16.600000000000001</v>
      </c>
      <c r="DZ7" s="39">
        <v>18.510000000000002</v>
      </c>
      <c r="EA7" s="39">
        <v>20.49</v>
      </c>
      <c r="EB7" s="39">
        <v>21.34</v>
      </c>
      <c r="EC7" s="39">
        <v>20.63</v>
      </c>
      <c r="ED7" s="39">
        <v>0.33</v>
      </c>
      <c r="EE7" s="39">
        <v>0.8</v>
      </c>
      <c r="EF7" s="39">
        <v>0.69</v>
      </c>
      <c r="EG7" s="39">
        <v>0.69</v>
      </c>
      <c r="EH7" s="39">
        <v>0.85</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大橋　直美</cp:lastModifiedBy>
  <cp:lastPrinted>2022-01-12T04:58:57Z</cp:lastPrinted>
  <dcterms:created xsi:type="dcterms:W3CDTF">2021-12-03T06:42:53Z</dcterms:created>
  <dcterms:modified xsi:type="dcterms:W3CDTF">2022-01-12T05:26:12Z</dcterms:modified>
  <cp:category/>
</cp:coreProperties>
</file>