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<sst xmlns="http://schemas.openxmlformats.org/spreadsheetml/2006/main" count="247" uniqueCount="104">
  <si>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</si>
  <si>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</si>
  <si>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</si>
  <si>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</si>
  <si>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</si>
  <si>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</si>
  <si>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</si>
  <si>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</si>
  <si>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</si>
  <si>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</si>
  <si>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</si>
  <si>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</si>
  <si>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</si>
  <si>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</si>
  <si>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</si>
  <si>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</si>
  <si>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</si>
  <si>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</si>
  <si>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</si>
  <si>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</si>
  <si>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</si>
  <si>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</si>
  <si>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</si>
  <si>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</si>
  <si>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</si>
  <si>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</si>
  <si>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</si>
  <si>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</si>
  <si>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</si>
  <si>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</si>
  <si>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</si>
  <si>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</si>
  <si>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</si>
  <si>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</si>
  <si>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</si>
  <si>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</si>
  <si>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</si>
  <si>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</si>
  <si>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</si>
  <si>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</si>
  <si>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</si>
  <si>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</si>
  <si>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</si>
  <si>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</si>
  <si>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</si>
  <si>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</si>
  <si>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</si>
  <si>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</si>
  <si>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</si>
  <si>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</si>
  <si>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</si>
  <si>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</si>
  <si>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</si>
  <si>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</si>
  <si>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</si>
  <si>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</si>
  <si>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</si>
  <si>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</si>
  <si>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</si>
  <si>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</si>
  <si>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</si>
  <si>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</si>
  <si>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</si>
  <si>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</si>
  <si>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</si>
  <si>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</si>
  <si>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</si>
  <si>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</si>
  <si>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</si>
  <si>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</si>
  <si>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</si>
  <si>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</si>
  <si>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</si>
  <si>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</si>
  <si>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</si>
  <si>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</si>
  <si>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</si>
  <si>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</si>
  <si>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</si>
  <si>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</si>
  <si>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</si>
  <si>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</si>
  <si>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</si>
  <si>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</si>
  <si>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</si>
  <si>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</si>
  <si>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</si>
  <si>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</si>
  <si>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</si>
  <si>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</si>
  <si>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</si>
  <si>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</si>
  <si>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</si>
  <si>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</si>
  <si>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</si>
  <si>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</si>
  <si>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</si>
  <si>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</si>
  <si>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</si>
  <si>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</si>
  <si>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</si>
  <si>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R５年11月分</t>
  </si>
  <si>
    <t>【広域ブロック別】
R５年11月分</t>
  </si>
  <si>
    <t>【人口規模別】
R５年11月分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</si>
</sst>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3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5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6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5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8" xfId="0" applyNumberFormat="1" applyFont="1" applyFill="1" applyBorder="1" applyAlignment="1">
      <alignment horizontal="left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90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0" fillId="34" borderId="91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5" fillId="36" borderId="85" xfId="0" applyNumberFormat="1" applyFont="1" applyFill="1" applyBorder="1" applyAlignment="1">
      <alignment horizontal="center" vertical="center" wrapText="1" shrinkToFit="1"/>
    </xf>
    <xf numFmtId="177" fontId="5" fillId="36" borderId="88" xfId="0" applyNumberFormat="1" applyFont="1" applyFill="1" applyBorder="1" applyAlignment="1">
      <alignment horizontal="center" vertical="center" wrapText="1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3" xfId="0" applyNumberFormat="1" applyFont="1" applyFill="1" applyBorder="1" applyAlignment="1">
      <alignment horizontal="center" vertical="top" wrapText="1" shrinkToFit="1"/>
    </xf>
    <xf numFmtId="176" fontId="10" fillId="0" borderId="85" xfId="0" applyNumberFormat="1" applyFont="1" applyFill="1" applyBorder="1" applyAlignment="1">
      <alignment horizontal="center" vertical="center" wrapText="1" shrinkToFit="1"/>
    </xf>
    <xf numFmtId="176" fontId="10" fillId="0" borderId="94" xfId="0" applyNumberFormat="1" applyFont="1" applyFill="1" applyBorder="1" applyAlignment="1">
      <alignment horizontal="center" vertical="center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5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3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38" borderId="83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6" fontId="9" fillId="0" borderId="96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9" fillId="0" borderId="97" xfId="0" applyNumberFormat="1" applyFont="1" applyFill="1" applyBorder="1" applyAlignment="1">
      <alignment horizontal="center" vertical="center" shrinkToFit="1"/>
    </xf>
    <xf numFmtId="177" fontId="9" fillId="0" borderId="98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90" xfId="0" applyNumberFormat="1" applyFont="1" applyFill="1" applyBorder="1" applyAlignment="1">
      <alignment horizontal="center" vertical="top" wrapText="1" shrinkToFit="1"/>
    </xf>
    <xf numFmtId="176" fontId="10" fillId="0" borderId="85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6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  <xf numFmtId="177" fontId="0" fillId="0" borderId="61" xfId="0" applyNumberFormat="1" applyFont="1" applyBorder="1" applyAlignment="1">
      <alignment horizontal="center" vertical="center" shrinkToFit="1"/>
    </xf>
    <xf numFmtId="177" fontId="0" fillId="34" borderId="91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F22" sqref="F22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68" t="s">
        <v>101</v>
      </c>
      <c r="B1" s="369"/>
      <c r="C1" s="374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79" t="s">
        <v>38</v>
      </c>
      <c r="AB1" s="380"/>
      <c r="AC1" s="381"/>
      <c r="AD1" s="366" t="s">
        <v>56</v>
      </c>
      <c r="AE1" s="366"/>
      <c r="AF1" s="366"/>
      <c r="AG1" s="357" t="s">
        <v>57</v>
      </c>
      <c r="AH1" s="360" t="s">
        <v>58</v>
      </c>
      <c r="AI1" s="363" t="s">
        <v>45</v>
      </c>
    </row>
    <row r="2" spans="1:35" ht="19.5" customHeight="1">
      <c r="A2" s="370"/>
      <c r="B2" s="371"/>
      <c r="C2" s="375"/>
      <c r="D2" s="353" t="s">
        <v>38</v>
      </c>
      <c r="E2" s="354"/>
      <c r="F2" s="355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90"/>
      <c r="Y2" s="377" t="s">
        <v>36</v>
      </c>
      <c r="Z2" s="387" t="s">
        <v>37</v>
      </c>
      <c r="AA2" s="382"/>
      <c r="AB2" s="383"/>
      <c r="AC2" s="384"/>
      <c r="AD2" s="367"/>
      <c r="AE2" s="367"/>
      <c r="AF2" s="367"/>
      <c r="AG2" s="358"/>
      <c r="AH2" s="361"/>
      <c r="AI2" s="364"/>
    </row>
    <row r="3" spans="1:35" ht="19.5" customHeight="1">
      <c r="A3" s="370"/>
      <c r="B3" s="371"/>
      <c r="C3" s="375"/>
      <c r="D3" s="356"/>
      <c r="E3" s="354"/>
      <c r="F3" s="354"/>
      <c r="G3" s="385" t="s">
        <v>41</v>
      </c>
      <c r="H3" s="386"/>
      <c r="I3" s="386"/>
      <c r="J3" s="385" t="s">
        <v>42</v>
      </c>
      <c r="K3" s="386"/>
      <c r="L3" s="386"/>
      <c r="M3" s="385" t="s">
        <v>43</v>
      </c>
      <c r="N3" s="386"/>
      <c r="O3" s="386"/>
      <c r="P3" s="385" t="s">
        <v>44</v>
      </c>
      <c r="Q3" s="386"/>
      <c r="R3" s="386"/>
      <c r="S3" s="385" t="s">
        <v>40</v>
      </c>
      <c r="T3" s="386"/>
      <c r="U3" s="386"/>
      <c r="V3" s="385" t="s">
        <v>39</v>
      </c>
      <c r="W3" s="386"/>
      <c r="X3" s="386"/>
      <c r="Y3" s="377"/>
      <c r="Z3" s="387"/>
      <c r="AA3" s="382"/>
      <c r="AB3" s="383"/>
      <c r="AC3" s="384"/>
      <c r="AD3" s="367"/>
      <c r="AE3" s="367"/>
      <c r="AF3" s="367"/>
      <c r="AG3" s="358"/>
      <c r="AH3" s="361"/>
      <c r="AI3" s="364"/>
    </row>
    <row r="4" spans="1:35" ht="19.5" customHeight="1" thickBot="1">
      <c r="A4" s="372"/>
      <c r="B4" s="373"/>
      <c r="C4" s="376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78"/>
      <c r="Z4" s="388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59"/>
      <c r="AH4" s="362"/>
      <c r="AI4" s="365"/>
    </row>
    <row r="5" spans="1:35" s="19" customFormat="1" ht="39.75" customHeight="1" thickBot="1">
      <c r="A5" s="351" t="s">
        <v>55</v>
      </c>
      <c r="B5" s="352"/>
      <c r="C5" s="98">
        <f>SUM(C6:C38)</f>
        <v>1173812</v>
      </c>
      <c r="D5" s="105">
        <f>SUM(E5:F5)</f>
        <v>20378.100000000002</v>
      </c>
      <c r="E5" s="106">
        <f>SUM(E6:E38)</f>
        <v>18597.2</v>
      </c>
      <c r="F5" s="106">
        <f>SUM(F6:F38)</f>
        <v>1780.8999999999999</v>
      </c>
      <c r="G5" s="116">
        <f>SUM(H5:I5)</f>
        <v>405.3</v>
      </c>
      <c r="H5" s="116">
        <f aca="true" t="shared" si="0" ref="H5:AC5">SUM(H6:H38)</f>
        <v>405.3</v>
      </c>
      <c r="I5" s="116">
        <f t="shared" si="0"/>
        <v>0</v>
      </c>
      <c r="J5" s="116">
        <f>SUM(K5:L5)</f>
        <v>15752.699999999997</v>
      </c>
      <c r="K5" s="116">
        <f t="shared" si="0"/>
        <v>14656.699999999997</v>
      </c>
      <c r="L5" s="116">
        <f t="shared" si="0"/>
        <v>1096.0000000000002</v>
      </c>
      <c r="M5" s="116">
        <f>SUM(N5:O5)</f>
        <v>985.8</v>
      </c>
      <c r="N5" s="116">
        <f t="shared" si="0"/>
        <v>733.1</v>
      </c>
      <c r="O5" s="116">
        <f t="shared" si="0"/>
        <v>252.7</v>
      </c>
      <c r="P5" s="116">
        <f>SUM(Q5:R5)</f>
        <v>2630.0000000000005</v>
      </c>
      <c r="Q5" s="116">
        <f t="shared" si="0"/>
        <v>2551.2000000000003</v>
      </c>
      <c r="R5" s="116">
        <f t="shared" si="0"/>
        <v>78.79999999999998</v>
      </c>
      <c r="S5" s="116">
        <f>SUM(T5:U5)</f>
        <v>1.8</v>
      </c>
      <c r="T5" s="116">
        <f t="shared" si="0"/>
        <v>1.7</v>
      </c>
      <c r="U5" s="116">
        <f t="shared" si="0"/>
        <v>0.1</v>
      </c>
      <c r="V5" s="116">
        <f>SUM(W5:X5)</f>
        <v>602.5</v>
      </c>
      <c r="W5" s="116">
        <f t="shared" si="0"/>
        <v>249.2</v>
      </c>
      <c r="X5" s="116">
        <f t="shared" si="0"/>
        <v>353.3</v>
      </c>
      <c r="Y5" s="121">
        <f t="shared" si="0"/>
        <v>9699.9</v>
      </c>
      <c r="Z5" s="129">
        <f t="shared" si="0"/>
        <v>30078.000000000007</v>
      </c>
      <c r="AA5" s="137">
        <f t="shared" si="0"/>
        <v>20378.1</v>
      </c>
      <c r="AB5" s="144">
        <f t="shared" si="0"/>
        <v>17748.099999999995</v>
      </c>
      <c r="AC5" s="145">
        <f t="shared" si="0"/>
        <v>2629.9999999999995</v>
      </c>
      <c r="AD5" s="164">
        <f>AA5/C5/30*1000000</f>
        <v>578.6872173738213</v>
      </c>
      <c r="AE5" s="155">
        <f>AB5/C5/30*1000000</f>
        <v>504.0017765479763</v>
      </c>
      <c r="AF5" s="156">
        <f>AC5/C5/30*1000000</f>
        <v>74.68544082584489</v>
      </c>
      <c r="AG5" s="132">
        <f>Z5/C5/30*1000000</f>
        <v>854.1401859923056</v>
      </c>
      <c r="AH5" s="169">
        <f>Y5/C5/30*1000000</f>
        <v>275.452968618484</v>
      </c>
      <c r="AI5" s="174">
        <f>AC5*100/AA5</f>
        <v>12.906011846050415</v>
      </c>
    </row>
    <row r="6" spans="1:35" s="22" customFormat="1" ht="19.5" customHeight="1" thickTop="1">
      <c r="A6" s="59">
        <v>1</v>
      </c>
      <c r="B6" s="60" t="s">
        <v>0</v>
      </c>
      <c r="C6" s="99">
        <v>280475</v>
      </c>
      <c r="D6" s="107">
        <f>G6+J6+M6+P6+S6+V6</f>
        <v>4661.5</v>
      </c>
      <c r="E6" s="108">
        <f>H6+K6+N6+Q6+T6+W6</f>
        <v>4608.7</v>
      </c>
      <c r="F6" s="108">
        <f>I6+L6+O6+R6+U6+X6</f>
        <v>52.8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3551</v>
      </c>
      <c r="K6" s="61">
        <v>3523</v>
      </c>
      <c r="L6" s="61">
        <v>28</v>
      </c>
      <c r="M6" s="117">
        <f>SUM(N6:O6)</f>
        <v>261.79999999999995</v>
      </c>
      <c r="N6" s="61">
        <v>258.9</v>
      </c>
      <c r="O6" s="61">
        <v>2.9</v>
      </c>
      <c r="P6" s="117">
        <f>SUM(Q6:R6)</f>
        <v>760</v>
      </c>
      <c r="Q6" s="61">
        <v>759</v>
      </c>
      <c r="R6" s="61">
        <v>1</v>
      </c>
      <c r="S6" s="117">
        <f>SUM(T6:U6)</f>
        <v>0</v>
      </c>
      <c r="T6" s="61">
        <v>0</v>
      </c>
      <c r="U6" s="61">
        <v>0</v>
      </c>
      <c r="V6" s="117">
        <f>SUM(W6:X6)</f>
        <v>88.69999999999999</v>
      </c>
      <c r="W6" s="61">
        <v>67.8</v>
      </c>
      <c r="X6" s="61">
        <v>20.9</v>
      </c>
      <c r="Y6" s="122">
        <v>2976.1</v>
      </c>
      <c r="Z6" s="130">
        <f>D6+Y6</f>
        <v>7637.6</v>
      </c>
      <c r="AA6" s="138">
        <f aca="true" t="shared" si="2" ref="AA6:AA38">SUM(AB6:AC6)</f>
        <v>4661.5</v>
      </c>
      <c r="AB6" s="146">
        <f aca="true" t="shared" si="3" ref="AB6:AB38">G6+J6+M6+S6+V6</f>
        <v>3901.5</v>
      </c>
      <c r="AC6" s="147">
        <f aca="true" t="shared" si="4" ref="AC6:AC38">P6</f>
        <v>760</v>
      </c>
      <c r="AD6" s="165">
        <f aca="true" t="shared" si="5" ref="AD6:AD38">AA6/C6/30*1000000</f>
        <v>554.0006536530292</v>
      </c>
      <c r="AE6" s="157">
        <f aca="true" t="shared" si="6" ref="AE6:AE38">AB6/C6/30*1000000</f>
        <v>463.6776896336572</v>
      </c>
      <c r="AF6" s="158">
        <f aca="true" t="shared" si="7" ref="AF6:AF38">AC6/C6/30*1000000</f>
        <v>90.3229640193719</v>
      </c>
      <c r="AG6" s="133">
        <f aca="true" t="shared" si="8" ref="AG6:AG38">Z6/C6/30*1000000</f>
        <v>907.6982499925722</v>
      </c>
      <c r="AH6" s="170">
        <f aca="true" t="shared" si="9" ref="AH6:AH38">Y6/C6/30*1000000</f>
        <v>353.697596339543</v>
      </c>
      <c r="AI6" s="175">
        <f>AC6*100/AA6</f>
        <v>16.303764882548535</v>
      </c>
    </row>
    <row r="7" spans="1:35" s="21" customFormat="1" ht="19.5" customHeight="1">
      <c r="A7" s="62">
        <v>2</v>
      </c>
      <c r="B7" s="63" t="s">
        <v>1</v>
      </c>
      <c r="C7" s="100">
        <v>46939</v>
      </c>
      <c r="D7" s="107">
        <f aca="true" t="shared" si="10" ref="D7:D38">G7+J7+M7+P7+S7+V7</f>
        <v>952.0999999999999</v>
      </c>
      <c r="E7" s="108">
        <f aca="true" t="shared" si="11" ref="E7:E38">H7+K7+N7+Q7+T7+W7</f>
        <v>765.5999999999999</v>
      </c>
      <c r="F7" s="108">
        <f aca="true" t="shared" si="12" ref="F7:F38">I7+L7+O7+R7+U7+X7</f>
        <v>186.5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736.6999999999999</v>
      </c>
      <c r="K7" s="61">
        <v>659.4</v>
      </c>
      <c r="L7" s="61">
        <v>77.3</v>
      </c>
      <c r="M7" s="117">
        <f aca="true" t="shared" si="14" ref="M7:M38">SUM(N7:O7)</f>
        <v>38.400000000000006</v>
      </c>
      <c r="N7" s="61">
        <v>18.8</v>
      </c>
      <c r="O7" s="61">
        <v>19.6</v>
      </c>
      <c r="P7" s="117">
        <f>SUM(Q7:R7)</f>
        <v>110</v>
      </c>
      <c r="Q7" s="61">
        <v>83.9</v>
      </c>
      <c r="R7" s="61">
        <v>26.1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67</v>
      </c>
      <c r="W7" s="61">
        <v>3.5</v>
      </c>
      <c r="X7" s="61">
        <v>63.5</v>
      </c>
      <c r="Y7" s="122">
        <v>428.1</v>
      </c>
      <c r="Z7" s="130">
        <f>D7+Y7</f>
        <v>1380.1999999999998</v>
      </c>
      <c r="AA7" s="138">
        <f>SUM(AB7:AC7)</f>
        <v>952.0999999999999</v>
      </c>
      <c r="AB7" s="146">
        <f>G7+J7+M7+S7+V7</f>
        <v>842.0999999999999</v>
      </c>
      <c r="AC7" s="147">
        <f>P7</f>
        <v>110</v>
      </c>
      <c r="AD7" s="165">
        <f t="shared" si="5"/>
        <v>676.1257518623461</v>
      </c>
      <c r="AE7" s="157">
        <f t="shared" si="6"/>
        <v>598.0101834295574</v>
      </c>
      <c r="AF7" s="158">
        <f t="shared" si="7"/>
        <v>78.11556843278865</v>
      </c>
      <c r="AG7" s="133">
        <f t="shared" si="8"/>
        <v>980.1373413721353</v>
      </c>
      <c r="AH7" s="170">
        <f t="shared" si="9"/>
        <v>304.0115895097893</v>
      </c>
      <c r="AI7" s="175">
        <f aca="true" t="shared" si="16" ref="AI7:AI38">AC7*100/AA7</f>
        <v>11.553408255435354</v>
      </c>
    </row>
    <row r="8" spans="1:35" s="21" customFormat="1" ht="19.5" customHeight="1">
      <c r="A8" s="62">
        <v>3</v>
      </c>
      <c r="B8" s="49" t="s">
        <v>2</v>
      </c>
      <c r="C8" s="100">
        <v>32908</v>
      </c>
      <c r="D8" s="107">
        <f t="shared" si="10"/>
        <v>620.5</v>
      </c>
      <c r="E8" s="108">
        <f t="shared" si="11"/>
        <v>534.0999999999999</v>
      </c>
      <c r="F8" s="108">
        <f t="shared" si="12"/>
        <v>86.39999999999999</v>
      </c>
      <c r="G8" s="117">
        <f>SUM(H8:I8)</f>
        <v>0</v>
      </c>
      <c r="H8" s="61">
        <v>0</v>
      </c>
      <c r="I8" s="61">
        <v>0</v>
      </c>
      <c r="J8" s="117">
        <f t="shared" si="13"/>
        <v>524.8</v>
      </c>
      <c r="K8" s="61">
        <v>473.4</v>
      </c>
      <c r="L8" s="61">
        <v>51.4</v>
      </c>
      <c r="M8" s="117">
        <f t="shared" si="14"/>
        <v>68.6</v>
      </c>
      <c r="N8" s="61">
        <v>37.9</v>
      </c>
      <c r="O8" s="61">
        <v>30.7</v>
      </c>
      <c r="P8" s="117">
        <f>SUM(Q8:R8)</f>
        <v>27.1</v>
      </c>
      <c r="Q8" s="61">
        <v>22.8</v>
      </c>
      <c r="R8" s="61">
        <v>4.3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72</v>
      </c>
      <c r="Z8" s="130">
        <f aca="true" t="shared" si="17" ref="Z8:Z37">D8+Y8</f>
        <v>692.5</v>
      </c>
      <c r="AA8" s="138">
        <f>SUM(AB8:AC8)</f>
        <v>620.5</v>
      </c>
      <c r="AB8" s="146">
        <f>G8+J8+M8+S8+V8</f>
        <v>593.4</v>
      </c>
      <c r="AC8" s="147">
        <f>P8</f>
        <v>27.1</v>
      </c>
      <c r="AD8" s="165">
        <f t="shared" si="5"/>
        <v>628.5199141039667</v>
      </c>
      <c r="AE8" s="157">
        <f t="shared" si="6"/>
        <v>601.069648717637</v>
      </c>
      <c r="AF8" s="158">
        <f t="shared" si="7"/>
        <v>27.450265386329566</v>
      </c>
      <c r="AG8" s="133">
        <f t="shared" si="8"/>
        <v>701.4505084883109</v>
      </c>
      <c r="AH8" s="170">
        <f t="shared" si="9"/>
        <v>72.93059438434423</v>
      </c>
      <c r="AI8" s="175">
        <f t="shared" si="16"/>
        <v>4.367445608380338</v>
      </c>
    </row>
    <row r="9" spans="1:35" s="22" customFormat="1" ht="19.5" customHeight="1">
      <c r="A9" s="64">
        <v>4</v>
      </c>
      <c r="B9" s="49" t="s">
        <v>3</v>
      </c>
      <c r="C9" s="100">
        <v>91194</v>
      </c>
      <c r="D9" s="109">
        <f t="shared" si="10"/>
        <v>1379.6999999999998</v>
      </c>
      <c r="E9" s="108">
        <f t="shared" si="11"/>
        <v>1332.8</v>
      </c>
      <c r="F9" s="108">
        <f>I9+L9+O9+R9+U9+X9</f>
        <v>46.900000000000006</v>
      </c>
      <c r="G9" s="118">
        <f>SUM(H9:I9)</f>
        <v>0</v>
      </c>
      <c r="H9" s="65">
        <v>0</v>
      </c>
      <c r="I9" s="65">
        <v>0</v>
      </c>
      <c r="J9" s="118">
        <f t="shared" si="13"/>
        <v>1181.6999999999998</v>
      </c>
      <c r="K9" s="61">
        <v>1152.1</v>
      </c>
      <c r="L9" s="61">
        <v>29.6</v>
      </c>
      <c r="M9" s="118">
        <f t="shared" si="14"/>
        <v>74.2</v>
      </c>
      <c r="N9" s="61">
        <v>62.9</v>
      </c>
      <c r="O9" s="61">
        <v>11.3</v>
      </c>
      <c r="P9" s="118">
        <f>SUM(Q9:R9)</f>
        <v>117.8</v>
      </c>
      <c r="Q9" s="61">
        <v>117.8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6</v>
      </c>
      <c r="W9" s="61">
        <v>0</v>
      </c>
      <c r="X9" s="61">
        <v>6</v>
      </c>
      <c r="Y9" s="123">
        <v>899.1</v>
      </c>
      <c r="Z9" s="130">
        <f t="shared" si="17"/>
        <v>2278.7999999999997</v>
      </c>
      <c r="AA9" s="139">
        <f t="shared" si="2"/>
        <v>1379.6999999999998</v>
      </c>
      <c r="AB9" s="148">
        <f t="shared" si="3"/>
        <v>1261.8999999999999</v>
      </c>
      <c r="AC9" s="149">
        <f t="shared" si="4"/>
        <v>117.8</v>
      </c>
      <c r="AD9" s="166">
        <f t="shared" si="5"/>
        <v>504.3094940456608</v>
      </c>
      <c r="AE9" s="159">
        <f t="shared" si="6"/>
        <v>461.2511057013984</v>
      </c>
      <c r="AF9" s="160">
        <f t="shared" si="7"/>
        <v>43.05838834426241</v>
      </c>
      <c r="AG9" s="134">
        <f t="shared" si="8"/>
        <v>832.9495361536942</v>
      </c>
      <c r="AH9" s="171">
        <f t="shared" si="9"/>
        <v>328.6400421080334</v>
      </c>
      <c r="AI9" s="176">
        <f t="shared" si="16"/>
        <v>8.538087990142786</v>
      </c>
    </row>
    <row r="10" spans="1:35" s="22" customFormat="1" ht="19.5" customHeight="1">
      <c r="A10" s="64">
        <v>5</v>
      </c>
      <c r="B10" s="49" t="s">
        <v>66</v>
      </c>
      <c r="C10" s="100">
        <v>91584</v>
      </c>
      <c r="D10" s="109">
        <f t="shared" si="10"/>
        <v>1345.9</v>
      </c>
      <c r="E10" s="108">
        <f t="shared" si="11"/>
        <v>1243.8</v>
      </c>
      <c r="F10" s="108">
        <f t="shared" si="12"/>
        <v>102.1</v>
      </c>
      <c r="G10" s="118">
        <f t="shared" si="1"/>
        <v>0</v>
      </c>
      <c r="H10" s="65">
        <v>0</v>
      </c>
      <c r="I10" s="65">
        <v>0</v>
      </c>
      <c r="J10" s="118">
        <f t="shared" si="13"/>
        <v>1057</v>
      </c>
      <c r="K10" s="65">
        <v>976</v>
      </c>
      <c r="L10" s="65">
        <v>81</v>
      </c>
      <c r="M10" s="118">
        <f t="shared" si="14"/>
        <v>60.5</v>
      </c>
      <c r="N10" s="65">
        <v>39.4</v>
      </c>
      <c r="O10" s="65">
        <v>21.1</v>
      </c>
      <c r="P10" s="118">
        <f aca="true" t="shared" si="19" ref="P10:P38">SUM(Q10:R10)</f>
        <v>228.4</v>
      </c>
      <c r="Q10" s="65">
        <v>228.4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690</v>
      </c>
      <c r="Z10" s="130">
        <f t="shared" si="17"/>
        <v>2035.9</v>
      </c>
      <c r="AA10" s="139">
        <f t="shared" si="2"/>
        <v>1345.9</v>
      </c>
      <c r="AB10" s="148">
        <f t="shared" si="3"/>
        <v>1117.5</v>
      </c>
      <c r="AC10" s="149">
        <f t="shared" si="4"/>
        <v>228.4</v>
      </c>
      <c r="AD10" s="166">
        <f t="shared" si="5"/>
        <v>489.8599464244119</v>
      </c>
      <c r="AE10" s="159">
        <f t="shared" si="6"/>
        <v>406.73043326345214</v>
      </c>
      <c r="AF10" s="160">
        <f t="shared" si="7"/>
        <v>83.1295131609597</v>
      </c>
      <c r="AG10" s="134">
        <f t="shared" si="8"/>
        <v>740.9955159562078</v>
      </c>
      <c r="AH10" s="171">
        <f t="shared" si="9"/>
        <v>251.13556953179594</v>
      </c>
      <c r="AI10" s="176">
        <f t="shared" si="16"/>
        <v>16.97005721078832</v>
      </c>
    </row>
    <row r="11" spans="1:36" s="22" customFormat="1" ht="19.5" customHeight="1">
      <c r="A11" s="64">
        <v>6</v>
      </c>
      <c r="B11" s="49" t="s">
        <v>67</v>
      </c>
      <c r="C11" s="100">
        <v>32061</v>
      </c>
      <c r="D11" s="109">
        <f>G11+J11+M11+P11+S11+V11</f>
        <v>668.2</v>
      </c>
      <c r="E11" s="108">
        <f t="shared" si="11"/>
        <v>499.4</v>
      </c>
      <c r="F11" s="108">
        <f t="shared" si="12"/>
        <v>168.8</v>
      </c>
      <c r="G11" s="118">
        <f>SUM(H11:I11)</f>
        <v>0</v>
      </c>
      <c r="H11" s="65">
        <v>0</v>
      </c>
      <c r="I11" s="65">
        <v>0</v>
      </c>
      <c r="J11" s="118">
        <f t="shared" si="13"/>
        <v>542.3</v>
      </c>
      <c r="K11" s="65">
        <v>409.8</v>
      </c>
      <c r="L11" s="65">
        <v>132.5</v>
      </c>
      <c r="M11" s="118">
        <f t="shared" si="14"/>
        <v>50.599999999999994</v>
      </c>
      <c r="N11" s="65">
        <v>17.7</v>
      </c>
      <c r="O11" s="65">
        <v>32.9</v>
      </c>
      <c r="P11" s="118">
        <f t="shared" si="19"/>
        <v>75.30000000000001</v>
      </c>
      <c r="Q11" s="65">
        <v>71.9</v>
      </c>
      <c r="R11" s="65">
        <v>3.4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243</v>
      </c>
      <c r="Z11" s="130">
        <f t="shared" si="17"/>
        <v>911.2</v>
      </c>
      <c r="AA11" s="139">
        <f t="shared" si="2"/>
        <v>668.2</v>
      </c>
      <c r="AB11" s="148">
        <f t="shared" si="3"/>
        <v>592.9</v>
      </c>
      <c r="AC11" s="149">
        <f t="shared" si="4"/>
        <v>75.30000000000001</v>
      </c>
      <c r="AD11" s="166">
        <f t="shared" si="5"/>
        <v>694.717361695934</v>
      </c>
      <c r="AE11" s="159">
        <f t="shared" si="6"/>
        <v>616.4290986972749</v>
      </c>
      <c r="AF11" s="160">
        <f t="shared" si="7"/>
        <v>78.28826299865881</v>
      </c>
      <c r="AG11" s="134">
        <f t="shared" si="8"/>
        <v>947.360760217502</v>
      </c>
      <c r="AH11" s="171">
        <f t="shared" si="9"/>
        <v>252.64339852156826</v>
      </c>
      <c r="AI11" s="176">
        <f t="shared" si="16"/>
        <v>11.269081113439091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24579</v>
      </c>
      <c r="D12" s="109">
        <f>G12+J12+M12+P12+S12+V12</f>
        <v>470.9</v>
      </c>
      <c r="E12" s="108">
        <f t="shared" si="11"/>
        <v>444</v>
      </c>
      <c r="F12" s="108">
        <f t="shared" si="12"/>
        <v>26.900000000000002</v>
      </c>
      <c r="G12" s="118">
        <f>SUM(H12:I12)</f>
        <v>0</v>
      </c>
      <c r="H12" s="65">
        <v>0</v>
      </c>
      <c r="I12" s="65">
        <v>0</v>
      </c>
      <c r="J12" s="118">
        <f t="shared" si="13"/>
        <v>346.9</v>
      </c>
      <c r="K12" s="65">
        <v>329.4</v>
      </c>
      <c r="L12" s="65">
        <v>17.5</v>
      </c>
      <c r="M12" s="118">
        <f t="shared" si="14"/>
        <v>29.900000000000002</v>
      </c>
      <c r="N12" s="65">
        <v>27.1</v>
      </c>
      <c r="O12" s="65">
        <v>2.8</v>
      </c>
      <c r="P12" s="118">
        <f>SUM(Q12:R12)</f>
        <v>87.1</v>
      </c>
      <c r="Q12" s="65">
        <v>81.6</v>
      </c>
      <c r="R12" s="65">
        <v>5.5</v>
      </c>
      <c r="S12" s="118">
        <f t="shared" si="18"/>
        <v>0.6</v>
      </c>
      <c r="T12" s="65">
        <v>0.5</v>
      </c>
      <c r="U12" s="65">
        <v>0.1</v>
      </c>
      <c r="V12" s="118">
        <f t="shared" si="15"/>
        <v>6.4</v>
      </c>
      <c r="W12" s="65">
        <v>5.4</v>
      </c>
      <c r="X12" s="65">
        <v>1</v>
      </c>
      <c r="Y12" s="123">
        <v>158.8</v>
      </c>
      <c r="Z12" s="130">
        <f t="shared" si="17"/>
        <v>629.7</v>
      </c>
      <c r="AA12" s="139">
        <f>SUM(AB12:AC12)</f>
        <v>470.9</v>
      </c>
      <c r="AB12" s="148">
        <f>G12+J12+M12+S12+V12</f>
        <v>383.79999999999995</v>
      </c>
      <c r="AC12" s="149">
        <f>P12</f>
        <v>87.1</v>
      </c>
      <c r="AD12" s="166">
        <f t="shared" si="5"/>
        <v>638.6210450655708</v>
      </c>
      <c r="AE12" s="159">
        <f t="shared" si="6"/>
        <v>520.4985285541858</v>
      </c>
      <c r="AF12" s="160">
        <f t="shared" si="7"/>
        <v>118.12251651138506</v>
      </c>
      <c r="AG12" s="134">
        <f t="shared" si="8"/>
        <v>853.9810407258228</v>
      </c>
      <c r="AH12" s="171">
        <f t="shared" si="9"/>
        <v>215.359995660252</v>
      </c>
      <c r="AI12" s="176">
        <f t="shared" si="16"/>
        <v>18.49649607135273</v>
      </c>
    </row>
    <row r="13" spans="1:35" s="22" customFormat="1" ht="19.5" customHeight="1">
      <c r="A13" s="64">
        <v>8</v>
      </c>
      <c r="B13" s="49" t="s">
        <v>68</v>
      </c>
      <c r="C13" s="100">
        <v>107727</v>
      </c>
      <c r="D13" s="109">
        <f t="shared" si="10"/>
        <v>1839.1999999999998</v>
      </c>
      <c r="E13" s="108">
        <f t="shared" si="11"/>
        <v>1630.8000000000002</v>
      </c>
      <c r="F13" s="108">
        <f t="shared" si="12"/>
        <v>208.39999999999998</v>
      </c>
      <c r="G13" s="118">
        <f t="shared" si="1"/>
        <v>0</v>
      </c>
      <c r="H13" s="65">
        <v>0</v>
      </c>
      <c r="I13" s="65">
        <v>0</v>
      </c>
      <c r="J13" s="118">
        <f t="shared" si="13"/>
        <v>1509.8</v>
      </c>
      <c r="K13" s="65">
        <v>1365.7</v>
      </c>
      <c r="L13" s="65">
        <v>144.1</v>
      </c>
      <c r="M13" s="118">
        <f t="shared" si="14"/>
        <v>109.10000000000001</v>
      </c>
      <c r="N13" s="65">
        <v>84.4</v>
      </c>
      <c r="O13" s="65">
        <v>24.7</v>
      </c>
      <c r="P13" s="118">
        <f t="shared" si="19"/>
        <v>180.7</v>
      </c>
      <c r="Q13" s="65">
        <v>180.7</v>
      </c>
      <c r="R13" s="65">
        <v>0</v>
      </c>
      <c r="S13" s="118">
        <v>0</v>
      </c>
      <c r="T13" s="65">
        <v>0</v>
      </c>
      <c r="U13" s="65">
        <v>0</v>
      </c>
      <c r="V13" s="118">
        <f t="shared" si="15"/>
        <v>39.6</v>
      </c>
      <c r="W13" s="65">
        <v>0</v>
      </c>
      <c r="X13" s="65">
        <v>39.6</v>
      </c>
      <c r="Y13" s="123">
        <v>670.3</v>
      </c>
      <c r="Z13" s="130">
        <f t="shared" si="17"/>
        <v>2509.5</v>
      </c>
      <c r="AA13" s="139">
        <f t="shared" si="2"/>
        <v>1839.1999999999998</v>
      </c>
      <c r="AB13" s="148">
        <f t="shared" si="3"/>
        <v>1658.4999999999998</v>
      </c>
      <c r="AC13" s="149">
        <f t="shared" si="4"/>
        <v>180.7</v>
      </c>
      <c r="AD13" s="166">
        <f t="shared" si="5"/>
        <v>569.0928612758794</v>
      </c>
      <c r="AE13" s="159">
        <f t="shared" si="6"/>
        <v>513.1799208493073</v>
      </c>
      <c r="AF13" s="160">
        <f t="shared" si="7"/>
        <v>55.9129404265721</v>
      </c>
      <c r="AG13" s="134">
        <f t="shared" si="8"/>
        <v>776.4998561177791</v>
      </c>
      <c r="AH13" s="171">
        <f t="shared" si="9"/>
        <v>207.40699484189972</v>
      </c>
      <c r="AI13" s="176">
        <f t="shared" si="16"/>
        <v>9.824923879947804</v>
      </c>
    </row>
    <row r="14" spans="1:35" s="21" customFormat="1" ht="17.25" customHeight="1">
      <c r="A14" s="62">
        <v>9</v>
      </c>
      <c r="B14" s="49" t="s">
        <v>69</v>
      </c>
      <c r="C14" s="100">
        <v>17689</v>
      </c>
      <c r="D14" s="109">
        <f>G14+J14+M14+P14+S14+V14</f>
        <v>334.79999999999995</v>
      </c>
      <c r="E14" s="108">
        <f t="shared" si="11"/>
        <v>254.4</v>
      </c>
      <c r="F14" s="108">
        <f t="shared" si="12"/>
        <v>80.4</v>
      </c>
      <c r="G14" s="118">
        <f>SUM(H14:I14)</f>
        <v>0</v>
      </c>
      <c r="H14" s="65">
        <v>0</v>
      </c>
      <c r="I14" s="65">
        <v>0</v>
      </c>
      <c r="J14" s="118">
        <f t="shared" si="13"/>
        <v>271.9</v>
      </c>
      <c r="K14" s="65">
        <v>211.1</v>
      </c>
      <c r="L14" s="65">
        <v>60.8</v>
      </c>
      <c r="M14" s="118">
        <f t="shared" si="14"/>
        <v>18.3</v>
      </c>
      <c r="N14" s="65">
        <v>9.9</v>
      </c>
      <c r="O14" s="65">
        <v>8.4</v>
      </c>
      <c r="P14" s="118">
        <f t="shared" si="19"/>
        <v>44.599999999999994</v>
      </c>
      <c r="Q14" s="65">
        <v>33.4</v>
      </c>
      <c r="R14" s="65">
        <v>11.2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59.8</v>
      </c>
      <c r="Z14" s="130">
        <f t="shared" si="17"/>
        <v>394.59999999999997</v>
      </c>
      <c r="AA14" s="139">
        <f t="shared" si="2"/>
        <v>334.79999999999995</v>
      </c>
      <c r="AB14" s="148">
        <f>G14+J14+M14+S14+V14</f>
        <v>290.2</v>
      </c>
      <c r="AC14" s="149">
        <f>P14</f>
        <v>44.599999999999994</v>
      </c>
      <c r="AD14" s="167">
        <f t="shared" si="5"/>
        <v>630.9005596698512</v>
      </c>
      <c r="AE14" s="159">
        <f t="shared" si="6"/>
        <v>546.8558614581567</v>
      </c>
      <c r="AF14" s="160">
        <f t="shared" si="7"/>
        <v>84.04469821169464</v>
      </c>
      <c r="AG14" s="134">
        <f t="shared" si="8"/>
        <v>743.5882940433792</v>
      </c>
      <c r="AH14" s="172">
        <f t="shared" si="9"/>
        <v>112.6877343735278</v>
      </c>
      <c r="AI14" s="176">
        <f t="shared" si="16"/>
        <v>13.321385902031063</v>
      </c>
    </row>
    <row r="15" spans="1:35" s="21" customFormat="1" ht="19.5" customHeight="1">
      <c r="A15" s="62">
        <v>10</v>
      </c>
      <c r="B15" s="49" t="s">
        <v>8</v>
      </c>
      <c r="C15" s="100">
        <v>29983</v>
      </c>
      <c r="D15" s="109">
        <f t="shared" si="10"/>
        <v>559.0999999999999</v>
      </c>
      <c r="E15" s="108">
        <f t="shared" si="11"/>
        <v>478.1</v>
      </c>
      <c r="F15" s="108">
        <f t="shared" si="12"/>
        <v>81</v>
      </c>
      <c r="G15" s="118">
        <f t="shared" si="1"/>
        <v>405.3</v>
      </c>
      <c r="H15" s="65">
        <v>405.3</v>
      </c>
      <c r="I15" s="65">
        <v>0</v>
      </c>
      <c r="J15" s="118">
        <f t="shared" si="13"/>
        <v>49.9</v>
      </c>
      <c r="K15" s="65">
        <v>0</v>
      </c>
      <c r="L15" s="65">
        <v>49.9</v>
      </c>
      <c r="M15" s="118">
        <f t="shared" si="14"/>
        <v>10.3</v>
      </c>
      <c r="N15" s="65">
        <v>0</v>
      </c>
      <c r="O15" s="65">
        <v>10.3</v>
      </c>
      <c r="P15" s="118">
        <f t="shared" si="19"/>
        <v>68.8</v>
      </c>
      <c r="Q15" s="65">
        <v>68.8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24.8</v>
      </c>
      <c r="W15" s="65">
        <v>4</v>
      </c>
      <c r="X15" s="65">
        <v>20.8</v>
      </c>
      <c r="Y15" s="123">
        <v>335.8</v>
      </c>
      <c r="Z15" s="130">
        <f t="shared" si="17"/>
        <v>894.8999999999999</v>
      </c>
      <c r="AA15" s="139">
        <f t="shared" si="2"/>
        <v>559.1</v>
      </c>
      <c r="AB15" s="148">
        <f>G15+J15+M15+S15+V15</f>
        <v>490.3</v>
      </c>
      <c r="AC15" s="149">
        <f>P15</f>
        <v>68.8</v>
      </c>
      <c r="AD15" s="166">
        <f t="shared" si="5"/>
        <v>621.5744477426098</v>
      </c>
      <c r="AE15" s="159">
        <f t="shared" si="6"/>
        <v>545.0866602185682</v>
      </c>
      <c r="AF15" s="160">
        <f t="shared" si="7"/>
        <v>76.48778752404141</v>
      </c>
      <c r="AG15" s="134">
        <f t="shared" si="8"/>
        <v>994.8971083614045</v>
      </c>
      <c r="AH15" s="171">
        <f t="shared" si="9"/>
        <v>373.3226606187951</v>
      </c>
      <c r="AI15" s="176">
        <f t="shared" si="16"/>
        <v>12.305490967626541</v>
      </c>
    </row>
    <row r="16" spans="1:35" s="22" customFormat="1" ht="19.5" customHeight="1">
      <c r="A16" s="64">
        <v>11</v>
      </c>
      <c r="B16" s="49" t="s">
        <v>70</v>
      </c>
      <c r="C16" s="100">
        <v>24684</v>
      </c>
      <c r="D16" s="109">
        <f>G16+J16+M16+P16+S16+V16</f>
        <v>500</v>
      </c>
      <c r="E16" s="108">
        <f t="shared" si="11"/>
        <v>461.40000000000003</v>
      </c>
      <c r="F16" s="108">
        <f t="shared" si="12"/>
        <v>38.6</v>
      </c>
      <c r="G16" s="118">
        <f t="shared" si="1"/>
        <v>0</v>
      </c>
      <c r="H16" s="65">
        <v>0</v>
      </c>
      <c r="I16" s="65">
        <v>0</v>
      </c>
      <c r="J16" s="118">
        <f t="shared" si="13"/>
        <v>382.8</v>
      </c>
      <c r="K16" s="65">
        <v>373.8</v>
      </c>
      <c r="L16" s="65">
        <v>9</v>
      </c>
      <c r="M16" s="118">
        <f t="shared" si="14"/>
        <v>18.2</v>
      </c>
      <c r="N16" s="65">
        <v>15.2</v>
      </c>
      <c r="O16" s="65">
        <v>3</v>
      </c>
      <c r="P16" s="118">
        <f t="shared" si="19"/>
        <v>45</v>
      </c>
      <c r="Q16" s="65">
        <v>44.6</v>
      </c>
      <c r="R16" s="65">
        <v>0.4</v>
      </c>
      <c r="S16" s="118">
        <f t="shared" si="18"/>
        <v>0</v>
      </c>
      <c r="T16" s="65">
        <v>0</v>
      </c>
      <c r="U16" s="65">
        <v>0</v>
      </c>
      <c r="V16" s="118">
        <f t="shared" si="15"/>
        <v>54</v>
      </c>
      <c r="W16" s="65">
        <v>27.8</v>
      </c>
      <c r="X16" s="65">
        <v>26.2</v>
      </c>
      <c r="Y16" s="123">
        <v>150</v>
      </c>
      <c r="Z16" s="130">
        <f t="shared" si="17"/>
        <v>650</v>
      </c>
      <c r="AA16" s="139">
        <f t="shared" si="2"/>
        <v>500</v>
      </c>
      <c r="AB16" s="148">
        <f t="shared" si="3"/>
        <v>455</v>
      </c>
      <c r="AC16" s="149">
        <f t="shared" si="4"/>
        <v>45</v>
      </c>
      <c r="AD16" s="166">
        <f t="shared" si="5"/>
        <v>675.2012099605683</v>
      </c>
      <c r="AE16" s="159">
        <f t="shared" si="6"/>
        <v>614.4331010641171</v>
      </c>
      <c r="AF16" s="160">
        <f t="shared" si="7"/>
        <v>60.76810889645114</v>
      </c>
      <c r="AG16" s="134">
        <f t="shared" si="8"/>
        <v>877.7615729487387</v>
      </c>
      <c r="AH16" s="171">
        <f t="shared" si="9"/>
        <v>202.56036298817045</v>
      </c>
      <c r="AI16" s="176">
        <f t="shared" si="16"/>
        <v>9</v>
      </c>
    </row>
    <row r="17" spans="1:35" s="22" customFormat="1" ht="19.5" customHeight="1">
      <c r="A17" s="64">
        <v>12</v>
      </c>
      <c r="B17" s="49" t="s">
        <v>71</v>
      </c>
      <c r="C17" s="100">
        <v>23548</v>
      </c>
      <c r="D17" s="109">
        <f t="shared" si="10"/>
        <v>557.4</v>
      </c>
      <c r="E17" s="108">
        <f t="shared" si="11"/>
        <v>432.4</v>
      </c>
      <c r="F17" s="108">
        <f t="shared" si="12"/>
        <v>125</v>
      </c>
      <c r="G17" s="118">
        <f t="shared" si="1"/>
        <v>0</v>
      </c>
      <c r="H17" s="65">
        <v>0</v>
      </c>
      <c r="I17" s="65">
        <v>0</v>
      </c>
      <c r="J17" s="118">
        <f t="shared" si="13"/>
        <v>454.4</v>
      </c>
      <c r="K17" s="65">
        <v>363.3</v>
      </c>
      <c r="L17" s="65">
        <v>91.1</v>
      </c>
      <c r="M17" s="118">
        <f t="shared" si="14"/>
        <v>20.5</v>
      </c>
      <c r="N17" s="65">
        <v>20.4</v>
      </c>
      <c r="O17" s="65">
        <v>0.1</v>
      </c>
      <c r="P17" s="118">
        <f t="shared" si="19"/>
        <v>55.1</v>
      </c>
      <c r="Q17" s="65">
        <v>48.7</v>
      </c>
      <c r="R17" s="65">
        <v>6.4</v>
      </c>
      <c r="S17" s="118">
        <f t="shared" si="18"/>
        <v>0</v>
      </c>
      <c r="T17" s="65">
        <v>0</v>
      </c>
      <c r="U17" s="65">
        <v>0</v>
      </c>
      <c r="V17" s="118">
        <f t="shared" si="15"/>
        <v>27.4</v>
      </c>
      <c r="W17" s="65">
        <v>0</v>
      </c>
      <c r="X17" s="65">
        <v>27.4</v>
      </c>
      <c r="Y17" s="123">
        <v>253.8</v>
      </c>
      <c r="Z17" s="130">
        <f t="shared" si="17"/>
        <v>811.2</v>
      </c>
      <c r="AA17" s="139">
        <f t="shared" si="2"/>
        <v>557.4</v>
      </c>
      <c r="AB17" s="148">
        <f t="shared" si="3"/>
        <v>502.29999999999995</v>
      </c>
      <c r="AC17" s="149">
        <f t="shared" si="4"/>
        <v>55.1</v>
      </c>
      <c r="AD17" s="166">
        <f t="shared" si="5"/>
        <v>789.026668931544</v>
      </c>
      <c r="AE17" s="159">
        <f t="shared" si="6"/>
        <v>711.0299530037937</v>
      </c>
      <c r="AF17" s="160">
        <f t="shared" si="7"/>
        <v>77.99671592775042</v>
      </c>
      <c r="AG17" s="134">
        <f t="shared" si="8"/>
        <v>1148.2928486495668</v>
      </c>
      <c r="AH17" s="171">
        <f t="shared" si="9"/>
        <v>359.2661797180228</v>
      </c>
      <c r="AI17" s="176">
        <f t="shared" si="16"/>
        <v>9.885181198421241</v>
      </c>
    </row>
    <row r="18" spans="1:35" s="22" customFormat="1" ht="19.5" customHeight="1">
      <c r="A18" s="64">
        <v>13</v>
      </c>
      <c r="B18" s="49" t="s">
        <v>72</v>
      </c>
      <c r="C18" s="100">
        <v>109942</v>
      </c>
      <c r="D18" s="109">
        <f t="shared" si="10"/>
        <v>1812.8</v>
      </c>
      <c r="E18" s="108">
        <f t="shared" si="11"/>
        <v>1643.3</v>
      </c>
      <c r="F18" s="108">
        <f t="shared" si="12"/>
        <v>169.5</v>
      </c>
      <c r="G18" s="118">
        <f t="shared" si="1"/>
        <v>0</v>
      </c>
      <c r="H18" s="65">
        <v>0</v>
      </c>
      <c r="I18" s="65">
        <v>0</v>
      </c>
      <c r="J18" s="118">
        <f t="shared" si="13"/>
        <v>1539.6</v>
      </c>
      <c r="K18" s="65">
        <v>1422.3</v>
      </c>
      <c r="L18" s="65">
        <v>117.3</v>
      </c>
      <c r="M18" s="118">
        <f t="shared" si="14"/>
        <v>106.30000000000001</v>
      </c>
      <c r="N18" s="65">
        <v>54.1</v>
      </c>
      <c r="O18" s="65">
        <v>52.2</v>
      </c>
      <c r="P18" s="118">
        <f t="shared" si="19"/>
        <v>166.9</v>
      </c>
      <c r="Q18" s="65">
        <v>166.9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1028.6</v>
      </c>
      <c r="Z18" s="130">
        <f t="shared" si="17"/>
        <v>2841.3999999999996</v>
      </c>
      <c r="AA18" s="139">
        <f t="shared" si="2"/>
        <v>1812.8</v>
      </c>
      <c r="AB18" s="148">
        <f t="shared" si="3"/>
        <v>1645.8999999999999</v>
      </c>
      <c r="AC18" s="149">
        <f t="shared" si="4"/>
        <v>166.9</v>
      </c>
      <c r="AD18" s="166">
        <f t="shared" si="5"/>
        <v>549.6231346224979</v>
      </c>
      <c r="AE18" s="159">
        <f t="shared" si="6"/>
        <v>499.0206957607951</v>
      </c>
      <c r="AF18" s="160">
        <f t="shared" si="7"/>
        <v>50.60243886170284</v>
      </c>
      <c r="AG18" s="133">
        <f t="shared" si="8"/>
        <v>861.4845403333878</v>
      </c>
      <c r="AH18" s="171">
        <f t="shared" si="9"/>
        <v>311.86140571089</v>
      </c>
      <c r="AI18" s="176">
        <f t="shared" si="16"/>
        <v>9.2067519858782</v>
      </c>
    </row>
    <row r="19" spans="1:35" s="22" customFormat="1" ht="19.5" customHeight="1">
      <c r="A19" s="64">
        <v>14</v>
      </c>
      <c r="B19" s="49" t="s">
        <v>59</v>
      </c>
      <c r="C19" s="100">
        <v>54965</v>
      </c>
      <c r="D19" s="109">
        <f t="shared" si="10"/>
        <v>1055.1000000000001</v>
      </c>
      <c r="E19" s="108">
        <f t="shared" si="11"/>
        <v>950.4</v>
      </c>
      <c r="F19" s="108">
        <f t="shared" si="12"/>
        <v>104.69999999999999</v>
      </c>
      <c r="G19" s="118">
        <f t="shared" si="1"/>
        <v>0</v>
      </c>
      <c r="H19" s="65">
        <v>0</v>
      </c>
      <c r="I19" s="65">
        <v>0</v>
      </c>
      <c r="J19" s="118">
        <f t="shared" si="13"/>
        <v>819.7</v>
      </c>
      <c r="K19" s="65">
        <v>788.5</v>
      </c>
      <c r="L19" s="65">
        <v>31.2</v>
      </c>
      <c r="M19" s="118">
        <f t="shared" si="14"/>
        <v>0</v>
      </c>
      <c r="N19" s="65">
        <v>0</v>
      </c>
      <c r="O19" s="65">
        <v>0</v>
      </c>
      <c r="P19" s="118">
        <f t="shared" si="19"/>
        <v>131.1</v>
      </c>
      <c r="Q19" s="65">
        <v>120.4</v>
      </c>
      <c r="R19" s="65">
        <v>10.7</v>
      </c>
      <c r="S19" s="118">
        <f t="shared" si="18"/>
        <v>0</v>
      </c>
      <c r="T19" s="65">
        <v>0</v>
      </c>
      <c r="U19" s="65">
        <v>0</v>
      </c>
      <c r="V19" s="118">
        <f t="shared" si="15"/>
        <v>104.3</v>
      </c>
      <c r="W19" s="65">
        <v>41.5</v>
      </c>
      <c r="X19" s="65">
        <v>62.8</v>
      </c>
      <c r="Y19" s="123">
        <v>299.7</v>
      </c>
      <c r="Z19" s="130">
        <f t="shared" si="17"/>
        <v>1354.8000000000002</v>
      </c>
      <c r="AA19" s="139">
        <f t="shared" si="2"/>
        <v>1055.1</v>
      </c>
      <c r="AB19" s="148">
        <f t="shared" si="3"/>
        <v>924</v>
      </c>
      <c r="AC19" s="149">
        <f t="shared" si="4"/>
        <v>131.1</v>
      </c>
      <c r="AD19" s="166">
        <f t="shared" si="5"/>
        <v>639.8617301919403</v>
      </c>
      <c r="AE19" s="159">
        <f t="shared" si="6"/>
        <v>560.3565905576276</v>
      </c>
      <c r="AF19" s="160">
        <f t="shared" si="7"/>
        <v>79.50513963431274</v>
      </c>
      <c r="AG19" s="133">
        <f t="shared" si="8"/>
        <v>821.613754207223</v>
      </c>
      <c r="AH19" s="171">
        <f t="shared" si="9"/>
        <v>181.75202401528244</v>
      </c>
      <c r="AI19" s="176">
        <f t="shared" si="16"/>
        <v>12.425362524879159</v>
      </c>
    </row>
    <row r="20" spans="1:35" s="22" customFormat="1" ht="19.5" customHeight="1">
      <c r="A20" s="64">
        <v>15</v>
      </c>
      <c r="B20" s="49" t="s">
        <v>60</v>
      </c>
      <c r="C20" s="100">
        <v>15335</v>
      </c>
      <c r="D20" s="109">
        <f t="shared" si="10"/>
        <v>324.9</v>
      </c>
      <c r="E20" s="108">
        <f t="shared" si="11"/>
        <v>305.49999999999994</v>
      </c>
      <c r="F20" s="108">
        <f t="shared" si="12"/>
        <v>19.4</v>
      </c>
      <c r="G20" s="118">
        <f>SUM(H20:I20)</f>
        <v>0</v>
      </c>
      <c r="H20" s="65">
        <v>0</v>
      </c>
      <c r="I20" s="65">
        <v>0</v>
      </c>
      <c r="J20" s="118">
        <f t="shared" si="13"/>
        <v>267.5</v>
      </c>
      <c r="K20" s="65">
        <v>260.7</v>
      </c>
      <c r="L20" s="65">
        <v>6.8</v>
      </c>
      <c r="M20" s="118">
        <f t="shared" si="14"/>
        <v>0</v>
      </c>
      <c r="N20" s="65">
        <v>0</v>
      </c>
      <c r="O20" s="65">
        <v>0</v>
      </c>
      <c r="P20" s="118">
        <f>SUM(Q20:R20)</f>
        <v>33.5</v>
      </c>
      <c r="Q20" s="65">
        <v>33.4</v>
      </c>
      <c r="R20" s="65">
        <v>0.1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23.9</v>
      </c>
      <c r="W20" s="65">
        <v>11.4</v>
      </c>
      <c r="X20" s="65">
        <v>12.5</v>
      </c>
      <c r="Y20" s="123">
        <v>169.6</v>
      </c>
      <c r="Z20" s="130">
        <f t="shared" si="17"/>
        <v>494.5</v>
      </c>
      <c r="AA20" s="139">
        <f>SUM(AB20:AC20)</f>
        <v>324.9</v>
      </c>
      <c r="AB20" s="148">
        <f>G20+J20+M20+S20+V20</f>
        <v>291.4</v>
      </c>
      <c r="AC20" s="149">
        <f>P20</f>
        <v>33.5</v>
      </c>
      <c r="AD20" s="166">
        <f t="shared" si="5"/>
        <v>706.2275839582653</v>
      </c>
      <c r="AE20" s="159">
        <f t="shared" si="6"/>
        <v>633.4094120204326</v>
      </c>
      <c r="AF20" s="160">
        <f t="shared" si="7"/>
        <v>72.81817193783283</v>
      </c>
      <c r="AG20" s="134">
        <f t="shared" si="8"/>
        <v>1074.8831648733833</v>
      </c>
      <c r="AH20" s="171">
        <f t="shared" si="9"/>
        <v>368.65558091511787</v>
      </c>
      <c r="AI20" s="176">
        <f t="shared" si="16"/>
        <v>10.310864881502</v>
      </c>
    </row>
    <row r="21" spans="1:35" s="22" customFormat="1" ht="19.5" customHeight="1">
      <c r="A21" s="15">
        <v>16</v>
      </c>
      <c r="B21" s="11" t="s">
        <v>61</v>
      </c>
      <c r="C21" s="101">
        <v>5445</v>
      </c>
      <c r="D21" s="110">
        <f t="shared" si="10"/>
        <v>98.29999999999998</v>
      </c>
      <c r="E21" s="111">
        <f t="shared" si="11"/>
        <v>96.69999999999999</v>
      </c>
      <c r="F21" s="111">
        <f t="shared" si="12"/>
        <v>1.6</v>
      </c>
      <c r="G21" s="119">
        <f>SUM(H21:I21)</f>
        <v>0</v>
      </c>
      <c r="H21" s="54">
        <v>0</v>
      </c>
      <c r="I21" s="54">
        <v>0</v>
      </c>
      <c r="J21" s="119">
        <f t="shared" si="13"/>
        <v>60.8</v>
      </c>
      <c r="K21" s="54">
        <v>59.8</v>
      </c>
      <c r="L21" s="54">
        <v>1</v>
      </c>
      <c r="M21" s="119">
        <f t="shared" si="14"/>
        <v>7.1</v>
      </c>
      <c r="N21" s="54">
        <v>6.5</v>
      </c>
      <c r="O21" s="54">
        <v>0.6</v>
      </c>
      <c r="P21" s="119">
        <f>SUM(Q21:R21)</f>
        <v>30.4</v>
      </c>
      <c r="Q21" s="54">
        <v>30.4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33.1</v>
      </c>
      <c r="Z21" s="130">
        <f t="shared" si="17"/>
        <v>131.39999999999998</v>
      </c>
      <c r="AA21" s="139">
        <f t="shared" si="2"/>
        <v>98.29999999999998</v>
      </c>
      <c r="AB21" s="148">
        <f t="shared" si="3"/>
        <v>67.89999999999999</v>
      </c>
      <c r="AC21" s="149">
        <f t="shared" si="4"/>
        <v>30.4</v>
      </c>
      <c r="AD21" s="166">
        <f t="shared" si="5"/>
        <v>601.7753290480562</v>
      </c>
      <c r="AE21" s="159">
        <f t="shared" si="6"/>
        <v>415.6718702173247</v>
      </c>
      <c r="AF21" s="160">
        <f t="shared" si="7"/>
        <v>186.10345883073157</v>
      </c>
      <c r="AG21" s="134">
        <f t="shared" si="8"/>
        <v>804.4077134986226</v>
      </c>
      <c r="AH21" s="171">
        <f t="shared" si="9"/>
        <v>202.6323844505663</v>
      </c>
      <c r="AI21" s="176">
        <f t="shared" si="16"/>
        <v>30.92573753814853</v>
      </c>
    </row>
    <row r="22" spans="1:35" s="22" customFormat="1" ht="19.5" customHeight="1">
      <c r="A22" s="15">
        <v>17</v>
      </c>
      <c r="B22" s="11" t="s">
        <v>62</v>
      </c>
      <c r="C22" s="101">
        <v>11874</v>
      </c>
      <c r="D22" s="110">
        <f t="shared" si="10"/>
        <v>222.6</v>
      </c>
      <c r="E22" s="111">
        <f t="shared" si="11"/>
        <v>193.1</v>
      </c>
      <c r="F22" s="111">
        <f t="shared" si="12"/>
        <v>29.5</v>
      </c>
      <c r="G22" s="119">
        <f t="shared" si="1"/>
        <v>0</v>
      </c>
      <c r="H22" s="54">
        <v>0</v>
      </c>
      <c r="I22" s="54">
        <v>0</v>
      </c>
      <c r="J22" s="119">
        <f t="shared" si="13"/>
        <v>177.6</v>
      </c>
      <c r="K22" s="54">
        <v>155.4</v>
      </c>
      <c r="L22" s="54">
        <v>22.2</v>
      </c>
      <c r="M22" s="119">
        <f t="shared" si="14"/>
        <v>9.9</v>
      </c>
      <c r="N22" s="54">
        <v>5.4</v>
      </c>
      <c r="O22" s="54">
        <v>4.5</v>
      </c>
      <c r="P22" s="119">
        <f t="shared" si="19"/>
        <v>32.1</v>
      </c>
      <c r="Q22" s="54">
        <v>31.1</v>
      </c>
      <c r="R22" s="54">
        <v>1</v>
      </c>
      <c r="S22" s="119">
        <f t="shared" si="20"/>
        <v>1.2</v>
      </c>
      <c r="T22" s="54">
        <v>1.2</v>
      </c>
      <c r="U22" s="54">
        <v>0</v>
      </c>
      <c r="V22" s="119">
        <f t="shared" si="15"/>
        <v>1.8</v>
      </c>
      <c r="W22" s="54">
        <v>0</v>
      </c>
      <c r="X22" s="54">
        <v>1.8</v>
      </c>
      <c r="Y22" s="123">
        <v>60.3</v>
      </c>
      <c r="Z22" s="130">
        <f t="shared" si="17"/>
        <v>282.9</v>
      </c>
      <c r="AA22" s="139">
        <f t="shared" si="2"/>
        <v>222.6</v>
      </c>
      <c r="AB22" s="148">
        <f t="shared" si="3"/>
        <v>190.5</v>
      </c>
      <c r="AC22" s="149">
        <f t="shared" si="4"/>
        <v>32.1</v>
      </c>
      <c r="AD22" s="166">
        <f t="shared" si="5"/>
        <v>624.8947279770928</v>
      </c>
      <c r="AE22" s="159">
        <f t="shared" si="6"/>
        <v>534.7818763685364</v>
      </c>
      <c r="AF22" s="160">
        <f t="shared" si="7"/>
        <v>90.11285160855651</v>
      </c>
      <c r="AG22" s="134">
        <f t="shared" si="8"/>
        <v>794.1721408118578</v>
      </c>
      <c r="AH22" s="171">
        <f t="shared" si="9"/>
        <v>169.27741283476502</v>
      </c>
      <c r="AI22" s="176">
        <f t="shared" si="16"/>
        <v>14.420485175202156</v>
      </c>
    </row>
    <row r="23" spans="1:35" s="22" customFormat="1" ht="19.5" customHeight="1">
      <c r="A23" s="15">
        <v>18</v>
      </c>
      <c r="B23" s="11" t="s">
        <v>73</v>
      </c>
      <c r="C23" s="101">
        <v>32918</v>
      </c>
      <c r="D23" s="110">
        <f>G23+J23+M23+P23+S23+V23</f>
        <v>535</v>
      </c>
      <c r="E23" s="111">
        <f>H23+K23+N23+Q23+T23+W23</f>
        <v>505.9</v>
      </c>
      <c r="F23" s="111">
        <f>I23+L23+O23+R23+U23+X23</f>
        <v>29.099999999999998</v>
      </c>
      <c r="G23" s="119">
        <v>0</v>
      </c>
      <c r="H23" s="54">
        <v>0</v>
      </c>
      <c r="I23" s="56">
        <v>0</v>
      </c>
      <c r="J23" s="119">
        <f t="shared" si="13"/>
        <v>384.09999999999997</v>
      </c>
      <c r="K23" s="54">
        <v>368.9</v>
      </c>
      <c r="L23" s="56">
        <v>15.2</v>
      </c>
      <c r="M23" s="119">
        <f t="shared" si="14"/>
        <v>0</v>
      </c>
      <c r="N23" s="54">
        <v>0</v>
      </c>
      <c r="O23" s="56">
        <v>0</v>
      </c>
      <c r="P23" s="119">
        <f t="shared" si="19"/>
        <v>104.2</v>
      </c>
      <c r="Q23" s="54">
        <v>104</v>
      </c>
      <c r="R23" s="97">
        <v>0.2</v>
      </c>
      <c r="S23" s="119">
        <f t="shared" si="20"/>
        <v>0</v>
      </c>
      <c r="T23" s="54">
        <v>0</v>
      </c>
      <c r="U23" s="56">
        <v>0</v>
      </c>
      <c r="V23" s="119">
        <f t="shared" si="15"/>
        <v>46.7</v>
      </c>
      <c r="W23" s="54">
        <v>33</v>
      </c>
      <c r="X23" s="56">
        <v>13.7</v>
      </c>
      <c r="Y23" s="123">
        <v>203.9</v>
      </c>
      <c r="Z23" s="130">
        <f t="shared" si="17"/>
        <v>738.9</v>
      </c>
      <c r="AA23" s="139">
        <f t="shared" si="2"/>
        <v>535</v>
      </c>
      <c r="AB23" s="148">
        <f t="shared" si="3"/>
        <v>430.79999999999995</v>
      </c>
      <c r="AC23" s="149">
        <f t="shared" si="4"/>
        <v>104.2</v>
      </c>
      <c r="AD23" s="166">
        <f t="shared" si="5"/>
        <v>541.7502075865282</v>
      </c>
      <c r="AE23" s="159">
        <f t="shared" si="6"/>
        <v>436.2354942584604</v>
      </c>
      <c r="AF23" s="160">
        <f t="shared" si="7"/>
        <v>105.51471332806773</v>
      </c>
      <c r="AG23" s="134">
        <f t="shared" si="8"/>
        <v>748.2228567956741</v>
      </c>
      <c r="AH23" s="171">
        <f t="shared" si="9"/>
        <v>206.47264920914597</v>
      </c>
      <c r="AI23" s="176">
        <f t="shared" si="16"/>
        <v>19.476635514018692</v>
      </c>
    </row>
    <row r="24" spans="1:35" s="22" customFormat="1" ht="19.5" customHeight="1">
      <c r="A24" s="15">
        <v>19</v>
      </c>
      <c r="B24" s="49" t="s">
        <v>74</v>
      </c>
      <c r="C24" s="101">
        <v>26366</v>
      </c>
      <c r="D24" s="110">
        <f t="shared" si="10"/>
        <v>466.5</v>
      </c>
      <c r="E24" s="111">
        <f t="shared" si="11"/>
        <v>424.9</v>
      </c>
      <c r="F24" s="111">
        <f t="shared" si="12"/>
        <v>41.6</v>
      </c>
      <c r="G24" s="119">
        <v>0</v>
      </c>
      <c r="H24" s="54">
        <v>0</v>
      </c>
      <c r="I24" s="54">
        <v>0</v>
      </c>
      <c r="J24" s="119">
        <f t="shared" si="13"/>
        <v>330</v>
      </c>
      <c r="K24" s="54">
        <v>302.8</v>
      </c>
      <c r="L24" s="54">
        <v>27.2</v>
      </c>
      <c r="M24" s="119">
        <v>0</v>
      </c>
      <c r="N24" s="54">
        <v>0</v>
      </c>
      <c r="O24" s="54">
        <v>0</v>
      </c>
      <c r="P24" s="119">
        <f t="shared" si="19"/>
        <v>93.7</v>
      </c>
      <c r="Q24" s="54">
        <v>93.7</v>
      </c>
      <c r="R24" s="54">
        <v>0</v>
      </c>
      <c r="S24" s="119">
        <f t="shared" si="20"/>
        <v>0</v>
      </c>
      <c r="T24" s="54">
        <v>0</v>
      </c>
      <c r="U24" s="54">
        <v>0</v>
      </c>
      <c r="V24" s="119">
        <f t="shared" si="15"/>
        <v>42.8</v>
      </c>
      <c r="W24" s="54">
        <v>28.4</v>
      </c>
      <c r="X24" s="54">
        <v>14.4</v>
      </c>
      <c r="Y24" s="123">
        <v>358.9</v>
      </c>
      <c r="Z24" s="130">
        <f t="shared" si="17"/>
        <v>825.4</v>
      </c>
      <c r="AA24" s="139">
        <f t="shared" si="2"/>
        <v>466.5</v>
      </c>
      <c r="AB24" s="148">
        <f t="shared" si="3"/>
        <v>372.8</v>
      </c>
      <c r="AC24" s="149">
        <f t="shared" si="4"/>
        <v>93.7</v>
      </c>
      <c r="AD24" s="166">
        <f t="shared" si="5"/>
        <v>589.7747098535993</v>
      </c>
      <c r="AE24" s="159">
        <f t="shared" si="6"/>
        <v>471.31406609522367</v>
      </c>
      <c r="AF24" s="160">
        <f t="shared" si="7"/>
        <v>118.4606437583757</v>
      </c>
      <c r="AG24" s="134">
        <f t="shared" si="8"/>
        <v>1043.5156388277833</v>
      </c>
      <c r="AH24" s="171">
        <f t="shared" si="9"/>
        <v>453.74092897418393</v>
      </c>
      <c r="AI24" s="176">
        <f t="shared" si="16"/>
        <v>20.085744908896036</v>
      </c>
    </row>
    <row r="25" spans="1:35" s="22" customFormat="1" ht="19.5" customHeight="1">
      <c r="A25" s="15">
        <v>20</v>
      </c>
      <c r="B25" s="11" t="s">
        <v>17</v>
      </c>
      <c r="C25" s="101">
        <v>4856</v>
      </c>
      <c r="D25" s="110">
        <f t="shared" si="10"/>
        <v>75.4</v>
      </c>
      <c r="E25" s="111">
        <f t="shared" si="11"/>
        <v>74.2</v>
      </c>
      <c r="F25" s="111">
        <f t="shared" si="12"/>
        <v>1.2</v>
      </c>
      <c r="G25" s="119">
        <f t="shared" si="1"/>
        <v>0</v>
      </c>
      <c r="H25" s="54">
        <v>0</v>
      </c>
      <c r="I25" s="54">
        <v>0</v>
      </c>
      <c r="J25" s="119">
        <f t="shared" si="13"/>
        <v>56.900000000000006</v>
      </c>
      <c r="K25" s="54">
        <v>56.2</v>
      </c>
      <c r="L25" s="54">
        <v>0.7</v>
      </c>
      <c r="M25" s="119">
        <f t="shared" si="14"/>
        <v>6.5</v>
      </c>
      <c r="N25" s="54">
        <v>6</v>
      </c>
      <c r="O25" s="54">
        <v>0.5</v>
      </c>
      <c r="P25" s="119">
        <f t="shared" si="19"/>
        <v>10.6</v>
      </c>
      <c r="Q25" s="54">
        <v>10.6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1.4</v>
      </c>
      <c r="W25" s="54">
        <v>1.4</v>
      </c>
      <c r="X25" s="54">
        <v>0</v>
      </c>
      <c r="Y25" s="123">
        <v>42.6</v>
      </c>
      <c r="Z25" s="130">
        <f t="shared" si="17"/>
        <v>118</v>
      </c>
      <c r="AA25" s="139">
        <f t="shared" si="2"/>
        <v>75.4</v>
      </c>
      <c r="AB25" s="148">
        <f t="shared" si="3"/>
        <v>64.80000000000001</v>
      </c>
      <c r="AC25" s="149">
        <f t="shared" si="4"/>
        <v>10.6</v>
      </c>
      <c r="AD25" s="166">
        <f t="shared" si="5"/>
        <v>517.5727622185613</v>
      </c>
      <c r="AE25" s="159">
        <f t="shared" si="6"/>
        <v>444.8105436573312</v>
      </c>
      <c r="AF25" s="160">
        <f t="shared" si="7"/>
        <v>72.7622185612301</v>
      </c>
      <c r="AG25" s="134">
        <f t="shared" si="8"/>
        <v>809.9945085118068</v>
      </c>
      <c r="AH25" s="171">
        <f t="shared" si="9"/>
        <v>292.42174629324546</v>
      </c>
      <c r="AI25" s="176">
        <f t="shared" si="16"/>
        <v>14.058355437665782</v>
      </c>
    </row>
    <row r="26" spans="1:35" s="22" customFormat="1" ht="19.5" customHeight="1">
      <c r="A26" s="15">
        <v>21</v>
      </c>
      <c r="B26" s="11" t="s">
        <v>18</v>
      </c>
      <c r="C26" s="100">
        <v>15197</v>
      </c>
      <c r="D26" s="109">
        <f>G26+J26+M26+P26+S26+V26</f>
        <v>210.59999999999997</v>
      </c>
      <c r="E26" s="108">
        <f>H26+K26+N26+Q26+T26+W26</f>
        <v>181.39999999999998</v>
      </c>
      <c r="F26" s="108">
        <f>I26+L26+O26+R26+U26+X26</f>
        <v>29.200000000000003</v>
      </c>
      <c r="G26" s="118">
        <f>SUM(H26:I26)</f>
        <v>0</v>
      </c>
      <c r="H26" s="65">
        <v>0</v>
      </c>
      <c r="I26" s="65">
        <v>0</v>
      </c>
      <c r="J26" s="118">
        <f>SUM(K26:L26)</f>
        <v>178.29999999999998</v>
      </c>
      <c r="K26" s="65">
        <v>157.2</v>
      </c>
      <c r="L26" s="65">
        <v>21.1</v>
      </c>
      <c r="M26" s="118">
        <f>SUM(N26:O26)</f>
        <v>11.1</v>
      </c>
      <c r="N26" s="65">
        <v>3</v>
      </c>
      <c r="O26" s="65">
        <v>8.1</v>
      </c>
      <c r="P26" s="118">
        <f>SUM(Q26:R26)</f>
        <v>21.2</v>
      </c>
      <c r="Q26" s="65">
        <v>21.2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120.4</v>
      </c>
      <c r="Z26" s="130">
        <f t="shared" si="17"/>
        <v>331</v>
      </c>
      <c r="AA26" s="139">
        <f t="shared" si="2"/>
        <v>210.59999999999997</v>
      </c>
      <c r="AB26" s="148">
        <f t="shared" si="3"/>
        <v>189.39999999999998</v>
      </c>
      <c r="AC26" s="149">
        <f t="shared" si="4"/>
        <v>21.2</v>
      </c>
      <c r="AD26" s="166">
        <f t="shared" si="5"/>
        <v>461.9332763045337</v>
      </c>
      <c r="AE26" s="159">
        <f t="shared" si="6"/>
        <v>415.4328705226908</v>
      </c>
      <c r="AF26" s="160">
        <f t="shared" si="7"/>
        <v>46.50040578184291</v>
      </c>
      <c r="AG26" s="134">
        <f t="shared" si="8"/>
        <v>726.0204864995285</v>
      </c>
      <c r="AH26" s="171">
        <f t="shared" si="9"/>
        <v>264.0872101949946</v>
      </c>
      <c r="AI26" s="176">
        <f t="shared" si="16"/>
        <v>10.066476733143402</v>
      </c>
    </row>
    <row r="27" spans="1:35" s="22" customFormat="1" ht="19.5" customHeight="1">
      <c r="A27" s="16">
        <v>22</v>
      </c>
      <c r="B27" s="11" t="s">
        <v>19</v>
      </c>
      <c r="C27" s="101">
        <v>6873</v>
      </c>
      <c r="D27" s="110">
        <f t="shared" si="10"/>
        <v>115.4</v>
      </c>
      <c r="E27" s="111">
        <f t="shared" si="11"/>
        <v>104.7</v>
      </c>
      <c r="F27" s="111">
        <f t="shared" si="12"/>
        <v>10.700000000000001</v>
      </c>
      <c r="G27" s="119">
        <f t="shared" si="1"/>
        <v>0</v>
      </c>
      <c r="H27" s="54">
        <v>0</v>
      </c>
      <c r="I27" s="54">
        <v>0</v>
      </c>
      <c r="J27" s="119">
        <f t="shared" si="13"/>
        <v>96</v>
      </c>
      <c r="K27" s="54">
        <v>87.5</v>
      </c>
      <c r="L27" s="54">
        <v>8.5</v>
      </c>
      <c r="M27" s="119">
        <f t="shared" si="14"/>
        <v>6.7</v>
      </c>
      <c r="N27" s="65">
        <v>5.9</v>
      </c>
      <c r="O27" s="54">
        <v>0.8</v>
      </c>
      <c r="P27" s="119">
        <f t="shared" si="19"/>
        <v>11.3</v>
      </c>
      <c r="Q27" s="54">
        <v>11.3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1.4</v>
      </c>
      <c r="W27" s="65">
        <v>0</v>
      </c>
      <c r="X27" s="54">
        <v>1.4</v>
      </c>
      <c r="Y27" s="123">
        <v>38.5</v>
      </c>
      <c r="Z27" s="130">
        <f t="shared" si="17"/>
        <v>153.9</v>
      </c>
      <c r="AA27" s="139">
        <f t="shared" si="2"/>
        <v>115.4</v>
      </c>
      <c r="AB27" s="148">
        <f>G27+J27+M27+S27+V27</f>
        <v>104.10000000000001</v>
      </c>
      <c r="AC27" s="149">
        <f t="shared" si="4"/>
        <v>11.3</v>
      </c>
      <c r="AD27" s="166">
        <f t="shared" si="5"/>
        <v>559.6779669237112</v>
      </c>
      <c r="AE27" s="159">
        <f t="shared" si="6"/>
        <v>504.8741452058781</v>
      </c>
      <c r="AF27" s="160">
        <f t="shared" si="7"/>
        <v>54.80382171783307</v>
      </c>
      <c r="AG27" s="134">
        <f t="shared" si="8"/>
        <v>746.398952422523</v>
      </c>
      <c r="AH27" s="171">
        <f t="shared" si="9"/>
        <v>186.72098549881179</v>
      </c>
      <c r="AI27" s="176">
        <f t="shared" si="16"/>
        <v>9.792027729636049</v>
      </c>
    </row>
    <row r="28" spans="1:35" s="21" customFormat="1" ht="19.5" customHeight="1">
      <c r="A28" s="15">
        <v>23</v>
      </c>
      <c r="B28" s="11" t="s">
        <v>20</v>
      </c>
      <c r="C28" s="101">
        <v>4816</v>
      </c>
      <c r="D28" s="110">
        <f t="shared" si="10"/>
        <v>92.89999999999999</v>
      </c>
      <c r="E28" s="111">
        <f t="shared" si="11"/>
        <v>88.5</v>
      </c>
      <c r="F28" s="111">
        <f t="shared" si="12"/>
        <v>4.4</v>
      </c>
      <c r="G28" s="119">
        <f t="shared" si="1"/>
        <v>0</v>
      </c>
      <c r="H28" s="54">
        <v>0</v>
      </c>
      <c r="I28" s="54">
        <v>0</v>
      </c>
      <c r="J28" s="119">
        <f t="shared" si="13"/>
        <v>78.8</v>
      </c>
      <c r="K28" s="54">
        <v>76.2</v>
      </c>
      <c r="L28" s="54">
        <v>2.6</v>
      </c>
      <c r="M28" s="119">
        <f t="shared" si="14"/>
        <v>10.6</v>
      </c>
      <c r="N28" s="54">
        <v>9</v>
      </c>
      <c r="O28" s="54">
        <v>1.6</v>
      </c>
      <c r="P28" s="119">
        <f t="shared" si="19"/>
        <v>3.5</v>
      </c>
      <c r="Q28" s="54">
        <v>3.3</v>
      </c>
      <c r="R28" s="65">
        <v>0.2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92.89999999999999</v>
      </c>
      <c r="AA28" s="139">
        <f t="shared" si="2"/>
        <v>92.89999999999999</v>
      </c>
      <c r="AB28" s="148">
        <f t="shared" si="3"/>
        <v>89.39999999999999</v>
      </c>
      <c r="AC28" s="149">
        <f t="shared" si="4"/>
        <v>3.5</v>
      </c>
      <c r="AD28" s="166">
        <f t="shared" si="5"/>
        <v>642.9955703211517</v>
      </c>
      <c r="AE28" s="159">
        <f t="shared" si="6"/>
        <v>618.7707641196013</v>
      </c>
      <c r="AF28" s="160">
        <f t="shared" si="7"/>
        <v>24.224806201550386</v>
      </c>
      <c r="AG28" s="134">
        <f t="shared" si="8"/>
        <v>642.9955703211517</v>
      </c>
      <c r="AH28" s="171">
        <f t="shared" si="9"/>
        <v>0</v>
      </c>
      <c r="AI28" s="176">
        <f t="shared" si="16"/>
        <v>3.7674919268030145</v>
      </c>
    </row>
    <row r="29" spans="1:35" s="21" customFormat="1" ht="19.5" customHeight="1">
      <c r="A29" s="15">
        <v>24</v>
      </c>
      <c r="B29" s="11" t="s">
        <v>21</v>
      </c>
      <c r="C29" s="101">
        <v>10741</v>
      </c>
      <c r="D29" s="110">
        <f>G29+J29+M29+P29+S29+V29</f>
        <v>200.79999999999998</v>
      </c>
      <c r="E29" s="111">
        <f t="shared" si="11"/>
        <v>189.3</v>
      </c>
      <c r="F29" s="111">
        <f t="shared" si="12"/>
        <v>11.5</v>
      </c>
      <c r="G29" s="119">
        <f>SUM(H29:I29)</f>
        <v>0</v>
      </c>
      <c r="H29" s="54">
        <v>0</v>
      </c>
      <c r="I29" s="54">
        <v>0</v>
      </c>
      <c r="J29" s="119">
        <f t="shared" si="13"/>
        <v>143</v>
      </c>
      <c r="K29" s="54">
        <v>136.9</v>
      </c>
      <c r="L29" s="54">
        <v>6.1</v>
      </c>
      <c r="M29" s="119">
        <f t="shared" si="14"/>
        <v>6.2</v>
      </c>
      <c r="N29" s="54">
        <v>5</v>
      </c>
      <c r="O29" s="54">
        <v>1.2</v>
      </c>
      <c r="P29" s="119">
        <f>SUM(Q29:R29)</f>
        <v>45.4</v>
      </c>
      <c r="Q29" s="54">
        <v>44</v>
      </c>
      <c r="R29" s="54">
        <v>1.4</v>
      </c>
      <c r="S29" s="119">
        <f t="shared" si="20"/>
        <v>0</v>
      </c>
      <c r="T29" s="54">
        <v>0</v>
      </c>
      <c r="U29" s="54">
        <v>0</v>
      </c>
      <c r="V29" s="119">
        <f t="shared" si="15"/>
        <v>6.199999999999999</v>
      </c>
      <c r="W29" s="54">
        <v>3.4</v>
      </c>
      <c r="X29" s="54">
        <v>2.8</v>
      </c>
      <c r="Y29" s="123">
        <v>61.3</v>
      </c>
      <c r="Z29" s="130">
        <f t="shared" si="17"/>
        <v>262.09999999999997</v>
      </c>
      <c r="AA29" s="140">
        <f>SUM(AB29:AC29)</f>
        <v>200.79999999999998</v>
      </c>
      <c r="AB29" s="119">
        <f>G29+J29+M29+S29+V29</f>
        <v>155.39999999999998</v>
      </c>
      <c r="AC29" s="150">
        <f>P29</f>
        <v>45.4</v>
      </c>
      <c r="AD29" s="166">
        <f t="shared" si="5"/>
        <v>623.157372063433</v>
      </c>
      <c r="AE29" s="159">
        <f t="shared" si="6"/>
        <v>482.26422120845353</v>
      </c>
      <c r="AF29" s="160">
        <f t="shared" si="7"/>
        <v>140.89315085497938</v>
      </c>
      <c r="AG29" s="134">
        <f t="shared" si="8"/>
        <v>813.3941594513235</v>
      </c>
      <c r="AH29" s="171">
        <f t="shared" si="9"/>
        <v>190.23678738789062</v>
      </c>
      <c r="AI29" s="176">
        <f t="shared" si="16"/>
        <v>22.60956175298805</v>
      </c>
    </row>
    <row r="30" spans="1:35" s="21" customFormat="1" ht="19.5" customHeight="1">
      <c r="A30" s="15">
        <v>25</v>
      </c>
      <c r="B30" s="11" t="s">
        <v>22</v>
      </c>
      <c r="C30" s="101">
        <v>14268</v>
      </c>
      <c r="D30" s="110">
        <f t="shared" si="10"/>
        <v>268.5</v>
      </c>
      <c r="E30" s="111">
        <f t="shared" si="11"/>
        <v>243.2</v>
      </c>
      <c r="F30" s="111">
        <f t="shared" si="12"/>
        <v>25.3</v>
      </c>
      <c r="G30" s="119">
        <f t="shared" si="1"/>
        <v>0</v>
      </c>
      <c r="H30" s="54">
        <v>0</v>
      </c>
      <c r="I30" s="54">
        <v>0</v>
      </c>
      <c r="J30" s="119">
        <f t="shared" si="13"/>
        <v>228.9</v>
      </c>
      <c r="K30" s="54">
        <v>219</v>
      </c>
      <c r="L30" s="54">
        <v>9.9</v>
      </c>
      <c r="M30" s="119">
        <f t="shared" si="14"/>
        <v>8.4</v>
      </c>
      <c r="N30" s="54">
        <v>6.2</v>
      </c>
      <c r="O30" s="54">
        <v>2.2</v>
      </c>
      <c r="P30" s="119">
        <f t="shared" si="19"/>
        <v>20.400000000000002</v>
      </c>
      <c r="Q30" s="54">
        <v>17.8</v>
      </c>
      <c r="R30" s="54">
        <v>2.6</v>
      </c>
      <c r="S30" s="119">
        <f t="shared" si="20"/>
        <v>0</v>
      </c>
      <c r="T30" s="54">
        <v>0</v>
      </c>
      <c r="U30" s="54">
        <v>0</v>
      </c>
      <c r="V30" s="119">
        <f t="shared" si="15"/>
        <v>10.799999999999999</v>
      </c>
      <c r="W30" s="54">
        <v>0.2</v>
      </c>
      <c r="X30" s="65">
        <v>10.6</v>
      </c>
      <c r="Y30" s="123">
        <v>81.1</v>
      </c>
      <c r="Z30" s="130">
        <f t="shared" si="17"/>
        <v>349.6</v>
      </c>
      <c r="AA30" s="139">
        <f t="shared" si="2"/>
        <v>268.5</v>
      </c>
      <c r="AB30" s="148">
        <f t="shared" si="3"/>
        <v>248.10000000000002</v>
      </c>
      <c r="AC30" s="149">
        <f t="shared" si="4"/>
        <v>20.400000000000002</v>
      </c>
      <c r="AD30" s="166">
        <f t="shared" si="5"/>
        <v>627.277824502383</v>
      </c>
      <c r="AE30" s="159">
        <f t="shared" si="6"/>
        <v>579.6187272217551</v>
      </c>
      <c r="AF30" s="160">
        <f t="shared" si="7"/>
        <v>47.65909728062798</v>
      </c>
      <c r="AG30" s="134">
        <f t="shared" si="8"/>
        <v>816.7460984954678</v>
      </c>
      <c r="AH30" s="171">
        <f t="shared" si="9"/>
        <v>189.46827399308475</v>
      </c>
      <c r="AI30" s="176">
        <f t="shared" si="16"/>
        <v>7.5977653631284925</v>
      </c>
    </row>
    <row r="31" spans="1:35" s="21" customFormat="1" ht="19.5" customHeight="1">
      <c r="A31" s="15">
        <v>26</v>
      </c>
      <c r="B31" s="11" t="s">
        <v>75</v>
      </c>
      <c r="C31" s="101">
        <v>8045</v>
      </c>
      <c r="D31" s="110">
        <f t="shared" si="10"/>
        <v>154.1</v>
      </c>
      <c r="E31" s="111">
        <f t="shared" si="11"/>
        <v>141.2</v>
      </c>
      <c r="F31" s="111">
        <f t="shared" si="12"/>
        <v>12.899999999999999</v>
      </c>
      <c r="G31" s="119">
        <f t="shared" si="1"/>
        <v>0</v>
      </c>
      <c r="H31" s="54">
        <v>0</v>
      </c>
      <c r="I31" s="54">
        <v>0</v>
      </c>
      <c r="J31" s="119">
        <f t="shared" si="13"/>
        <v>117.2</v>
      </c>
      <c r="K31" s="54">
        <v>113.8</v>
      </c>
      <c r="L31" s="54">
        <v>3.4</v>
      </c>
      <c r="M31" s="119">
        <f t="shared" si="14"/>
        <v>7.4</v>
      </c>
      <c r="N31" s="54">
        <v>6</v>
      </c>
      <c r="O31" s="54">
        <v>1.4</v>
      </c>
      <c r="P31" s="119">
        <f t="shared" si="19"/>
        <v>22.4</v>
      </c>
      <c r="Q31" s="54">
        <v>21.4</v>
      </c>
      <c r="R31" s="54">
        <v>1</v>
      </c>
      <c r="S31" s="119">
        <f t="shared" si="20"/>
        <v>0</v>
      </c>
      <c r="T31" s="54">
        <v>0</v>
      </c>
      <c r="U31" s="54">
        <v>0</v>
      </c>
      <c r="V31" s="119">
        <f t="shared" si="15"/>
        <v>7.1</v>
      </c>
      <c r="W31" s="54">
        <v>0</v>
      </c>
      <c r="X31" s="54">
        <v>7.1</v>
      </c>
      <c r="Y31" s="123">
        <v>67.9</v>
      </c>
      <c r="Z31" s="130">
        <f t="shared" si="17"/>
        <v>222</v>
      </c>
      <c r="AA31" s="141">
        <f t="shared" si="2"/>
        <v>154.10000000000002</v>
      </c>
      <c r="AB31" s="148">
        <f t="shared" si="3"/>
        <v>131.70000000000002</v>
      </c>
      <c r="AC31" s="149">
        <f t="shared" si="4"/>
        <v>22.4</v>
      </c>
      <c r="AD31" s="166">
        <f t="shared" si="5"/>
        <v>638.4918168634763</v>
      </c>
      <c r="AE31" s="159">
        <f t="shared" si="6"/>
        <v>545.6805469235551</v>
      </c>
      <c r="AF31" s="160">
        <f t="shared" si="7"/>
        <v>92.81126993992127</v>
      </c>
      <c r="AG31" s="134">
        <f t="shared" si="8"/>
        <v>919.8259788688625</v>
      </c>
      <c r="AH31" s="171">
        <f t="shared" si="9"/>
        <v>281.3341620053864</v>
      </c>
      <c r="AI31" s="176">
        <f t="shared" si="16"/>
        <v>14.536015574302398</v>
      </c>
    </row>
    <row r="32" spans="1:35" s="21" customFormat="1" ht="19.5" customHeight="1">
      <c r="A32" s="15">
        <v>27</v>
      </c>
      <c r="B32" s="11" t="s">
        <v>24</v>
      </c>
      <c r="C32" s="101">
        <v>2991</v>
      </c>
      <c r="D32" s="110">
        <f t="shared" si="10"/>
        <v>56.8</v>
      </c>
      <c r="E32" s="111">
        <f t="shared" si="11"/>
        <v>51.7</v>
      </c>
      <c r="F32" s="111">
        <f t="shared" si="12"/>
        <v>5.1</v>
      </c>
      <c r="G32" s="119">
        <f>SUM(H32:I32)</f>
        <v>0</v>
      </c>
      <c r="H32" s="54">
        <v>0</v>
      </c>
      <c r="I32" s="54">
        <v>0</v>
      </c>
      <c r="J32" s="119">
        <f t="shared" si="13"/>
        <v>43.9</v>
      </c>
      <c r="K32" s="54">
        <v>42.6</v>
      </c>
      <c r="L32" s="54">
        <v>1.3</v>
      </c>
      <c r="M32" s="119">
        <f t="shared" si="14"/>
        <v>2.9</v>
      </c>
      <c r="N32" s="54">
        <v>2.6</v>
      </c>
      <c r="O32" s="54">
        <v>0.3</v>
      </c>
      <c r="P32" s="119">
        <f t="shared" si="19"/>
        <v>6.6</v>
      </c>
      <c r="Q32" s="54">
        <v>6.1</v>
      </c>
      <c r="R32" s="54">
        <v>0.5</v>
      </c>
      <c r="S32" s="119">
        <f t="shared" si="20"/>
        <v>0</v>
      </c>
      <c r="T32" s="54">
        <v>0</v>
      </c>
      <c r="U32" s="54">
        <v>0</v>
      </c>
      <c r="V32" s="119">
        <f t="shared" si="15"/>
        <v>3.4</v>
      </c>
      <c r="W32" s="54">
        <v>0.4</v>
      </c>
      <c r="X32" s="54">
        <v>3</v>
      </c>
      <c r="Y32" s="123">
        <v>19.6</v>
      </c>
      <c r="Z32" s="130">
        <f t="shared" si="17"/>
        <v>76.4</v>
      </c>
      <c r="AA32" s="139">
        <f>SUM(AB32:AC32)</f>
        <v>56.8</v>
      </c>
      <c r="AB32" s="148">
        <f>G32+J32+M32+S32+V32</f>
        <v>50.199999999999996</v>
      </c>
      <c r="AC32" s="149">
        <f>P32</f>
        <v>6.6</v>
      </c>
      <c r="AD32" s="166">
        <f t="shared" si="5"/>
        <v>633.0101415357183</v>
      </c>
      <c r="AE32" s="159">
        <f t="shared" si="6"/>
        <v>559.4561462164271</v>
      </c>
      <c r="AF32" s="160">
        <f t="shared" si="7"/>
        <v>73.55399531929122</v>
      </c>
      <c r="AG32" s="134">
        <f t="shared" si="8"/>
        <v>851.4432185445226</v>
      </c>
      <c r="AH32" s="171">
        <f t="shared" si="9"/>
        <v>218.43307700880422</v>
      </c>
      <c r="AI32" s="176">
        <f t="shared" si="16"/>
        <v>11.619718309859156</v>
      </c>
    </row>
    <row r="33" spans="1:35" s="22" customFormat="1" ht="19.5" customHeight="1">
      <c r="A33" s="16">
        <v>28</v>
      </c>
      <c r="B33" s="11" t="s">
        <v>76</v>
      </c>
      <c r="C33" s="101">
        <v>2369</v>
      </c>
      <c r="D33" s="110">
        <f t="shared" si="10"/>
        <v>46.8</v>
      </c>
      <c r="E33" s="111">
        <f t="shared" si="11"/>
        <v>43.4</v>
      </c>
      <c r="F33" s="111">
        <f t="shared" si="12"/>
        <v>3.4</v>
      </c>
      <c r="G33" s="119">
        <f t="shared" si="1"/>
        <v>0</v>
      </c>
      <c r="H33" s="54">
        <v>0</v>
      </c>
      <c r="I33" s="54">
        <v>0</v>
      </c>
      <c r="J33" s="119">
        <f t="shared" si="13"/>
        <v>38.1</v>
      </c>
      <c r="K33" s="54">
        <v>35</v>
      </c>
      <c r="L33" s="54">
        <v>3.1</v>
      </c>
      <c r="M33" s="119">
        <f t="shared" si="14"/>
        <v>1.9000000000000001</v>
      </c>
      <c r="N33" s="54">
        <v>1.6</v>
      </c>
      <c r="O33" s="54">
        <v>0.3</v>
      </c>
      <c r="P33" s="119">
        <f t="shared" si="19"/>
        <v>6.8</v>
      </c>
      <c r="Q33" s="54">
        <v>6.8</v>
      </c>
      <c r="R33" s="54">
        <v>0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19.9</v>
      </c>
      <c r="Z33" s="130">
        <f t="shared" si="17"/>
        <v>66.69999999999999</v>
      </c>
      <c r="AA33" s="139">
        <f>SUM(AB33:AC33)</f>
        <v>46.8</v>
      </c>
      <c r="AB33" s="148">
        <f t="shared" si="3"/>
        <v>40</v>
      </c>
      <c r="AC33" s="149">
        <f t="shared" si="4"/>
        <v>6.8</v>
      </c>
      <c r="AD33" s="166">
        <f t="shared" si="5"/>
        <v>658.5056986070072</v>
      </c>
      <c r="AE33" s="159">
        <f t="shared" si="6"/>
        <v>562.8253834247926</v>
      </c>
      <c r="AF33" s="160">
        <f t="shared" si="7"/>
        <v>95.68031518221471</v>
      </c>
      <c r="AG33" s="134">
        <f t="shared" si="8"/>
        <v>938.5113268608413</v>
      </c>
      <c r="AH33" s="171">
        <f t="shared" si="9"/>
        <v>280.00562825383423</v>
      </c>
      <c r="AI33" s="176">
        <f t="shared" si="16"/>
        <v>14.529914529914532</v>
      </c>
    </row>
    <row r="34" spans="1:35" s="22" customFormat="1" ht="19.5" customHeight="1">
      <c r="A34" s="15">
        <v>29</v>
      </c>
      <c r="B34" s="11" t="s">
        <v>25</v>
      </c>
      <c r="C34" s="101">
        <v>8146</v>
      </c>
      <c r="D34" s="110">
        <f t="shared" si="10"/>
        <v>125.39999999999999</v>
      </c>
      <c r="E34" s="111">
        <f t="shared" si="11"/>
        <v>119.6</v>
      </c>
      <c r="F34" s="111">
        <f t="shared" si="12"/>
        <v>5.8</v>
      </c>
      <c r="G34" s="119">
        <f t="shared" si="1"/>
        <v>0</v>
      </c>
      <c r="H34" s="54">
        <v>0</v>
      </c>
      <c r="I34" s="54">
        <v>0</v>
      </c>
      <c r="J34" s="119">
        <f t="shared" si="13"/>
        <v>95.5</v>
      </c>
      <c r="K34" s="54">
        <v>94.6</v>
      </c>
      <c r="L34" s="54">
        <v>0.9</v>
      </c>
      <c r="M34" s="119">
        <f t="shared" si="14"/>
        <v>6.6</v>
      </c>
      <c r="N34" s="54">
        <v>6.3</v>
      </c>
      <c r="O34" s="54">
        <v>0.3</v>
      </c>
      <c r="P34" s="119">
        <f t="shared" si="19"/>
        <v>17</v>
      </c>
      <c r="Q34" s="54">
        <v>17</v>
      </c>
      <c r="R34" s="54">
        <v>0</v>
      </c>
      <c r="S34" s="119">
        <f t="shared" si="20"/>
        <v>0</v>
      </c>
      <c r="T34" s="54">
        <v>0</v>
      </c>
      <c r="U34" s="54">
        <v>0</v>
      </c>
      <c r="V34" s="119">
        <f t="shared" si="15"/>
        <v>6.3</v>
      </c>
      <c r="W34" s="54">
        <v>1.7</v>
      </c>
      <c r="X34" s="54">
        <v>4.6</v>
      </c>
      <c r="Y34" s="350">
        <v>27.1</v>
      </c>
      <c r="Z34" s="130">
        <f t="shared" si="17"/>
        <v>152.5</v>
      </c>
      <c r="AA34" s="139">
        <f>SUM(AB34:AC34)</f>
        <v>125.39999999999999</v>
      </c>
      <c r="AB34" s="148">
        <f t="shared" si="3"/>
        <v>108.39999999999999</v>
      </c>
      <c r="AC34" s="149">
        <f t="shared" si="4"/>
        <v>17</v>
      </c>
      <c r="AD34" s="166">
        <f t="shared" si="5"/>
        <v>513.1352811195678</v>
      </c>
      <c r="AE34" s="159">
        <f t="shared" si="6"/>
        <v>443.5714870283984</v>
      </c>
      <c r="AF34" s="160">
        <f t="shared" si="7"/>
        <v>69.56379409116948</v>
      </c>
      <c r="AG34" s="134">
        <f t="shared" si="8"/>
        <v>624.0281528766676</v>
      </c>
      <c r="AH34" s="171">
        <f t="shared" si="9"/>
        <v>110.89287175709961</v>
      </c>
      <c r="AI34" s="176">
        <f t="shared" si="16"/>
        <v>13.556618819776716</v>
      </c>
    </row>
    <row r="35" spans="1:35" s="21" customFormat="1" ht="19.5" customHeight="1">
      <c r="A35" s="15">
        <v>30</v>
      </c>
      <c r="B35" s="11" t="s">
        <v>26</v>
      </c>
      <c r="C35" s="101">
        <v>3984</v>
      </c>
      <c r="D35" s="110">
        <f>G35+J35+M35+P35+S35+V35</f>
        <v>73.39999999999999</v>
      </c>
      <c r="E35" s="111">
        <f t="shared" si="11"/>
        <v>65.5</v>
      </c>
      <c r="F35" s="111">
        <f t="shared" si="12"/>
        <v>7.9</v>
      </c>
      <c r="G35" s="119">
        <f>SUM(H35:I35)</f>
        <v>0</v>
      </c>
      <c r="H35" s="54">
        <v>0</v>
      </c>
      <c r="I35" s="54">
        <v>0</v>
      </c>
      <c r="J35" s="119">
        <f t="shared" si="13"/>
        <v>61.8</v>
      </c>
      <c r="K35" s="54">
        <v>55.5</v>
      </c>
      <c r="L35" s="54">
        <v>6.3</v>
      </c>
      <c r="M35" s="119">
        <f t="shared" si="14"/>
        <v>4.300000000000001</v>
      </c>
      <c r="N35" s="54">
        <v>2.7</v>
      </c>
      <c r="O35" s="54">
        <v>1.6</v>
      </c>
      <c r="P35" s="119">
        <f t="shared" si="19"/>
        <v>7.3</v>
      </c>
      <c r="Q35" s="54">
        <v>7.3</v>
      </c>
      <c r="R35" s="54">
        <v>0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17.4</v>
      </c>
      <c r="Z35" s="130">
        <f>D35+Y35</f>
        <v>90.79999999999998</v>
      </c>
      <c r="AA35" s="139">
        <f>SUM(AB35:AC35)</f>
        <v>73.39999999999999</v>
      </c>
      <c r="AB35" s="148">
        <f>G35+J35+M35+S35+V35</f>
        <v>66.1</v>
      </c>
      <c r="AC35" s="149">
        <f>P35</f>
        <v>7.3</v>
      </c>
      <c r="AD35" s="166">
        <f t="shared" si="5"/>
        <v>614.1231593038821</v>
      </c>
      <c r="AE35" s="159">
        <f t="shared" si="6"/>
        <v>553.0455153949129</v>
      </c>
      <c r="AF35" s="160">
        <f t="shared" si="7"/>
        <v>61.07764390896921</v>
      </c>
      <c r="AG35" s="134">
        <f t="shared" si="8"/>
        <v>759.7054886211512</v>
      </c>
      <c r="AH35" s="171">
        <f t="shared" si="9"/>
        <v>145.58232931726906</v>
      </c>
      <c r="AI35" s="176">
        <f t="shared" si="16"/>
        <v>9.945504087193461</v>
      </c>
    </row>
    <row r="36" spans="1:36" s="22" customFormat="1" ht="19.5" customHeight="1">
      <c r="A36" s="15">
        <v>31</v>
      </c>
      <c r="B36" s="11" t="s">
        <v>77</v>
      </c>
      <c r="C36" s="101">
        <v>5251</v>
      </c>
      <c r="D36" s="110">
        <f t="shared" si="10"/>
        <v>95.8</v>
      </c>
      <c r="E36" s="111">
        <f t="shared" si="11"/>
        <v>91.80000000000001</v>
      </c>
      <c r="F36" s="111">
        <f t="shared" si="12"/>
        <v>4</v>
      </c>
      <c r="G36" s="119">
        <f t="shared" si="1"/>
        <v>0</v>
      </c>
      <c r="H36" s="54">
        <v>0</v>
      </c>
      <c r="I36" s="54">
        <v>0</v>
      </c>
      <c r="J36" s="119">
        <f t="shared" si="13"/>
        <v>73.4</v>
      </c>
      <c r="K36" s="54">
        <v>72.5</v>
      </c>
      <c r="L36" s="54">
        <v>0.9</v>
      </c>
      <c r="M36" s="119">
        <f t="shared" si="14"/>
        <v>4</v>
      </c>
      <c r="N36" s="65">
        <v>3.9</v>
      </c>
      <c r="O36" s="54">
        <v>0.1</v>
      </c>
      <c r="P36" s="119">
        <f t="shared" si="19"/>
        <v>11.299999999999999</v>
      </c>
      <c r="Q36" s="54">
        <v>11.2</v>
      </c>
      <c r="R36" s="54">
        <v>0.1</v>
      </c>
      <c r="S36" s="119">
        <f t="shared" si="20"/>
        <v>0</v>
      </c>
      <c r="T36" s="54">
        <v>0</v>
      </c>
      <c r="U36" s="54">
        <v>0</v>
      </c>
      <c r="V36" s="119">
        <f t="shared" si="15"/>
        <v>7.1</v>
      </c>
      <c r="W36" s="54">
        <v>4.2</v>
      </c>
      <c r="X36" s="54">
        <v>2.9</v>
      </c>
      <c r="Y36" s="123">
        <v>11.3</v>
      </c>
      <c r="Z36" s="130">
        <f t="shared" si="17"/>
        <v>107.1</v>
      </c>
      <c r="AA36" s="139">
        <f t="shared" si="2"/>
        <v>95.8</v>
      </c>
      <c r="AB36" s="148">
        <f t="shared" si="3"/>
        <v>84.5</v>
      </c>
      <c r="AC36" s="149">
        <f t="shared" si="4"/>
        <v>11.299999999999999</v>
      </c>
      <c r="AD36" s="166">
        <f t="shared" si="5"/>
        <v>608.1381324192217</v>
      </c>
      <c r="AE36" s="159">
        <f t="shared" si="6"/>
        <v>536.4057639814638</v>
      </c>
      <c r="AF36" s="160">
        <f t="shared" si="7"/>
        <v>71.73236843775788</v>
      </c>
      <c r="AG36" s="134">
        <f t="shared" si="8"/>
        <v>679.8705008569797</v>
      </c>
      <c r="AH36" s="171">
        <f t="shared" si="9"/>
        <v>71.7323684377579</v>
      </c>
      <c r="AI36" s="176">
        <f t="shared" si="16"/>
        <v>11.795407098121085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15082</v>
      </c>
      <c r="D37" s="110">
        <f t="shared" si="10"/>
        <v>272.8</v>
      </c>
      <c r="E37" s="111">
        <f t="shared" si="11"/>
        <v>228.6</v>
      </c>
      <c r="F37" s="111">
        <f t="shared" si="12"/>
        <v>44.199999999999996</v>
      </c>
      <c r="G37" s="119">
        <f t="shared" si="1"/>
        <v>0</v>
      </c>
      <c r="H37" s="54">
        <v>0</v>
      </c>
      <c r="I37" s="54">
        <v>0</v>
      </c>
      <c r="J37" s="119">
        <f t="shared" si="13"/>
        <v>222.8</v>
      </c>
      <c r="K37" s="54">
        <v>188.4</v>
      </c>
      <c r="L37" s="54">
        <v>34.4</v>
      </c>
      <c r="M37" s="119">
        <f t="shared" si="14"/>
        <v>18.299999999999997</v>
      </c>
      <c r="N37" s="54">
        <v>10.1</v>
      </c>
      <c r="O37" s="54">
        <v>8.2</v>
      </c>
      <c r="P37" s="119">
        <f t="shared" si="19"/>
        <v>31.700000000000003</v>
      </c>
      <c r="Q37" s="54">
        <v>30.1</v>
      </c>
      <c r="R37" s="54">
        <v>1.6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55.9</v>
      </c>
      <c r="Z37" s="130">
        <f t="shared" si="17"/>
        <v>328.7</v>
      </c>
      <c r="AA37" s="139">
        <f t="shared" si="2"/>
        <v>272.8</v>
      </c>
      <c r="AB37" s="148">
        <f t="shared" si="3"/>
        <v>241.10000000000002</v>
      </c>
      <c r="AC37" s="149">
        <f t="shared" si="4"/>
        <v>31.700000000000003</v>
      </c>
      <c r="AD37" s="166">
        <f t="shared" si="5"/>
        <v>602.9262255226981</v>
      </c>
      <c r="AE37" s="159">
        <f t="shared" si="6"/>
        <v>532.8647836272821</v>
      </c>
      <c r="AF37" s="160">
        <f t="shared" si="7"/>
        <v>70.06144189541618</v>
      </c>
      <c r="AG37" s="134">
        <f t="shared" si="8"/>
        <v>726.473058391902</v>
      </c>
      <c r="AH37" s="171">
        <f t="shared" si="9"/>
        <v>123.5468328692039</v>
      </c>
      <c r="AI37" s="176">
        <f t="shared" si="16"/>
        <v>11.620234604105573</v>
      </c>
    </row>
    <row r="38" spans="1:35" s="22" customFormat="1" ht="19.5" customHeight="1" thickBot="1">
      <c r="A38" s="51">
        <v>33</v>
      </c>
      <c r="B38" s="52" t="s">
        <v>29</v>
      </c>
      <c r="C38" s="102">
        <v>10977</v>
      </c>
      <c r="D38" s="112">
        <f t="shared" si="10"/>
        <v>184.9</v>
      </c>
      <c r="E38" s="113">
        <f t="shared" si="11"/>
        <v>168.79999999999998</v>
      </c>
      <c r="F38" s="113">
        <f t="shared" si="12"/>
        <v>16.1</v>
      </c>
      <c r="G38" s="120">
        <f t="shared" si="1"/>
        <v>0</v>
      </c>
      <c r="H38" s="55">
        <v>0</v>
      </c>
      <c r="I38" s="55">
        <v>0</v>
      </c>
      <c r="J38" s="120">
        <f t="shared" si="13"/>
        <v>129.6</v>
      </c>
      <c r="K38" s="55">
        <v>125.9</v>
      </c>
      <c r="L38" s="55">
        <v>3.7</v>
      </c>
      <c r="M38" s="120">
        <f t="shared" si="14"/>
        <v>7.2</v>
      </c>
      <c r="N38" s="55">
        <v>6.2</v>
      </c>
      <c r="O38" s="55">
        <v>1</v>
      </c>
      <c r="P38" s="120">
        <f t="shared" si="19"/>
        <v>22.700000000000003</v>
      </c>
      <c r="Q38" s="55">
        <v>21.6</v>
      </c>
      <c r="R38" s="55">
        <v>1.1</v>
      </c>
      <c r="S38" s="120">
        <f>SUM(T38:U38)</f>
        <v>0</v>
      </c>
      <c r="T38" s="55">
        <v>0</v>
      </c>
      <c r="U38" s="55">
        <v>0</v>
      </c>
      <c r="V38" s="120">
        <f t="shared" si="15"/>
        <v>25.4</v>
      </c>
      <c r="W38" s="55">
        <v>15.1</v>
      </c>
      <c r="X38" s="55">
        <v>10.3</v>
      </c>
      <c r="Y38" s="124">
        <v>46</v>
      </c>
      <c r="Z38" s="131">
        <f>D38+Y38</f>
        <v>230.9</v>
      </c>
      <c r="AA38" s="142">
        <f t="shared" si="2"/>
        <v>184.89999999999998</v>
      </c>
      <c r="AB38" s="151">
        <f t="shared" si="3"/>
        <v>162.2</v>
      </c>
      <c r="AC38" s="152">
        <f t="shared" si="4"/>
        <v>22.700000000000003</v>
      </c>
      <c r="AD38" s="168">
        <f t="shared" si="5"/>
        <v>561.4770277246363</v>
      </c>
      <c r="AE38" s="161">
        <f t="shared" si="6"/>
        <v>492.545018371747</v>
      </c>
      <c r="AF38" s="162">
        <f t="shared" si="7"/>
        <v>68.9320093528894</v>
      </c>
      <c r="AG38" s="135">
        <f t="shared" si="8"/>
        <v>701.1630378670554</v>
      </c>
      <c r="AH38" s="173">
        <f t="shared" si="9"/>
        <v>139.686010142419</v>
      </c>
      <c r="AI38" s="346">
        <f t="shared" si="16"/>
        <v>12.276906435911307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P3:R3"/>
    <mergeCell ref="V3:X3"/>
    <mergeCell ref="S3:U3"/>
    <mergeCell ref="Z2:Z4"/>
    <mergeCell ref="G2:X2"/>
    <mergeCell ref="G3:I3"/>
    <mergeCell ref="J3:L3"/>
    <mergeCell ref="M3:O3"/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&amp;C&amp;14令和５年11月分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C21" sqref="C21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01" t="s">
        <v>103</v>
      </c>
      <c r="B1" s="402"/>
      <c r="C1" s="407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9" t="s">
        <v>38</v>
      </c>
      <c r="AB1" s="380"/>
      <c r="AC1" s="381"/>
      <c r="AD1" s="395" t="s">
        <v>56</v>
      </c>
      <c r="AE1" s="366"/>
      <c r="AF1" s="396"/>
      <c r="AG1" s="416" t="s">
        <v>57</v>
      </c>
      <c r="AH1" s="419" t="s">
        <v>58</v>
      </c>
      <c r="AI1" s="363" t="s">
        <v>45</v>
      </c>
    </row>
    <row r="2" spans="1:35" ht="19.5" customHeight="1">
      <c r="A2" s="403"/>
      <c r="B2" s="404"/>
      <c r="C2" s="408"/>
      <c r="D2" s="424" t="s">
        <v>38</v>
      </c>
      <c r="E2" s="425"/>
      <c r="F2" s="425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90"/>
      <c r="Y2" s="410" t="s">
        <v>36</v>
      </c>
      <c r="Z2" s="399" t="s">
        <v>37</v>
      </c>
      <c r="AA2" s="382"/>
      <c r="AB2" s="383"/>
      <c r="AC2" s="384"/>
      <c r="AD2" s="397"/>
      <c r="AE2" s="367"/>
      <c r="AF2" s="398"/>
      <c r="AG2" s="417"/>
      <c r="AH2" s="420"/>
      <c r="AI2" s="364"/>
    </row>
    <row r="3" spans="1:35" ht="19.5" customHeight="1">
      <c r="A3" s="403"/>
      <c r="B3" s="404"/>
      <c r="C3" s="408"/>
      <c r="D3" s="426"/>
      <c r="E3" s="427"/>
      <c r="F3" s="427"/>
      <c r="G3" s="413" t="s">
        <v>41</v>
      </c>
      <c r="H3" s="414"/>
      <c r="I3" s="415"/>
      <c r="J3" s="413" t="s">
        <v>42</v>
      </c>
      <c r="K3" s="414"/>
      <c r="L3" s="415"/>
      <c r="M3" s="413" t="s">
        <v>43</v>
      </c>
      <c r="N3" s="414"/>
      <c r="O3" s="415"/>
      <c r="P3" s="413" t="s">
        <v>44</v>
      </c>
      <c r="Q3" s="414"/>
      <c r="R3" s="415"/>
      <c r="S3" s="413" t="s">
        <v>40</v>
      </c>
      <c r="T3" s="414"/>
      <c r="U3" s="415"/>
      <c r="V3" s="413" t="s">
        <v>39</v>
      </c>
      <c r="W3" s="414"/>
      <c r="X3" s="415"/>
      <c r="Y3" s="411"/>
      <c r="Z3" s="399"/>
      <c r="AA3" s="382"/>
      <c r="AB3" s="383"/>
      <c r="AC3" s="384"/>
      <c r="AD3" s="397"/>
      <c r="AE3" s="367"/>
      <c r="AF3" s="398"/>
      <c r="AG3" s="417"/>
      <c r="AH3" s="420"/>
      <c r="AI3" s="364"/>
    </row>
    <row r="4" spans="1:35" ht="19.5" customHeight="1" thickBot="1">
      <c r="A4" s="405"/>
      <c r="B4" s="406"/>
      <c r="C4" s="409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12"/>
      <c r="Z4" s="400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18"/>
      <c r="AH4" s="421"/>
      <c r="AI4" s="365"/>
    </row>
    <row r="5" spans="1:35" s="37" customFormat="1" ht="22.5" customHeight="1" thickBot="1">
      <c r="A5" s="422" t="s">
        <v>55</v>
      </c>
      <c r="B5" s="423"/>
      <c r="C5" s="177">
        <f aca="true" t="shared" si="0" ref="C5:AC5">C16+C25+C35+C42</f>
        <v>1173812</v>
      </c>
      <c r="D5" s="106">
        <f t="shared" si="0"/>
        <v>20378.1</v>
      </c>
      <c r="E5" s="32">
        <f t="shared" si="0"/>
        <v>18597.199999999997</v>
      </c>
      <c r="F5" s="32">
        <f t="shared" si="0"/>
        <v>1780.8999999999999</v>
      </c>
      <c r="G5" s="248">
        <f t="shared" si="0"/>
        <v>405.3</v>
      </c>
      <c r="H5" s="32">
        <f t="shared" si="0"/>
        <v>405.3</v>
      </c>
      <c r="I5" s="32">
        <f t="shared" si="0"/>
        <v>0</v>
      </c>
      <c r="J5" s="248">
        <f t="shared" si="0"/>
        <v>15752.699999999999</v>
      </c>
      <c r="K5" s="32">
        <f t="shared" si="0"/>
        <v>14656.7</v>
      </c>
      <c r="L5" s="32">
        <f t="shared" si="0"/>
        <v>1096</v>
      </c>
      <c r="M5" s="248">
        <f t="shared" si="0"/>
        <v>985.8</v>
      </c>
      <c r="N5" s="32">
        <f t="shared" si="0"/>
        <v>733.0999999999999</v>
      </c>
      <c r="O5" s="32">
        <f t="shared" si="0"/>
        <v>252.70000000000002</v>
      </c>
      <c r="P5" s="248">
        <f t="shared" si="0"/>
        <v>2630</v>
      </c>
      <c r="Q5" s="32">
        <f t="shared" si="0"/>
        <v>2551.2</v>
      </c>
      <c r="R5" s="32">
        <f t="shared" si="0"/>
        <v>78.8</v>
      </c>
      <c r="S5" s="248">
        <f t="shared" si="0"/>
        <v>1.7999999999999998</v>
      </c>
      <c r="T5" s="32">
        <f t="shared" si="0"/>
        <v>1.7</v>
      </c>
      <c r="U5" s="32">
        <f t="shared" si="0"/>
        <v>0.1</v>
      </c>
      <c r="V5" s="248">
        <f t="shared" si="0"/>
        <v>602.5</v>
      </c>
      <c r="W5" s="32">
        <f t="shared" si="0"/>
        <v>249.2</v>
      </c>
      <c r="X5" s="32">
        <f t="shared" si="0"/>
        <v>353.3</v>
      </c>
      <c r="Y5" s="121">
        <f t="shared" si="0"/>
        <v>9699.900000000001</v>
      </c>
      <c r="Z5" s="195">
        <f t="shared" si="0"/>
        <v>30078</v>
      </c>
      <c r="AA5" s="137">
        <f t="shared" si="0"/>
        <v>20378.100000000002</v>
      </c>
      <c r="AB5" s="220">
        <f t="shared" si="0"/>
        <v>17748.1</v>
      </c>
      <c r="AC5" s="221">
        <f t="shared" si="0"/>
        <v>2630</v>
      </c>
      <c r="AD5" s="164">
        <f aca="true" t="shared" si="1" ref="AD5:AD42">AA5/C5/30*1000000</f>
        <v>578.6872173738215</v>
      </c>
      <c r="AE5" s="235">
        <f aca="true" t="shared" si="2" ref="AE5:AE42">AB5/C5/30*1000000</f>
        <v>504.0017765479764</v>
      </c>
      <c r="AF5" s="236">
        <f aca="true" t="shared" si="3" ref="AF5:AF42">AC5/C5/30*1000000</f>
        <v>74.6854408258449</v>
      </c>
      <c r="AG5" s="253">
        <f aca="true" t="shared" si="4" ref="AG5:AG42">Z5/C5/30*1000000</f>
        <v>854.1401859923054</v>
      </c>
      <c r="AH5" s="169">
        <f aca="true" t="shared" si="5" ref="AH5:AH42">Y5/C5/30*1000000</f>
        <v>275.4529686184841</v>
      </c>
      <c r="AI5" s="264">
        <f>AC5*100/AA5</f>
        <v>12.906011846050415</v>
      </c>
    </row>
    <row r="6" spans="1:35" s="20" customFormat="1" ht="19.5" customHeight="1" thickTop="1">
      <c r="A6" s="428" t="s">
        <v>47</v>
      </c>
      <c r="B6" s="3" t="s">
        <v>79</v>
      </c>
      <c r="C6" s="178">
        <f>'基本データ'!C33</f>
        <v>2369</v>
      </c>
      <c r="D6" s="183">
        <f>'基本データ'!D33</f>
        <v>46.8</v>
      </c>
      <c r="E6" s="5">
        <f>'基本データ'!E33</f>
        <v>43.4</v>
      </c>
      <c r="F6" s="5">
        <f>'基本データ'!F33</f>
        <v>3.4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38.1</v>
      </c>
      <c r="K6" s="5">
        <f>'基本データ'!K33</f>
        <v>35</v>
      </c>
      <c r="L6" s="5">
        <f>'基本データ'!L33</f>
        <v>3.1</v>
      </c>
      <c r="M6" s="249">
        <f>'基本データ'!M33</f>
        <v>1.9000000000000001</v>
      </c>
      <c r="N6" s="5">
        <f>'基本データ'!N33</f>
        <v>1.6</v>
      </c>
      <c r="O6" s="5">
        <f>'基本データ'!O33</f>
        <v>0.3</v>
      </c>
      <c r="P6" s="249">
        <f>'基本データ'!P33</f>
        <v>6.8</v>
      </c>
      <c r="Q6" s="5">
        <f>'基本データ'!Q33</f>
        <v>6.8</v>
      </c>
      <c r="R6" s="5">
        <f>'基本データ'!R33</f>
        <v>0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19.9</v>
      </c>
      <c r="Z6" s="196">
        <f>'基本データ'!Z33</f>
        <v>66.69999999999999</v>
      </c>
      <c r="AA6" s="206">
        <f>'基本データ'!AA33</f>
        <v>46.8</v>
      </c>
      <c r="AB6" s="222">
        <f>'基本データ'!AB33</f>
        <v>40</v>
      </c>
      <c r="AC6" s="223">
        <f>'基本データ'!AC33</f>
        <v>6.8</v>
      </c>
      <c r="AD6" s="212">
        <f t="shared" si="1"/>
        <v>658.5056986070072</v>
      </c>
      <c r="AE6" s="237">
        <f t="shared" si="2"/>
        <v>562.8253834247926</v>
      </c>
      <c r="AF6" s="238">
        <f t="shared" si="3"/>
        <v>95.68031518221471</v>
      </c>
      <c r="AG6" s="254">
        <f t="shared" si="4"/>
        <v>938.5113268608413</v>
      </c>
      <c r="AH6" s="259">
        <f t="shared" si="5"/>
        <v>280.00562825383423</v>
      </c>
      <c r="AI6" s="265">
        <f>AC6*100/AA6</f>
        <v>14.529914529914532</v>
      </c>
    </row>
    <row r="7" spans="1:35" s="20" customFormat="1" ht="19.5" customHeight="1">
      <c r="A7" s="393"/>
      <c r="B7" s="17" t="s">
        <v>24</v>
      </c>
      <c r="C7" s="179">
        <f>'基本データ'!C32</f>
        <v>2991</v>
      </c>
      <c r="D7" s="184">
        <f>'基本データ'!D32</f>
        <v>56.8</v>
      </c>
      <c r="E7" s="2">
        <f>'基本データ'!E32</f>
        <v>51.7</v>
      </c>
      <c r="F7" s="2">
        <f>'基本データ'!F32</f>
        <v>5.1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43.9</v>
      </c>
      <c r="K7" s="2">
        <f>'基本データ'!K32</f>
        <v>42.6</v>
      </c>
      <c r="L7" s="2">
        <f>'基本データ'!L32</f>
        <v>1.3</v>
      </c>
      <c r="M7" s="226">
        <f>'基本データ'!M32</f>
        <v>2.9</v>
      </c>
      <c r="N7" s="2">
        <f>'基本データ'!N32</f>
        <v>2.6</v>
      </c>
      <c r="O7" s="2">
        <f>'基本データ'!O32</f>
        <v>0.3</v>
      </c>
      <c r="P7" s="226">
        <f>'基本データ'!P32</f>
        <v>6.6</v>
      </c>
      <c r="Q7" s="2">
        <f>'基本データ'!Q32</f>
        <v>6.1</v>
      </c>
      <c r="R7" s="2">
        <f>'基本データ'!R32</f>
        <v>0.5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3.4</v>
      </c>
      <c r="W7" s="2">
        <f>'基本データ'!W32</f>
        <v>0.4</v>
      </c>
      <c r="X7" s="2">
        <f>'基本データ'!X32</f>
        <v>3</v>
      </c>
      <c r="Y7" s="202">
        <f>'基本データ'!Y32</f>
        <v>19.6</v>
      </c>
      <c r="Z7" s="197">
        <f>'基本データ'!Z32</f>
        <v>76.4</v>
      </c>
      <c r="AA7" s="207">
        <f>'基本データ'!AA32</f>
        <v>56.8</v>
      </c>
      <c r="AB7" s="224">
        <f>'基本データ'!AB32</f>
        <v>50.199999999999996</v>
      </c>
      <c r="AC7" s="225">
        <f>'基本データ'!AC32</f>
        <v>6.6</v>
      </c>
      <c r="AD7" s="213">
        <f t="shared" si="1"/>
        <v>633.0101415357183</v>
      </c>
      <c r="AE7" s="239">
        <f t="shared" si="2"/>
        <v>559.4561462164271</v>
      </c>
      <c r="AF7" s="240">
        <f t="shared" si="3"/>
        <v>73.55399531929122</v>
      </c>
      <c r="AG7" s="255">
        <f t="shared" si="4"/>
        <v>851.4432185445226</v>
      </c>
      <c r="AH7" s="260">
        <f t="shared" si="5"/>
        <v>218.43307700880422</v>
      </c>
      <c r="AI7" s="266">
        <f>'基本データ'!AI32</f>
        <v>11.619718309859156</v>
      </c>
    </row>
    <row r="8" spans="1:35" s="20" customFormat="1" ht="19.5" customHeight="1">
      <c r="A8" s="393"/>
      <c r="B8" s="17" t="s">
        <v>26</v>
      </c>
      <c r="C8" s="179">
        <f>'基本データ'!C35</f>
        <v>3984</v>
      </c>
      <c r="D8" s="184">
        <f>'基本データ'!D35</f>
        <v>73.39999999999999</v>
      </c>
      <c r="E8" s="2">
        <f>'基本データ'!E35</f>
        <v>65.5</v>
      </c>
      <c r="F8" s="2">
        <f>'基本データ'!F35</f>
        <v>7.9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61.8</v>
      </c>
      <c r="K8" s="2">
        <f>'基本データ'!K35</f>
        <v>55.5</v>
      </c>
      <c r="L8" s="2">
        <f>'基本データ'!L35</f>
        <v>6.3</v>
      </c>
      <c r="M8" s="226">
        <f>'基本データ'!M35</f>
        <v>4.300000000000001</v>
      </c>
      <c r="N8" s="2">
        <f>'基本データ'!N35</f>
        <v>2.7</v>
      </c>
      <c r="O8" s="2">
        <f>'基本データ'!O35</f>
        <v>1.6</v>
      </c>
      <c r="P8" s="226">
        <f>'基本データ'!P35</f>
        <v>7.3</v>
      </c>
      <c r="Q8" s="2">
        <f>'基本データ'!Q35</f>
        <v>7.3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17.4</v>
      </c>
      <c r="Z8" s="197">
        <f>'基本データ'!Z35</f>
        <v>90.79999999999998</v>
      </c>
      <c r="AA8" s="208">
        <f>'基本データ'!AA35</f>
        <v>73.39999999999999</v>
      </c>
      <c r="AB8" s="226">
        <f>'基本データ'!AB35</f>
        <v>66.1</v>
      </c>
      <c r="AC8" s="227">
        <f>'基本データ'!AC35</f>
        <v>7.3</v>
      </c>
      <c r="AD8" s="214">
        <f t="shared" si="1"/>
        <v>614.1231593038821</v>
      </c>
      <c r="AE8" s="239">
        <f t="shared" si="2"/>
        <v>553.0455153949129</v>
      </c>
      <c r="AF8" s="240">
        <f t="shared" si="3"/>
        <v>61.07764390896921</v>
      </c>
      <c r="AG8" s="255">
        <f t="shared" si="4"/>
        <v>759.7054886211512</v>
      </c>
      <c r="AH8" s="260">
        <f t="shared" si="5"/>
        <v>145.58232931726906</v>
      </c>
      <c r="AI8" s="266">
        <f>'基本データ'!AI35</f>
        <v>9.945504087193461</v>
      </c>
    </row>
    <row r="9" spans="1:35" s="20" customFormat="1" ht="19.5" customHeight="1">
      <c r="A9" s="393"/>
      <c r="B9" s="17" t="s">
        <v>20</v>
      </c>
      <c r="C9" s="179">
        <f>'基本データ'!C28</f>
        <v>4816</v>
      </c>
      <c r="D9" s="184">
        <f>'基本データ'!D28</f>
        <v>92.89999999999999</v>
      </c>
      <c r="E9" s="2">
        <f>'基本データ'!E28</f>
        <v>88.5</v>
      </c>
      <c r="F9" s="2">
        <f>'基本データ'!F28</f>
        <v>4.4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78.8</v>
      </c>
      <c r="K9" s="2">
        <f>'基本データ'!K28</f>
        <v>76.2</v>
      </c>
      <c r="L9" s="2">
        <f>'基本データ'!L28</f>
        <v>2.6</v>
      </c>
      <c r="M9" s="226">
        <f>'基本データ'!M28</f>
        <v>10.6</v>
      </c>
      <c r="N9" s="2">
        <f>'基本データ'!N28</f>
        <v>9</v>
      </c>
      <c r="O9" s="2">
        <f>'基本データ'!O28</f>
        <v>1.6</v>
      </c>
      <c r="P9" s="226">
        <f>'基本データ'!P28</f>
        <v>3.5</v>
      </c>
      <c r="Q9" s="2">
        <f>'基本データ'!Q28</f>
        <v>3.3</v>
      </c>
      <c r="R9" s="2">
        <f>'基本データ'!R28</f>
        <v>0.2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92.89999999999999</v>
      </c>
      <c r="AA9" s="207">
        <f>'基本データ'!AA28</f>
        <v>92.89999999999999</v>
      </c>
      <c r="AB9" s="224">
        <f>'基本データ'!AB28</f>
        <v>89.39999999999999</v>
      </c>
      <c r="AC9" s="225">
        <f>'基本データ'!AC28</f>
        <v>3.5</v>
      </c>
      <c r="AD9" s="213">
        <f t="shared" si="1"/>
        <v>642.9955703211517</v>
      </c>
      <c r="AE9" s="239">
        <f t="shared" si="2"/>
        <v>618.7707641196013</v>
      </c>
      <c r="AF9" s="240">
        <f t="shared" si="3"/>
        <v>24.224806201550386</v>
      </c>
      <c r="AG9" s="255">
        <f t="shared" si="4"/>
        <v>642.9955703211517</v>
      </c>
      <c r="AH9" s="260">
        <f t="shared" si="5"/>
        <v>0</v>
      </c>
      <c r="AI9" s="266">
        <f>'基本データ'!AI28</f>
        <v>3.7674919268030145</v>
      </c>
    </row>
    <row r="10" spans="1:35" s="20" customFormat="1" ht="19.5" customHeight="1">
      <c r="A10" s="393"/>
      <c r="B10" s="4" t="s">
        <v>80</v>
      </c>
      <c r="C10" s="179">
        <f>'基本データ'!C25</f>
        <v>4856</v>
      </c>
      <c r="D10" s="184">
        <f>'基本データ'!D25</f>
        <v>75.4</v>
      </c>
      <c r="E10" s="2">
        <f>'基本データ'!E25</f>
        <v>74.2</v>
      </c>
      <c r="F10" s="2">
        <f>'基本データ'!F25</f>
        <v>1.2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56.900000000000006</v>
      </c>
      <c r="K10" s="2">
        <f>'基本データ'!K25</f>
        <v>56.2</v>
      </c>
      <c r="L10" s="2">
        <f>'基本データ'!L25</f>
        <v>0.7</v>
      </c>
      <c r="M10" s="226">
        <f>'基本データ'!M25</f>
        <v>6.5</v>
      </c>
      <c r="N10" s="2">
        <f>'基本データ'!N25</f>
        <v>6</v>
      </c>
      <c r="O10" s="2">
        <f>'基本データ'!O25</f>
        <v>0.5</v>
      </c>
      <c r="P10" s="226">
        <f>'基本データ'!P25</f>
        <v>10.6</v>
      </c>
      <c r="Q10" s="2">
        <f>'基本データ'!Q25</f>
        <v>10.6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1.4</v>
      </c>
      <c r="W10" s="2">
        <f>'基本データ'!W25</f>
        <v>1.4</v>
      </c>
      <c r="X10" s="2">
        <f>'基本データ'!X25</f>
        <v>0</v>
      </c>
      <c r="Y10" s="202">
        <f>'基本データ'!Y25</f>
        <v>42.6</v>
      </c>
      <c r="Z10" s="197">
        <f>'基本データ'!Z25</f>
        <v>118</v>
      </c>
      <c r="AA10" s="207">
        <f>'基本データ'!AA25</f>
        <v>75.4</v>
      </c>
      <c r="AB10" s="224">
        <f>'基本データ'!AB25</f>
        <v>64.80000000000001</v>
      </c>
      <c r="AC10" s="225">
        <f>'基本データ'!AC25</f>
        <v>10.6</v>
      </c>
      <c r="AD10" s="213">
        <f t="shared" si="1"/>
        <v>517.5727622185613</v>
      </c>
      <c r="AE10" s="239">
        <f t="shared" si="2"/>
        <v>444.8105436573312</v>
      </c>
      <c r="AF10" s="240">
        <f t="shared" si="3"/>
        <v>72.7622185612301</v>
      </c>
      <c r="AG10" s="255">
        <f t="shared" si="4"/>
        <v>809.9945085118068</v>
      </c>
      <c r="AH10" s="260">
        <f t="shared" si="5"/>
        <v>292.42174629324546</v>
      </c>
      <c r="AI10" s="266">
        <f>AC10*100/AA10</f>
        <v>14.058355437665782</v>
      </c>
    </row>
    <row r="11" spans="1:35" s="20" customFormat="1" ht="19.5" customHeight="1">
      <c r="A11" s="393"/>
      <c r="B11" s="4" t="s">
        <v>81</v>
      </c>
      <c r="C11" s="179">
        <f>'基本データ'!C36</f>
        <v>5251</v>
      </c>
      <c r="D11" s="184">
        <f>'基本データ'!D36</f>
        <v>95.8</v>
      </c>
      <c r="E11" s="2">
        <f>'基本データ'!E36</f>
        <v>91.80000000000001</v>
      </c>
      <c r="F11" s="2">
        <f>'基本データ'!F36</f>
        <v>4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73.4</v>
      </c>
      <c r="K11" s="2">
        <f>'基本データ'!K36</f>
        <v>72.5</v>
      </c>
      <c r="L11" s="2">
        <f>'基本データ'!L36</f>
        <v>0.9</v>
      </c>
      <c r="M11" s="226">
        <f>'基本データ'!M36</f>
        <v>4</v>
      </c>
      <c r="N11" s="2">
        <f>'基本データ'!N36</f>
        <v>3.9</v>
      </c>
      <c r="O11" s="2">
        <f>'基本データ'!O36</f>
        <v>0.1</v>
      </c>
      <c r="P11" s="226">
        <f>'基本データ'!P36</f>
        <v>11.299999999999999</v>
      </c>
      <c r="Q11" s="2">
        <f>'基本データ'!Q36</f>
        <v>11.2</v>
      </c>
      <c r="R11" s="2">
        <f>'基本データ'!R36</f>
        <v>0.1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7.1</v>
      </c>
      <c r="W11" s="2">
        <f>'基本データ'!W36</f>
        <v>4.2</v>
      </c>
      <c r="X11" s="2">
        <f>'基本データ'!X36</f>
        <v>2.9</v>
      </c>
      <c r="Y11" s="202">
        <f>'基本データ'!Y36</f>
        <v>11.3</v>
      </c>
      <c r="Z11" s="197">
        <f>'基本データ'!Z36</f>
        <v>107.1</v>
      </c>
      <c r="AA11" s="207">
        <f>'基本データ'!AA36</f>
        <v>95.8</v>
      </c>
      <c r="AB11" s="224">
        <f>'基本データ'!AB36</f>
        <v>84.5</v>
      </c>
      <c r="AC11" s="225">
        <f>'基本データ'!AC36</f>
        <v>11.299999999999999</v>
      </c>
      <c r="AD11" s="213">
        <f t="shared" si="1"/>
        <v>608.1381324192217</v>
      </c>
      <c r="AE11" s="239">
        <f t="shared" si="2"/>
        <v>536.4057639814638</v>
      </c>
      <c r="AF11" s="240">
        <f t="shared" si="3"/>
        <v>71.73236843775788</v>
      </c>
      <c r="AG11" s="255">
        <f t="shared" si="4"/>
        <v>679.8705008569797</v>
      </c>
      <c r="AH11" s="260">
        <f t="shared" si="5"/>
        <v>71.7323684377579</v>
      </c>
      <c r="AI11" s="266">
        <f>AC11*100/AA11</f>
        <v>11.795407098121085</v>
      </c>
    </row>
    <row r="12" spans="1:35" s="20" customFormat="1" ht="19.5" customHeight="1">
      <c r="A12" s="393"/>
      <c r="B12" s="4" t="s">
        <v>13</v>
      </c>
      <c r="C12" s="179">
        <f>'基本データ'!C21</f>
        <v>5445</v>
      </c>
      <c r="D12" s="184">
        <f>'基本データ'!D21</f>
        <v>98.29999999999998</v>
      </c>
      <c r="E12" s="2">
        <f>'基本データ'!E21</f>
        <v>96.69999999999999</v>
      </c>
      <c r="F12" s="2">
        <f>'基本データ'!F21</f>
        <v>1.6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60.8</v>
      </c>
      <c r="K12" s="2">
        <f>'基本データ'!K21</f>
        <v>59.8</v>
      </c>
      <c r="L12" s="2">
        <f>'基本データ'!L21</f>
        <v>1</v>
      </c>
      <c r="M12" s="226">
        <f>'基本データ'!M21</f>
        <v>7.1</v>
      </c>
      <c r="N12" s="2">
        <f>'基本データ'!N21</f>
        <v>6.5</v>
      </c>
      <c r="O12" s="2">
        <f>'基本データ'!O21</f>
        <v>0.6</v>
      </c>
      <c r="P12" s="226">
        <f>'基本データ'!P21</f>
        <v>30.4</v>
      </c>
      <c r="Q12" s="2">
        <f>'基本データ'!Q21</f>
        <v>30.4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33.1</v>
      </c>
      <c r="Z12" s="197">
        <f>'基本データ'!Z21</f>
        <v>131.39999999999998</v>
      </c>
      <c r="AA12" s="207">
        <f>'基本データ'!AA21</f>
        <v>98.29999999999998</v>
      </c>
      <c r="AB12" s="224">
        <f>'基本データ'!AB21</f>
        <v>67.89999999999999</v>
      </c>
      <c r="AC12" s="225">
        <f>'基本データ'!AC21</f>
        <v>30.4</v>
      </c>
      <c r="AD12" s="213">
        <f t="shared" si="1"/>
        <v>601.7753290480562</v>
      </c>
      <c r="AE12" s="239">
        <f t="shared" si="2"/>
        <v>415.6718702173247</v>
      </c>
      <c r="AF12" s="240">
        <f t="shared" si="3"/>
        <v>186.10345883073157</v>
      </c>
      <c r="AG12" s="255">
        <f t="shared" si="4"/>
        <v>804.4077134986226</v>
      </c>
      <c r="AH12" s="260">
        <f t="shared" si="5"/>
        <v>202.6323844505663</v>
      </c>
      <c r="AI12" s="266">
        <f>'基本データ'!AI21</f>
        <v>30.92573753814853</v>
      </c>
    </row>
    <row r="13" spans="1:35" s="20" customFormat="1" ht="19.5" customHeight="1">
      <c r="A13" s="393"/>
      <c r="B13" s="12" t="s">
        <v>82</v>
      </c>
      <c r="C13" s="179">
        <f>'基本データ'!C27</f>
        <v>6873</v>
      </c>
      <c r="D13" s="184">
        <f>'基本データ'!D27</f>
        <v>115.4</v>
      </c>
      <c r="E13" s="2">
        <f>'基本データ'!E27</f>
        <v>104.7</v>
      </c>
      <c r="F13" s="2">
        <f>'基本データ'!F27</f>
        <v>10.700000000000001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96</v>
      </c>
      <c r="K13" s="2">
        <f>'基本データ'!K27</f>
        <v>87.5</v>
      </c>
      <c r="L13" s="2">
        <f>'基本データ'!L27</f>
        <v>8.5</v>
      </c>
      <c r="M13" s="226">
        <f>'基本データ'!M27</f>
        <v>6.7</v>
      </c>
      <c r="N13" s="2">
        <f>'基本データ'!N27</f>
        <v>5.9</v>
      </c>
      <c r="O13" s="2">
        <f>'基本データ'!O27</f>
        <v>0.8</v>
      </c>
      <c r="P13" s="226">
        <f>'基本データ'!P27</f>
        <v>11.3</v>
      </c>
      <c r="Q13" s="2">
        <f>'基本データ'!Q27</f>
        <v>11.3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1.4</v>
      </c>
      <c r="W13" s="2">
        <f>'基本データ'!W27</f>
        <v>0</v>
      </c>
      <c r="X13" s="2">
        <f>'基本データ'!X27</f>
        <v>1.4</v>
      </c>
      <c r="Y13" s="202">
        <f>'基本データ'!Y27</f>
        <v>38.5</v>
      </c>
      <c r="Z13" s="197">
        <f>'基本データ'!Z27</f>
        <v>153.9</v>
      </c>
      <c r="AA13" s="207">
        <f>'基本データ'!AA27</f>
        <v>115.4</v>
      </c>
      <c r="AB13" s="224">
        <f>'基本データ'!AB27</f>
        <v>104.10000000000001</v>
      </c>
      <c r="AC13" s="225">
        <f>'基本データ'!AC27</f>
        <v>11.3</v>
      </c>
      <c r="AD13" s="213">
        <f t="shared" si="1"/>
        <v>559.6779669237112</v>
      </c>
      <c r="AE13" s="239">
        <f t="shared" si="2"/>
        <v>504.8741452058781</v>
      </c>
      <c r="AF13" s="240">
        <f t="shared" si="3"/>
        <v>54.80382171783307</v>
      </c>
      <c r="AG13" s="255">
        <f t="shared" si="4"/>
        <v>746.398952422523</v>
      </c>
      <c r="AH13" s="260">
        <f t="shared" si="5"/>
        <v>186.72098549881179</v>
      </c>
      <c r="AI13" s="266">
        <f>AC13*100/AA13</f>
        <v>9.792027729636049</v>
      </c>
    </row>
    <row r="14" spans="1:35" s="20" customFormat="1" ht="19.5" customHeight="1">
      <c r="A14" s="393"/>
      <c r="B14" s="12" t="str">
        <f>'基本データ'!B34</f>
        <v>軽米町</v>
      </c>
      <c r="C14" s="180">
        <f>'基本データ'!C34</f>
        <v>8146</v>
      </c>
      <c r="D14" s="185">
        <f>'基本データ'!D34</f>
        <v>125.39999999999999</v>
      </c>
      <c r="E14" s="50">
        <f>'基本データ'!E34</f>
        <v>119.6</v>
      </c>
      <c r="F14" s="50">
        <f>'基本データ'!F34</f>
        <v>5.8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95.5</v>
      </c>
      <c r="K14" s="50">
        <f>'基本データ'!K34</f>
        <v>94.6</v>
      </c>
      <c r="L14" s="50">
        <f>'基本データ'!L34</f>
        <v>0.9</v>
      </c>
      <c r="M14" s="250">
        <f>'基本データ'!M34</f>
        <v>6.6</v>
      </c>
      <c r="N14" s="50">
        <f>'基本データ'!N34</f>
        <v>6.3</v>
      </c>
      <c r="O14" s="50">
        <f>'基本データ'!O34</f>
        <v>0.3</v>
      </c>
      <c r="P14" s="250">
        <f>'基本データ'!P34</f>
        <v>17</v>
      </c>
      <c r="Q14" s="50">
        <f>'基本データ'!Q34</f>
        <v>17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6.3</v>
      </c>
      <c r="W14" s="50">
        <f>'基本データ'!W34</f>
        <v>1.7</v>
      </c>
      <c r="X14" s="50">
        <f>'基本データ'!X34</f>
        <v>4.6</v>
      </c>
      <c r="Y14" s="203">
        <f>'基本データ'!Y34</f>
        <v>27.1</v>
      </c>
      <c r="Z14" s="198">
        <f>'基本データ'!Z34</f>
        <v>152.5</v>
      </c>
      <c r="AA14" s="209">
        <f>'基本データ'!AA34</f>
        <v>125.39999999999999</v>
      </c>
      <c r="AB14" s="228">
        <f>'基本データ'!AB34</f>
        <v>108.39999999999999</v>
      </c>
      <c r="AC14" s="229">
        <f>'基本データ'!AC34</f>
        <v>17</v>
      </c>
      <c r="AD14" s="215">
        <f t="shared" si="1"/>
        <v>513.1352811195678</v>
      </c>
      <c r="AE14" s="241">
        <f t="shared" si="2"/>
        <v>443.5714870283984</v>
      </c>
      <c r="AF14" s="242">
        <f t="shared" si="3"/>
        <v>69.56379409116948</v>
      </c>
      <c r="AG14" s="256">
        <f t="shared" si="4"/>
        <v>624.0281528766676</v>
      </c>
      <c r="AH14" s="261">
        <f t="shared" si="5"/>
        <v>110.89287175709961</v>
      </c>
      <c r="AI14" s="267">
        <f>'基本データ'!AI34</f>
        <v>13.556618819776716</v>
      </c>
    </row>
    <row r="15" spans="1:35" s="20" customFormat="1" ht="19.5" customHeight="1" thickBot="1">
      <c r="A15" s="394"/>
      <c r="B15" s="53" t="s">
        <v>23</v>
      </c>
      <c r="C15" s="179">
        <f>'基本データ'!C31</f>
        <v>8045</v>
      </c>
      <c r="D15" s="184">
        <f>'基本データ'!D31</f>
        <v>154.1</v>
      </c>
      <c r="E15" s="2">
        <f>'基本データ'!E31</f>
        <v>141.2</v>
      </c>
      <c r="F15" s="2">
        <f>'基本データ'!F31</f>
        <v>12.899999999999999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117.2</v>
      </c>
      <c r="K15" s="2">
        <f>'基本データ'!K31</f>
        <v>113.8</v>
      </c>
      <c r="L15" s="2">
        <f>'基本データ'!L31</f>
        <v>3.4</v>
      </c>
      <c r="M15" s="226">
        <f>'基本データ'!M31</f>
        <v>7.4</v>
      </c>
      <c r="N15" s="2">
        <f>'基本データ'!N31</f>
        <v>6</v>
      </c>
      <c r="O15" s="2">
        <f>'基本データ'!O31</f>
        <v>1.4</v>
      </c>
      <c r="P15" s="226">
        <f>'基本データ'!P31</f>
        <v>22.4</v>
      </c>
      <c r="Q15" s="2">
        <f>'基本データ'!Q31</f>
        <v>21.4</v>
      </c>
      <c r="R15" s="2">
        <f>'基本データ'!R31</f>
        <v>1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7.1</v>
      </c>
      <c r="W15" s="2">
        <f>'基本データ'!W31</f>
        <v>0</v>
      </c>
      <c r="X15" s="2">
        <f>'基本データ'!X31</f>
        <v>7.1</v>
      </c>
      <c r="Y15" s="202">
        <f>'基本データ'!Y31</f>
        <v>67.9</v>
      </c>
      <c r="Z15" s="197">
        <f>'基本データ'!Z31</f>
        <v>222</v>
      </c>
      <c r="AA15" s="207">
        <f>'基本データ'!AA31</f>
        <v>154.10000000000002</v>
      </c>
      <c r="AB15" s="224">
        <f>'基本データ'!AB31</f>
        <v>131.70000000000002</v>
      </c>
      <c r="AC15" s="225">
        <f>'基本データ'!AC31</f>
        <v>22.4</v>
      </c>
      <c r="AD15" s="213">
        <f t="shared" si="1"/>
        <v>638.4918168634763</v>
      </c>
      <c r="AE15" s="239">
        <f t="shared" si="2"/>
        <v>545.6805469235551</v>
      </c>
      <c r="AF15" s="240">
        <f t="shared" si="3"/>
        <v>92.81126993992127</v>
      </c>
      <c r="AG15" s="255">
        <f t="shared" si="4"/>
        <v>919.8259788688625</v>
      </c>
      <c r="AH15" s="260">
        <f t="shared" si="5"/>
        <v>281.3341620053864</v>
      </c>
      <c r="AI15" s="266">
        <f>'基本データ'!AI31</f>
        <v>14.536015574302398</v>
      </c>
    </row>
    <row r="16" spans="1:35" s="77" customFormat="1" ht="19.5" customHeight="1" thickBot="1" thickTop="1">
      <c r="A16" s="391" t="s">
        <v>35</v>
      </c>
      <c r="B16" s="392"/>
      <c r="C16" s="66">
        <f>SUM(C6:C15)</f>
        <v>52776</v>
      </c>
      <c r="D16" s="67">
        <f aca="true" t="shared" si="6" ref="D16:AC16">SUM(D6:D15)</f>
        <v>934.3</v>
      </c>
      <c r="E16" s="67">
        <f t="shared" si="6"/>
        <v>877.3</v>
      </c>
      <c r="F16" s="67">
        <f t="shared" si="6"/>
        <v>56.99999999999999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722.4000000000001</v>
      </c>
      <c r="K16" s="67">
        <f t="shared" si="6"/>
        <v>693.6999999999999</v>
      </c>
      <c r="L16" s="67">
        <f t="shared" si="6"/>
        <v>28.699999999999996</v>
      </c>
      <c r="M16" s="67">
        <f t="shared" si="6"/>
        <v>58.00000000000001</v>
      </c>
      <c r="N16" s="67">
        <f t="shared" si="6"/>
        <v>50.49999999999999</v>
      </c>
      <c r="O16" s="67">
        <f t="shared" si="6"/>
        <v>7.5</v>
      </c>
      <c r="P16" s="67">
        <f t="shared" si="6"/>
        <v>127.19999999999999</v>
      </c>
      <c r="Q16" s="67">
        <f t="shared" si="6"/>
        <v>125.39999999999998</v>
      </c>
      <c r="R16" s="67">
        <f t="shared" si="6"/>
        <v>1.7999999999999998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26.699999999999996</v>
      </c>
      <c r="W16" s="67">
        <f t="shared" si="6"/>
        <v>7.7</v>
      </c>
      <c r="X16" s="67">
        <f t="shared" si="6"/>
        <v>19</v>
      </c>
      <c r="Y16" s="67">
        <f t="shared" si="6"/>
        <v>277.4</v>
      </c>
      <c r="Z16" s="68">
        <f t="shared" si="6"/>
        <v>1211.6999999999998</v>
      </c>
      <c r="AA16" s="69">
        <f t="shared" si="6"/>
        <v>934.3</v>
      </c>
      <c r="AB16" s="70">
        <f t="shared" si="6"/>
        <v>807.1</v>
      </c>
      <c r="AC16" s="71">
        <f t="shared" si="6"/>
        <v>127.19999999999999</v>
      </c>
      <c r="AD16" s="72">
        <f t="shared" si="1"/>
        <v>590.1040877166389</v>
      </c>
      <c r="AE16" s="66">
        <f t="shared" si="2"/>
        <v>509.76453943711795</v>
      </c>
      <c r="AF16" s="73">
        <f t="shared" si="3"/>
        <v>80.339548279521</v>
      </c>
      <c r="AG16" s="74">
        <f t="shared" si="4"/>
        <v>765.3099893891161</v>
      </c>
      <c r="AH16" s="75">
        <f t="shared" si="5"/>
        <v>175.20590167247738</v>
      </c>
      <c r="AI16" s="76">
        <f>AC16*100/AA16</f>
        <v>13.614470726747296</v>
      </c>
    </row>
    <row r="17" spans="1:35" s="20" customFormat="1" ht="19.5" customHeight="1">
      <c r="A17" s="429" t="s">
        <v>63</v>
      </c>
      <c r="B17" s="17" t="s">
        <v>83</v>
      </c>
      <c r="C17" s="179">
        <f>'基本データ'!C29</f>
        <v>10741</v>
      </c>
      <c r="D17" s="184">
        <f>'基本データ'!D29</f>
        <v>200.79999999999998</v>
      </c>
      <c r="E17" s="2">
        <f>'基本データ'!E29</f>
        <v>189.3</v>
      </c>
      <c r="F17" s="2">
        <f>'基本データ'!F29</f>
        <v>11.5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143</v>
      </c>
      <c r="K17" s="2">
        <f>'基本データ'!K29</f>
        <v>136.9</v>
      </c>
      <c r="L17" s="2">
        <f>'基本データ'!L29</f>
        <v>6.1</v>
      </c>
      <c r="M17" s="226">
        <f>'基本データ'!M29</f>
        <v>6.2</v>
      </c>
      <c r="N17" s="2">
        <f>'基本データ'!N29</f>
        <v>5</v>
      </c>
      <c r="O17" s="2">
        <f>'基本データ'!O29</f>
        <v>1.2</v>
      </c>
      <c r="P17" s="226">
        <f>'基本データ'!P29</f>
        <v>45.4</v>
      </c>
      <c r="Q17" s="2">
        <f>'基本データ'!Q29</f>
        <v>44</v>
      </c>
      <c r="R17" s="2">
        <f>'基本データ'!R29</f>
        <v>1.4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6.199999999999999</v>
      </c>
      <c r="W17" s="2">
        <f>'基本データ'!W29</f>
        <v>3.4</v>
      </c>
      <c r="X17" s="2">
        <f>'基本データ'!X29</f>
        <v>2.8</v>
      </c>
      <c r="Y17" s="202">
        <f>'基本データ'!Y29</f>
        <v>61.3</v>
      </c>
      <c r="Z17" s="197">
        <f>'基本データ'!Z29</f>
        <v>262.09999999999997</v>
      </c>
      <c r="AA17" s="208">
        <f>'基本データ'!AA29</f>
        <v>200.79999999999998</v>
      </c>
      <c r="AB17" s="226">
        <f>'基本データ'!AB29</f>
        <v>155.39999999999998</v>
      </c>
      <c r="AC17" s="227">
        <f>'基本データ'!AC29</f>
        <v>45.4</v>
      </c>
      <c r="AD17" s="213">
        <f t="shared" si="1"/>
        <v>623.157372063433</v>
      </c>
      <c r="AE17" s="239">
        <f t="shared" si="2"/>
        <v>482.26422120845353</v>
      </c>
      <c r="AF17" s="240">
        <f t="shared" si="3"/>
        <v>140.89315085497938</v>
      </c>
      <c r="AG17" s="255">
        <f t="shared" si="4"/>
        <v>813.3941594513235</v>
      </c>
      <c r="AH17" s="260">
        <f t="shared" si="5"/>
        <v>190.23678738789062</v>
      </c>
      <c r="AI17" s="266">
        <f>AC17*100/AA17</f>
        <v>22.60956175298805</v>
      </c>
    </row>
    <row r="18" spans="1:35" s="20" customFormat="1" ht="19.5" customHeight="1">
      <c r="A18" s="430"/>
      <c r="B18" s="4" t="s">
        <v>84</v>
      </c>
      <c r="C18" s="179">
        <f>'基本データ'!C38</f>
        <v>10977</v>
      </c>
      <c r="D18" s="184">
        <f>'基本データ'!D38</f>
        <v>184.9</v>
      </c>
      <c r="E18" s="2">
        <f>'基本データ'!E38</f>
        <v>168.79999999999998</v>
      </c>
      <c r="F18" s="2">
        <f>'基本データ'!F38</f>
        <v>16.1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129.6</v>
      </c>
      <c r="K18" s="2">
        <f>'基本データ'!K38</f>
        <v>125.9</v>
      </c>
      <c r="L18" s="2">
        <f>'基本データ'!L38</f>
        <v>3.7</v>
      </c>
      <c r="M18" s="226">
        <f>'基本データ'!M38</f>
        <v>7.2</v>
      </c>
      <c r="N18" s="2">
        <f>'基本データ'!N38</f>
        <v>6.2</v>
      </c>
      <c r="O18" s="2">
        <f>'基本データ'!O38</f>
        <v>1</v>
      </c>
      <c r="P18" s="226">
        <f>'基本データ'!P38</f>
        <v>22.700000000000003</v>
      </c>
      <c r="Q18" s="2">
        <f>'基本データ'!Q38</f>
        <v>21.6</v>
      </c>
      <c r="R18" s="2">
        <f>'基本データ'!R38</f>
        <v>1.1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25.4</v>
      </c>
      <c r="W18" s="2">
        <f>'基本データ'!W38</f>
        <v>15.1</v>
      </c>
      <c r="X18" s="2">
        <f>'基本データ'!X38</f>
        <v>10.3</v>
      </c>
      <c r="Y18" s="202">
        <f>'基本データ'!Y38</f>
        <v>46</v>
      </c>
      <c r="Z18" s="197">
        <f>'基本データ'!Z38</f>
        <v>230.9</v>
      </c>
      <c r="AA18" s="207">
        <f>'基本データ'!AA38</f>
        <v>184.89999999999998</v>
      </c>
      <c r="AB18" s="224">
        <f>'基本データ'!AB38</f>
        <v>162.2</v>
      </c>
      <c r="AC18" s="225">
        <f>'基本データ'!AC38</f>
        <v>22.700000000000003</v>
      </c>
      <c r="AD18" s="213">
        <f t="shared" si="1"/>
        <v>561.4770277246363</v>
      </c>
      <c r="AE18" s="239">
        <f t="shared" si="2"/>
        <v>492.545018371747</v>
      </c>
      <c r="AF18" s="240">
        <f t="shared" si="3"/>
        <v>68.9320093528894</v>
      </c>
      <c r="AG18" s="255">
        <f t="shared" si="4"/>
        <v>701.1630378670554</v>
      </c>
      <c r="AH18" s="260">
        <f t="shared" si="5"/>
        <v>139.686010142419</v>
      </c>
      <c r="AI18" s="266">
        <f>AC18*100/AA18</f>
        <v>12.276906435911307</v>
      </c>
    </row>
    <row r="19" spans="1:35" s="20" customFormat="1" ht="19.5" customHeight="1">
      <c r="A19" s="430"/>
      <c r="B19" s="4" t="s">
        <v>85</v>
      </c>
      <c r="C19" s="179">
        <f>'基本データ'!C22</f>
        <v>11874</v>
      </c>
      <c r="D19" s="184">
        <f>'基本データ'!D22</f>
        <v>222.6</v>
      </c>
      <c r="E19" s="2">
        <f>'基本データ'!E22</f>
        <v>193.1</v>
      </c>
      <c r="F19" s="2">
        <f>'基本データ'!F22</f>
        <v>29.5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177.6</v>
      </c>
      <c r="K19" s="2">
        <f>'基本データ'!K22</f>
        <v>155.4</v>
      </c>
      <c r="L19" s="2">
        <f>'基本データ'!L22</f>
        <v>22.2</v>
      </c>
      <c r="M19" s="226">
        <f>'基本データ'!M22</f>
        <v>9.9</v>
      </c>
      <c r="N19" s="2">
        <f>'基本データ'!N22</f>
        <v>5.4</v>
      </c>
      <c r="O19" s="2">
        <f>'基本データ'!O22</f>
        <v>4.5</v>
      </c>
      <c r="P19" s="226">
        <f>'基本データ'!P22</f>
        <v>32.1</v>
      </c>
      <c r="Q19" s="2">
        <f>'基本データ'!Q22</f>
        <v>31.1</v>
      </c>
      <c r="R19" s="2">
        <f>'基本データ'!R22</f>
        <v>1</v>
      </c>
      <c r="S19" s="226">
        <f>'基本データ'!S22</f>
        <v>1.2</v>
      </c>
      <c r="T19" s="2">
        <f>'基本データ'!T22</f>
        <v>1.2</v>
      </c>
      <c r="U19" s="2">
        <f>'基本データ'!U22</f>
        <v>0</v>
      </c>
      <c r="V19" s="226">
        <f>'基本データ'!V22</f>
        <v>1.8</v>
      </c>
      <c r="W19" s="2">
        <f>'基本データ'!W22</f>
        <v>0</v>
      </c>
      <c r="X19" s="2">
        <f>'基本データ'!X22</f>
        <v>1.8</v>
      </c>
      <c r="Y19" s="202">
        <f>'基本データ'!Y22</f>
        <v>60.3</v>
      </c>
      <c r="Z19" s="197">
        <f>'基本データ'!Z22</f>
        <v>282.9</v>
      </c>
      <c r="AA19" s="207">
        <f>'基本データ'!AA22</f>
        <v>222.6</v>
      </c>
      <c r="AB19" s="224">
        <f>'基本データ'!AB22</f>
        <v>190.5</v>
      </c>
      <c r="AC19" s="225">
        <f>'基本データ'!AC22</f>
        <v>32.1</v>
      </c>
      <c r="AD19" s="213">
        <f t="shared" si="1"/>
        <v>624.8947279770928</v>
      </c>
      <c r="AE19" s="239">
        <f t="shared" si="2"/>
        <v>534.7818763685364</v>
      </c>
      <c r="AF19" s="240">
        <f t="shared" si="3"/>
        <v>90.11285160855651</v>
      </c>
      <c r="AG19" s="255">
        <f t="shared" si="4"/>
        <v>794.1721408118578</v>
      </c>
      <c r="AH19" s="260">
        <f t="shared" si="5"/>
        <v>169.27741283476502</v>
      </c>
      <c r="AI19" s="266">
        <f>'基本データ'!AI22</f>
        <v>14.420485175202156</v>
      </c>
    </row>
    <row r="20" spans="1:35" s="20" customFormat="1" ht="19.5" customHeight="1">
      <c r="A20" s="430"/>
      <c r="B20" s="347" t="s">
        <v>91</v>
      </c>
      <c r="C20" s="179">
        <f>'基本データ'!C30</f>
        <v>14268</v>
      </c>
      <c r="D20" s="184">
        <f>'基本データ'!D30</f>
        <v>268.5</v>
      </c>
      <c r="E20" s="2">
        <f>'基本データ'!E30</f>
        <v>243.2</v>
      </c>
      <c r="F20" s="2">
        <f>'基本データ'!F30</f>
        <v>25.3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228.9</v>
      </c>
      <c r="K20" s="2">
        <f>'基本データ'!K30</f>
        <v>219</v>
      </c>
      <c r="L20" s="2">
        <f>'基本データ'!L30</f>
        <v>9.9</v>
      </c>
      <c r="M20" s="226">
        <f>'基本データ'!M30</f>
        <v>8.4</v>
      </c>
      <c r="N20" s="2">
        <f>'基本データ'!N30</f>
        <v>6.2</v>
      </c>
      <c r="O20" s="2">
        <f>'基本データ'!O30</f>
        <v>2.2</v>
      </c>
      <c r="P20" s="226">
        <f>'基本データ'!P30</f>
        <v>20.400000000000002</v>
      </c>
      <c r="Q20" s="2">
        <f>'基本データ'!Q30</f>
        <v>17.8</v>
      </c>
      <c r="R20" s="2">
        <f>'基本データ'!R30</f>
        <v>2.6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10.799999999999999</v>
      </c>
      <c r="W20" s="2">
        <f>'基本データ'!W30</f>
        <v>0.2</v>
      </c>
      <c r="X20" s="2">
        <f>'基本データ'!X30</f>
        <v>10.6</v>
      </c>
      <c r="Y20" s="202">
        <f>'基本データ'!Y30</f>
        <v>81.1</v>
      </c>
      <c r="Z20" s="197">
        <f>'基本データ'!Z30</f>
        <v>349.6</v>
      </c>
      <c r="AA20" s="207">
        <f>'基本データ'!AA30</f>
        <v>268.5</v>
      </c>
      <c r="AB20" s="224">
        <f>'基本データ'!AB30</f>
        <v>248.10000000000002</v>
      </c>
      <c r="AC20" s="225">
        <f>'基本データ'!AC30</f>
        <v>20.400000000000002</v>
      </c>
      <c r="AD20" s="213">
        <f t="shared" si="1"/>
        <v>627.277824502383</v>
      </c>
      <c r="AE20" s="239">
        <f t="shared" si="2"/>
        <v>579.6187272217551</v>
      </c>
      <c r="AF20" s="240">
        <f t="shared" si="3"/>
        <v>47.65909728062798</v>
      </c>
      <c r="AG20" s="255">
        <f t="shared" si="4"/>
        <v>816.7460984954678</v>
      </c>
      <c r="AH20" s="260">
        <f t="shared" si="5"/>
        <v>189.46827399308475</v>
      </c>
      <c r="AI20" s="266">
        <f>'基本データ'!AI30</f>
        <v>7.5977653631284925</v>
      </c>
    </row>
    <row r="21" spans="1:35" s="20" customFormat="1" ht="19.5" customHeight="1">
      <c r="A21" s="430"/>
      <c r="B21" s="347" t="s">
        <v>92</v>
      </c>
      <c r="C21" s="179">
        <f>'基本データ'!C26</f>
        <v>15197</v>
      </c>
      <c r="D21" s="184">
        <f>'基本データ'!D26</f>
        <v>210.59999999999997</v>
      </c>
      <c r="E21" s="2">
        <f>'基本データ'!E26</f>
        <v>181.39999999999998</v>
      </c>
      <c r="F21" s="2">
        <f>'基本データ'!F26</f>
        <v>29.200000000000003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178.29999999999998</v>
      </c>
      <c r="K21" s="2">
        <f>'基本データ'!K26</f>
        <v>157.2</v>
      </c>
      <c r="L21" s="2">
        <f>'基本データ'!L26</f>
        <v>21.1</v>
      </c>
      <c r="M21" s="226">
        <f>'基本データ'!M26</f>
        <v>11.1</v>
      </c>
      <c r="N21" s="2">
        <f>'基本データ'!N26</f>
        <v>3</v>
      </c>
      <c r="O21" s="2">
        <f>'基本データ'!O26</f>
        <v>8.1</v>
      </c>
      <c r="P21" s="226">
        <f>'基本データ'!P26</f>
        <v>21.2</v>
      </c>
      <c r="Q21" s="2">
        <f>'基本データ'!Q26</f>
        <v>21.2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120.4</v>
      </c>
      <c r="Z21" s="197">
        <f>'基本データ'!Z26</f>
        <v>331</v>
      </c>
      <c r="AA21" s="207">
        <f>'基本データ'!AA26</f>
        <v>210.59999999999997</v>
      </c>
      <c r="AB21" s="224">
        <f>'基本データ'!AB26</f>
        <v>189.39999999999998</v>
      </c>
      <c r="AC21" s="225">
        <f>'基本データ'!AC26</f>
        <v>21.2</v>
      </c>
      <c r="AD21" s="213">
        <f t="shared" si="1"/>
        <v>461.9332763045337</v>
      </c>
      <c r="AE21" s="239">
        <f t="shared" si="2"/>
        <v>415.4328705226908</v>
      </c>
      <c r="AF21" s="240">
        <f t="shared" si="3"/>
        <v>46.50040578184291</v>
      </c>
      <c r="AG21" s="255">
        <f t="shared" si="4"/>
        <v>726.0204864995285</v>
      </c>
      <c r="AH21" s="260">
        <f t="shared" si="5"/>
        <v>264.0872101949946</v>
      </c>
      <c r="AI21" s="266">
        <f>'基本データ'!AI26</f>
        <v>10.066476733143402</v>
      </c>
    </row>
    <row r="22" spans="1:35" s="20" customFormat="1" ht="19.5" customHeight="1">
      <c r="A22" s="430"/>
      <c r="B22" s="347" t="s">
        <v>93</v>
      </c>
      <c r="C22" s="179">
        <f>'基本データ'!C37</f>
        <v>15082</v>
      </c>
      <c r="D22" s="184">
        <f>'基本データ'!D37</f>
        <v>272.8</v>
      </c>
      <c r="E22" s="2">
        <f>'基本データ'!E37</f>
        <v>228.6</v>
      </c>
      <c r="F22" s="2">
        <f>'基本データ'!F37</f>
        <v>44.199999999999996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222.8</v>
      </c>
      <c r="K22" s="2">
        <f>'基本データ'!K37</f>
        <v>188.4</v>
      </c>
      <c r="L22" s="2">
        <f>'基本データ'!L37</f>
        <v>34.4</v>
      </c>
      <c r="M22" s="226">
        <f>'基本データ'!M37</f>
        <v>18.299999999999997</v>
      </c>
      <c r="N22" s="2">
        <f>'基本データ'!N37</f>
        <v>10.1</v>
      </c>
      <c r="O22" s="2">
        <f>'基本データ'!O37</f>
        <v>8.2</v>
      </c>
      <c r="P22" s="226">
        <f>'基本データ'!P37</f>
        <v>31.700000000000003</v>
      </c>
      <c r="Q22" s="2">
        <f>'基本データ'!Q37</f>
        <v>30.1</v>
      </c>
      <c r="R22" s="2">
        <f>'基本データ'!R37</f>
        <v>1.6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55.9</v>
      </c>
      <c r="Z22" s="197">
        <f>'基本データ'!Z37</f>
        <v>328.7</v>
      </c>
      <c r="AA22" s="207">
        <f>'基本データ'!AA37</f>
        <v>272.8</v>
      </c>
      <c r="AB22" s="224">
        <f>'基本データ'!AB37</f>
        <v>241.10000000000002</v>
      </c>
      <c r="AC22" s="225">
        <f>'基本データ'!AC37</f>
        <v>31.700000000000003</v>
      </c>
      <c r="AD22" s="213">
        <f t="shared" si="1"/>
        <v>602.9262255226981</v>
      </c>
      <c r="AE22" s="239">
        <f t="shared" si="2"/>
        <v>532.8647836272821</v>
      </c>
      <c r="AF22" s="240">
        <f t="shared" si="3"/>
        <v>70.06144189541618</v>
      </c>
      <c r="AG22" s="255">
        <f t="shared" si="4"/>
        <v>726.473058391902</v>
      </c>
      <c r="AH22" s="260">
        <f t="shared" si="5"/>
        <v>123.5468328692039</v>
      </c>
      <c r="AI22" s="266">
        <f>'基本データ'!AI37</f>
        <v>11.620234604105573</v>
      </c>
    </row>
    <row r="23" spans="1:35" s="20" customFormat="1" ht="19.5" customHeight="1">
      <c r="A23" s="430"/>
      <c r="B23" s="348" t="s">
        <v>60</v>
      </c>
      <c r="C23" s="181">
        <f>'基本データ'!C20</f>
        <v>15335</v>
      </c>
      <c r="D23" s="186">
        <f>'基本データ'!D20</f>
        <v>324.9</v>
      </c>
      <c r="E23" s="38">
        <f>'基本データ'!E20</f>
        <v>305.49999999999994</v>
      </c>
      <c r="F23" s="38">
        <f>'基本データ'!F20</f>
        <v>19.4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267.5</v>
      </c>
      <c r="K23" s="38">
        <f>'基本データ'!K20</f>
        <v>260.7</v>
      </c>
      <c r="L23" s="38">
        <f>'基本データ'!L20</f>
        <v>6.8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33.5</v>
      </c>
      <c r="Q23" s="38">
        <f>'基本データ'!Q20</f>
        <v>33.4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23.9</v>
      </c>
      <c r="W23" s="38">
        <f>'基本データ'!W20</f>
        <v>11.4</v>
      </c>
      <c r="X23" s="38">
        <f>'基本データ'!X20</f>
        <v>12.5</v>
      </c>
      <c r="Y23" s="204">
        <f>'基本データ'!Y20</f>
        <v>169.6</v>
      </c>
      <c r="Z23" s="199">
        <f>'基本データ'!Z20</f>
        <v>494.5</v>
      </c>
      <c r="AA23" s="210">
        <f>'基本データ'!AA20</f>
        <v>324.9</v>
      </c>
      <c r="AB23" s="230">
        <f>'基本データ'!AB20</f>
        <v>291.4</v>
      </c>
      <c r="AC23" s="231">
        <f>'基本データ'!AC20</f>
        <v>33.5</v>
      </c>
      <c r="AD23" s="216">
        <f t="shared" si="1"/>
        <v>706.2275839582653</v>
      </c>
      <c r="AE23" s="243">
        <f t="shared" si="2"/>
        <v>633.4094120204326</v>
      </c>
      <c r="AF23" s="244">
        <f t="shared" si="3"/>
        <v>72.81817193783283</v>
      </c>
      <c r="AG23" s="257">
        <f t="shared" si="4"/>
        <v>1074.8831648733833</v>
      </c>
      <c r="AH23" s="262">
        <f t="shared" si="5"/>
        <v>368.65558091511787</v>
      </c>
      <c r="AI23" s="268">
        <f>'基本データ'!AI20</f>
        <v>10.310864881502</v>
      </c>
    </row>
    <row r="24" spans="1:35" s="20" customFormat="1" ht="19.5" customHeight="1" thickBot="1">
      <c r="A24" s="431"/>
      <c r="B24" s="53" t="s">
        <v>86</v>
      </c>
      <c r="C24" s="181">
        <f>'基本データ'!C14</f>
        <v>17689</v>
      </c>
      <c r="D24" s="187">
        <f>'基本データ'!D14</f>
        <v>334.79999999999995</v>
      </c>
      <c r="E24" s="39">
        <f>'基本データ'!E14</f>
        <v>254.4</v>
      </c>
      <c r="F24" s="39">
        <f>'基本データ'!F14</f>
        <v>80.4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271.9</v>
      </c>
      <c r="K24" s="39">
        <f>'基本データ'!K14</f>
        <v>211.1</v>
      </c>
      <c r="L24" s="39">
        <f>'基本データ'!L14</f>
        <v>60.8</v>
      </c>
      <c r="M24" s="252">
        <f>'基本データ'!M14</f>
        <v>18.3</v>
      </c>
      <c r="N24" s="39">
        <f>'基本データ'!N14</f>
        <v>9.9</v>
      </c>
      <c r="O24" s="39">
        <f>'基本データ'!O14</f>
        <v>8.4</v>
      </c>
      <c r="P24" s="252">
        <f>'基本データ'!P14</f>
        <v>44.599999999999994</v>
      </c>
      <c r="Q24" s="39">
        <f>'基本データ'!Q14</f>
        <v>33.4</v>
      </c>
      <c r="R24" s="39">
        <f>'基本データ'!R14</f>
        <v>11.2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59.8</v>
      </c>
      <c r="Z24" s="200">
        <f>'基本データ'!Z14</f>
        <v>394.59999999999997</v>
      </c>
      <c r="AA24" s="211">
        <f>'基本データ'!AA14</f>
        <v>334.79999999999995</v>
      </c>
      <c r="AB24" s="232">
        <f>'基本データ'!AB14</f>
        <v>290.2</v>
      </c>
      <c r="AC24" s="233">
        <f>'基本データ'!AC14</f>
        <v>44.599999999999994</v>
      </c>
      <c r="AD24" s="217">
        <f t="shared" si="1"/>
        <v>630.9005596698512</v>
      </c>
      <c r="AE24" s="245">
        <f t="shared" si="2"/>
        <v>546.8558614581567</v>
      </c>
      <c r="AF24" s="246">
        <f t="shared" si="3"/>
        <v>84.04469821169464</v>
      </c>
      <c r="AG24" s="258">
        <f t="shared" si="4"/>
        <v>743.5882940433792</v>
      </c>
      <c r="AH24" s="263">
        <f t="shared" si="5"/>
        <v>112.6877343735278</v>
      </c>
      <c r="AI24" s="269">
        <f>AC24*100/AA24</f>
        <v>13.321385902031063</v>
      </c>
    </row>
    <row r="25" spans="1:35" s="77" customFormat="1" ht="19.5" customHeight="1" thickBot="1" thickTop="1">
      <c r="A25" s="391" t="s">
        <v>35</v>
      </c>
      <c r="B25" s="392"/>
      <c r="C25" s="66">
        <f aca="true" t="shared" si="7" ref="C25:AC25">SUM(C17:C24)</f>
        <v>111163</v>
      </c>
      <c r="D25" s="67">
        <f t="shared" si="7"/>
        <v>2019.8999999999999</v>
      </c>
      <c r="E25" s="67">
        <f t="shared" si="7"/>
        <v>1764.3000000000002</v>
      </c>
      <c r="F25" s="67">
        <f t="shared" si="7"/>
        <v>255.60000000000002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1619.6</v>
      </c>
      <c r="K25" s="67">
        <f t="shared" si="7"/>
        <v>1454.6</v>
      </c>
      <c r="L25" s="67">
        <f t="shared" si="7"/>
        <v>165</v>
      </c>
      <c r="M25" s="67">
        <f t="shared" si="7"/>
        <v>79.4</v>
      </c>
      <c r="N25" s="67">
        <f t="shared" si="7"/>
        <v>45.8</v>
      </c>
      <c r="O25" s="67">
        <f t="shared" si="7"/>
        <v>33.6</v>
      </c>
      <c r="P25" s="67">
        <f t="shared" si="7"/>
        <v>251.6</v>
      </c>
      <c r="Q25" s="67">
        <f t="shared" si="7"/>
        <v>232.6</v>
      </c>
      <c r="R25" s="67">
        <f t="shared" si="7"/>
        <v>19</v>
      </c>
      <c r="S25" s="67">
        <f t="shared" si="7"/>
        <v>1.2</v>
      </c>
      <c r="T25" s="67">
        <f t="shared" si="7"/>
        <v>1.2</v>
      </c>
      <c r="U25" s="67">
        <f t="shared" si="7"/>
        <v>0</v>
      </c>
      <c r="V25" s="67">
        <f t="shared" si="7"/>
        <v>68.1</v>
      </c>
      <c r="W25" s="67">
        <f t="shared" si="7"/>
        <v>30.1</v>
      </c>
      <c r="X25" s="67">
        <f t="shared" si="7"/>
        <v>38</v>
      </c>
      <c r="Y25" s="67">
        <f t="shared" si="7"/>
        <v>654.4</v>
      </c>
      <c r="Z25" s="68">
        <f t="shared" si="7"/>
        <v>2674.2999999999997</v>
      </c>
      <c r="AA25" s="69">
        <f t="shared" si="7"/>
        <v>2019.8999999999999</v>
      </c>
      <c r="AB25" s="70">
        <f t="shared" si="7"/>
        <v>1768.3</v>
      </c>
      <c r="AC25" s="71">
        <f t="shared" si="7"/>
        <v>251.6</v>
      </c>
      <c r="AD25" s="72">
        <f t="shared" si="1"/>
        <v>605.6871441037035</v>
      </c>
      <c r="AE25" s="66">
        <f t="shared" si="2"/>
        <v>530.2423768100297</v>
      </c>
      <c r="AF25" s="73">
        <f t="shared" si="3"/>
        <v>75.44476729367386</v>
      </c>
      <c r="AG25" s="74">
        <f t="shared" si="4"/>
        <v>801.9155054589505</v>
      </c>
      <c r="AH25" s="75">
        <f t="shared" si="5"/>
        <v>196.22836135524707</v>
      </c>
      <c r="AI25" s="76">
        <f>AC25*100/AA25</f>
        <v>12.456062181296105</v>
      </c>
    </row>
    <row r="26" spans="1:35" s="20" customFormat="1" ht="19.5" customHeight="1">
      <c r="A26" s="429" t="s">
        <v>64</v>
      </c>
      <c r="B26" s="4" t="s">
        <v>87</v>
      </c>
      <c r="C26" s="179">
        <f>'基本データ'!C17</f>
        <v>23548</v>
      </c>
      <c r="D26" s="184">
        <f>'基本データ'!D17</f>
        <v>557.4</v>
      </c>
      <c r="E26" s="2">
        <f>'基本データ'!E17</f>
        <v>432.4</v>
      </c>
      <c r="F26" s="2">
        <f>'基本データ'!F17</f>
        <v>125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454.4</v>
      </c>
      <c r="K26" s="2">
        <f>'基本データ'!K17</f>
        <v>363.3</v>
      </c>
      <c r="L26" s="2">
        <f>'基本データ'!L17</f>
        <v>91.1</v>
      </c>
      <c r="M26" s="226">
        <f>'基本データ'!M17</f>
        <v>20.5</v>
      </c>
      <c r="N26" s="2">
        <f>'基本データ'!N17</f>
        <v>20.4</v>
      </c>
      <c r="O26" s="2">
        <f>'基本データ'!O17</f>
        <v>0.1</v>
      </c>
      <c r="P26" s="226">
        <f>'基本データ'!P17</f>
        <v>55.1</v>
      </c>
      <c r="Q26" s="2">
        <f>'基本データ'!Q17</f>
        <v>48.7</v>
      </c>
      <c r="R26" s="2">
        <f>'基本データ'!R17</f>
        <v>6.4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27.4</v>
      </c>
      <c r="W26" s="2">
        <f>'基本データ'!W17</f>
        <v>0</v>
      </c>
      <c r="X26" s="2">
        <f>'基本データ'!X17</f>
        <v>27.4</v>
      </c>
      <c r="Y26" s="202">
        <f>'基本データ'!Y17</f>
        <v>253.8</v>
      </c>
      <c r="Z26" s="197">
        <f>'基本データ'!Z17</f>
        <v>811.2</v>
      </c>
      <c r="AA26" s="207">
        <f>'基本データ'!AA17</f>
        <v>557.4</v>
      </c>
      <c r="AB26" s="224">
        <f>'基本データ'!AB17</f>
        <v>502.29999999999995</v>
      </c>
      <c r="AC26" s="225">
        <f>'基本データ'!AC17</f>
        <v>55.1</v>
      </c>
      <c r="AD26" s="213">
        <f t="shared" si="1"/>
        <v>789.026668931544</v>
      </c>
      <c r="AE26" s="239">
        <f t="shared" si="2"/>
        <v>711.0299530037937</v>
      </c>
      <c r="AF26" s="240">
        <f t="shared" si="3"/>
        <v>77.99671592775042</v>
      </c>
      <c r="AG26" s="255">
        <f t="shared" si="4"/>
        <v>1148.2928486495668</v>
      </c>
      <c r="AH26" s="260">
        <f t="shared" si="5"/>
        <v>359.2661797180228</v>
      </c>
      <c r="AI26" s="349">
        <f>AC26*100/AA26</f>
        <v>9.885181198421241</v>
      </c>
    </row>
    <row r="27" spans="1:35" s="20" customFormat="1" ht="19.5" customHeight="1">
      <c r="A27" s="430"/>
      <c r="B27" s="4" t="s">
        <v>94</v>
      </c>
      <c r="C27" s="179">
        <f>'基本データ'!C12</f>
        <v>24579</v>
      </c>
      <c r="D27" s="184">
        <f>'基本データ'!D12</f>
        <v>470.9</v>
      </c>
      <c r="E27" s="2">
        <f>'基本データ'!E12</f>
        <v>444</v>
      </c>
      <c r="F27" s="2">
        <f>'基本データ'!F12</f>
        <v>26.900000000000002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346.9</v>
      </c>
      <c r="K27" s="2">
        <f>'基本データ'!K12</f>
        <v>329.4</v>
      </c>
      <c r="L27" s="2">
        <f>'基本データ'!L12</f>
        <v>17.5</v>
      </c>
      <c r="M27" s="226">
        <f>'基本データ'!M12</f>
        <v>29.900000000000002</v>
      </c>
      <c r="N27" s="2">
        <f>'基本データ'!N12</f>
        <v>27.1</v>
      </c>
      <c r="O27" s="2">
        <f>'基本データ'!O12</f>
        <v>2.8</v>
      </c>
      <c r="P27" s="226">
        <f>'基本データ'!P12</f>
        <v>87.1</v>
      </c>
      <c r="Q27" s="2">
        <f>'基本データ'!Q12</f>
        <v>81.6</v>
      </c>
      <c r="R27" s="2">
        <f>'基本データ'!R12</f>
        <v>5.5</v>
      </c>
      <c r="S27" s="226">
        <f>'基本データ'!S12</f>
        <v>0.6</v>
      </c>
      <c r="T27" s="2">
        <f>'基本データ'!T12</f>
        <v>0.5</v>
      </c>
      <c r="U27" s="2">
        <f>'基本データ'!U12</f>
        <v>0.1</v>
      </c>
      <c r="V27" s="226">
        <f>'基本データ'!V12</f>
        <v>6.4</v>
      </c>
      <c r="W27" s="2">
        <f>'基本データ'!W12</f>
        <v>5.4</v>
      </c>
      <c r="X27" s="2">
        <f>'基本データ'!X12</f>
        <v>1</v>
      </c>
      <c r="Y27" s="202">
        <f>'基本データ'!Y12</f>
        <v>158.8</v>
      </c>
      <c r="Z27" s="197">
        <f>'基本データ'!Z12</f>
        <v>629.7</v>
      </c>
      <c r="AA27" s="207">
        <f>'基本データ'!AA12</f>
        <v>470.9</v>
      </c>
      <c r="AB27" s="224">
        <f>'基本データ'!AB12</f>
        <v>383.79999999999995</v>
      </c>
      <c r="AC27" s="225">
        <f>'基本データ'!AC12</f>
        <v>87.1</v>
      </c>
      <c r="AD27" s="213">
        <f t="shared" si="1"/>
        <v>638.6210450655708</v>
      </c>
      <c r="AE27" s="239">
        <f t="shared" si="2"/>
        <v>520.4985285541858</v>
      </c>
      <c r="AF27" s="240">
        <f t="shared" si="3"/>
        <v>118.12251651138506</v>
      </c>
      <c r="AG27" s="255">
        <f t="shared" si="4"/>
        <v>853.9810407258228</v>
      </c>
      <c r="AH27" s="260">
        <f t="shared" si="5"/>
        <v>215.359995660252</v>
      </c>
      <c r="AI27" s="349">
        <f>'基本データ'!AI12</f>
        <v>18.49649607135273</v>
      </c>
    </row>
    <row r="28" spans="1:35" s="20" customFormat="1" ht="19.5" customHeight="1">
      <c r="A28" s="430"/>
      <c r="B28" s="4" t="s">
        <v>95</v>
      </c>
      <c r="C28" s="179">
        <f>'基本データ'!C16</f>
        <v>24684</v>
      </c>
      <c r="D28" s="184">
        <f>'基本データ'!D16</f>
        <v>500</v>
      </c>
      <c r="E28" s="2">
        <f>'基本データ'!E16</f>
        <v>461.40000000000003</v>
      </c>
      <c r="F28" s="2">
        <f>'基本データ'!F16</f>
        <v>38.6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382.8</v>
      </c>
      <c r="K28" s="2">
        <f>'基本データ'!K16</f>
        <v>373.8</v>
      </c>
      <c r="L28" s="2">
        <f>'基本データ'!L16</f>
        <v>9</v>
      </c>
      <c r="M28" s="226">
        <f>'基本データ'!M16</f>
        <v>18.2</v>
      </c>
      <c r="N28" s="2">
        <f>'基本データ'!N16</f>
        <v>15.2</v>
      </c>
      <c r="O28" s="2">
        <f>'基本データ'!O16</f>
        <v>3</v>
      </c>
      <c r="P28" s="226">
        <f>'基本データ'!P16</f>
        <v>45</v>
      </c>
      <c r="Q28" s="2">
        <f>'基本データ'!Q16</f>
        <v>44.6</v>
      </c>
      <c r="R28" s="2">
        <f>'基本データ'!R16</f>
        <v>0.4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54</v>
      </c>
      <c r="W28" s="2">
        <f>'基本データ'!W16</f>
        <v>27.8</v>
      </c>
      <c r="X28" s="2">
        <f>'基本データ'!X16</f>
        <v>26.2</v>
      </c>
      <c r="Y28" s="202">
        <f>'基本データ'!Y16</f>
        <v>150</v>
      </c>
      <c r="Z28" s="197">
        <f>'基本データ'!Z16</f>
        <v>650</v>
      </c>
      <c r="AA28" s="207">
        <f>'基本データ'!AA16</f>
        <v>500</v>
      </c>
      <c r="AB28" s="224">
        <f>'基本データ'!AB16</f>
        <v>455</v>
      </c>
      <c r="AC28" s="225">
        <f>'基本データ'!AC16</f>
        <v>45</v>
      </c>
      <c r="AD28" s="213">
        <f t="shared" si="1"/>
        <v>675.2012099605683</v>
      </c>
      <c r="AE28" s="239">
        <f t="shared" si="2"/>
        <v>614.4331010641171</v>
      </c>
      <c r="AF28" s="240">
        <f t="shared" si="3"/>
        <v>60.76810889645114</v>
      </c>
      <c r="AG28" s="255">
        <f t="shared" si="4"/>
        <v>877.7615729487387</v>
      </c>
      <c r="AH28" s="260">
        <f t="shared" si="5"/>
        <v>202.56036298817045</v>
      </c>
      <c r="AI28" s="349">
        <f>'基本データ'!AI16</f>
        <v>9</v>
      </c>
    </row>
    <row r="29" spans="1:35" s="20" customFormat="1" ht="19.5" customHeight="1">
      <c r="A29" s="430"/>
      <c r="B29" s="4" t="s">
        <v>98</v>
      </c>
      <c r="C29" s="179">
        <f>'基本データ'!C24</f>
        <v>26366</v>
      </c>
      <c r="D29" s="184">
        <f>'基本データ'!D24</f>
        <v>466.5</v>
      </c>
      <c r="E29" s="2">
        <f>'基本データ'!E24</f>
        <v>424.9</v>
      </c>
      <c r="F29" s="2">
        <f>'基本データ'!F24</f>
        <v>41.6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330</v>
      </c>
      <c r="K29" s="2">
        <f>'基本データ'!K24</f>
        <v>302.8</v>
      </c>
      <c r="L29" s="2">
        <f>'基本データ'!L24</f>
        <v>27.2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93.7</v>
      </c>
      <c r="Q29" s="2">
        <f>'基本データ'!Q24</f>
        <v>93.7</v>
      </c>
      <c r="R29" s="2">
        <f>'基本データ'!R24</f>
        <v>0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42.8</v>
      </c>
      <c r="W29" s="2">
        <f>'基本データ'!W24</f>
        <v>28.4</v>
      </c>
      <c r="X29" s="2">
        <f>'基本データ'!X24</f>
        <v>14.4</v>
      </c>
      <c r="Y29" s="202">
        <f>'基本データ'!Y24</f>
        <v>358.9</v>
      </c>
      <c r="Z29" s="197">
        <f>'基本データ'!Z24</f>
        <v>825.4</v>
      </c>
      <c r="AA29" s="207">
        <f>'基本データ'!AA24</f>
        <v>466.5</v>
      </c>
      <c r="AB29" s="224">
        <f>'基本データ'!AB24</f>
        <v>372.8</v>
      </c>
      <c r="AC29" s="225">
        <f>'基本データ'!AC24</f>
        <v>93.7</v>
      </c>
      <c r="AD29" s="213">
        <f t="shared" si="1"/>
        <v>589.7747098535993</v>
      </c>
      <c r="AE29" s="239">
        <f t="shared" si="2"/>
        <v>471.31406609522367</v>
      </c>
      <c r="AF29" s="240">
        <f t="shared" si="3"/>
        <v>118.4606437583757</v>
      </c>
      <c r="AG29" s="255">
        <f t="shared" si="4"/>
        <v>1043.5156388277833</v>
      </c>
      <c r="AH29" s="260">
        <f t="shared" si="5"/>
        <v>453.74092897418393</v>
      </c>
      <c r="AI29" s="349">
        <f>'基本データ'!AI24</f>
        <v>20.085744908896036</v>
      </c>
    </row>
    <row r="30" spans="1:35" s="20" customFormat="1" ht="19.5" customHeight="1">
      <c r="A30" s="430"/>
      <c r="B30" s="4" t="s">
        <v>88</v>
      </c>
      <c r="C30" s="179">
        <f>'基本データ'!C15</f>
        <v>29983</v>
      </c>
      <c r="D30" s="184">
        <f>'基本データ'!D15</f>
        <v>559.0999999999999</v>
      </c>
      <c r="E30" s="2">
        <f>'基本データ'!E15</f>
        <v>478.1</v>
      </c>
      <c r="F30" s="2">
        <f>'基本データ'!F15</f>
        <v>81</v>
      </c>
      <c r="G30" s="226">
        <f>'基本データ'!G15</f>
        <v>405.3</v>
      </c>
      <c r="H30" s="2">
        <f>'基本データ'!H15</f>
        <v>405.3</v>
      </c>
      <c r="I30" s="2">
        <f>'基本データ'!I15</f>
        <v>0</v>
      </c>
      <c r="J30" s="226">
        <f>'基本データ'!J15</f>
        <v>49.9</v>
      </c>
      <c r="K30" s="2">
        <f>'基本データ'!K15</f>
        <v>0</v>
      </c>
      <c r="L30" s="2">
        <f>'基本データ'!L15</f>
        <v>49.9</v>
      </c>
      <c r="M30" s="226">
        <f>'基本データ'!M15</f>
        <v>10.3</v>
      </c>
      <c r="N30" s="2">
        <f>'基本データ'!N15</f>
        <v>0</v>
      </c>
      <c r="O30" s="2">
        <f>'基本データ'!O15</f>
        <v>10.3</v>
      </c>
      <c r="P30" s="226">
        <f>'基本データ'!P15</f>
        <v>68.8</v>
      </c>
      <c r="Q30" s="2">
        <f>'基本データ'!Q15</f>
        <v>68.8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24.8</v>
      </c>
      <c r="W30" s="2">
        <f>'基本データ'!W15</f>
        <v>4</v>
      </c>
      <c r="X30" s="2">
        <f>'基本データ'!X15</f>
        <v>20.8</v>
      </c>
      <c r="Y30" s="202">
        <f>'基本データ'!Y15</f>
        <v>335.8</v>
      </c>
      <c r="Z30" s="197">
        <f>'基本データ'!Z15</f>
        <v>894.8999999999999</v>
      </c>
      <c r="AA30" s="207">
        <f>'基本データ'!AA15</f>
        <v>559.1</v>
      </c>
      <c r="AB30" s="224">
        <f>'基本データ'!AB15</f>
        <v>490.3</v>
      </c>
      <c r="AC30" s="225">
        <f>'基本データ'!AC15</f>
        <v>68.8</v>
      </c>
      <c r="AD30" s="213">
        <f t="shared" si="1"/>
        <v>621.5744477426098</v>
      </c>
      <c r="AE30" s="239">
        <f t="shared" si="2"/>
        <v>545.0866602185682</v>
      </c>
      <c r="AF30" s="240">
        <f t="shared" si="3"/>
        <v>76.48778752404141</v>
      </c>
      <c r="AG30" s="255">
        <f t="shared" si="4"/>
        <v>994.8971083614045</v>
      </c>
      <c r="AH30" s="260">
        <f t="shared" si="5"/>
        <v>373.3226606187951</v>
      </c>
      <c r="AI30" s="349">
        <f>'基本データ'!AI15</f>
        <v>12.305490967626541</v>
      </c>
    </row>
    <row r="31" spans="1:35" s="20" customFormat="1" ht="19.5" customHeight="1">
      <c r="A31" s="430"/>
      <c r="B31" s="4" t="s">
        <v>96</v>
      </c>
      <c r="C31" s="179">
        <f>'基本データ'!C23</f>
        <v>32918</v>
      </c>
      <c r="D31" s="184">
        <f>'基本データ'!D23</f>
        <v>535</v>
      </c>
      <c r="E31" s="2">
        <f>'基本データ'!E23</f>
        <v>505.9</v>
      </c>
      <c r="F31" s="2">
        <f>'基本データ'!F23</f>
        <v>29.099999999999998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384.09999999999997</v>
      </c>
      <c r="K31" s="2">
        <f>'基本データ'!K23</f>
        <v>368.9</v>
      </c>
      <c r="L31" s="2">
        <f>'基本データ'!L23</f>
        <v>15.2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104.2</v>
      </c>
      <c r="Q31" s="2">
        <f>'基本データ'!Q23</f>
        <v>104</v>
      </c>
      <c r="R31" s="2">
        <f>'基本データ'!R23</f>
        <v>0.2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46.7</v>
      </c>
      <c r="W31" s="2">
        <f>'基本データ'!W23</f>
        <v>33</v>
      </c>
      <c r="X31" s="2">
        <f>'基本データ'!X23</f>
        <v>13.7</v>
      </c>
      <c r="Y31" s="202">
        <f>'基本データ'!Y23</f>
        <v>203.9</v>
      </c>
      <c r="Z31" s="197">
        <f>'基本データ'!Z23</f>
        <v>738.9</v>
      </c>
      <c r="AA31" s="207">
        <f>'基本データ'!AA23</f>
        <v>535</v>
      </c>
      <c r="AB31" s="224">
        <f>'基本データ'!AB23</f>
        <v>430.79999999999995</v>
      </c>
      <c r="AC31" s="225">
        <f>'基本データ'!AC23</f>
        <v>104.2</v>
      </c>
      <c r="AD31" s="213">
        <f t="shared" si="1"/>
        <v>541.7502075865282</v>
      </c>
      <c r="AE31" s="239">
        <f t="shared" si="2"/>
        <v>436.2354942584604</v>
      </c>
      <c r="AF31" s="240">
        <f t="shared" si="3"/>
        <v>105.51471332806773</v>
      </c>
      <c r="AG31" s="255">
        <f t="shared" si="4"/>
        <v>748.2228567956741</v>
      </c>
      <c r="AH31" s="260">
        <f t="shared" si="5"/>
        <v>206.47264920914597</v>
      </c>
      <c r="AI31" s="349">
        <f>'基本データ'!AI23</f>
        <v>19.476635514018692</v>
      </c>
    </row>
    <row r="32" spans="1:35" s="20" customFormat="1" ht="19.5" customHeight="1">
      <c r="A32" s="430"/>
      <c r="B32" s="4" t="s">
        <v>30</v>
      </c>
      <c r="C32" s="179">
        <f>'基本データ'!C11</f>
        <v>32061</v>
      </c>
      <c r="D32" s="184">
        <f>'基本データ'!D11</f>
        <v>668.2</v>
      </c>
      <c r="E32" s="2">
        <f>'基本データ'!E11</f>
        <v>499.4</v>
      </c>
      <c r="F32" s="2">
        <f>'基本データ'!F11</f>
        <v>168.8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542.3</v>
      </c>
      <c r="K32" s="2">
        <f>'基本データ'!K11</f>
        <v>409.8</v>
      </c>
      <c r="L32" s="2">
        <f>'基本データ'!L11</f>
        <v>132.5</v>
      </c>
      <c r="M32" s="226">
        <f>'基本データ'!M11</f>
        <v>50.599999999999994</v>
      </c>
      <c r="N32" s="2">
        <f>'基本データ'!N11</f>
        <v>17.7</v>
      </c>
      <c r="O32" s="2">
        <f>'基本データ'!O11</f>
        <v>32.9</v>
      </c>
      <c r="P32" s="226">
        <f>'基本データ'!P11</f>
        <v>75.30000000000001</v>
      </c>
      <c r="Q32" s="2">
        <f>'基本データ'!Q11</f>
        <v>71.9</v>
      </c>
      <c r="R32" s="2">
        <f>'基本データ'!R11</f>
        <v>3.4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243</v>
      </c>
      <c r="Z32" s="197">
        <f>'基本データ'!Z11</f>
        <v>911.2</v>
      </c>
      <c r="AA32" s="207">
        <f>'基本データ'!AA11</f>
        <v>668.2</v>
      </c>
      <c r="AB32" s="224">
        <f>'基本データ'!AB11</f>
        <v>592.9</v>
      </c>
      <c r="AC32" s="225">
        <f>'基本データ'!AC11</f>
        <v>75.30000000000001</v>
      </c>
      <c r="AD32" s="213">
        <f t="shared" si="1"/>
        <v>694.717361695934</v>
      </c>
      <c r="AE32" s="239">
        <f t="shared" si="2"/>
        <v>616.4290986972749</v>
      </c>
      <c r="AF32" s="240">
        <f t="shared" si="3"/>
        <v>78.28826299865881</v>
      </c>
      <c r="AG32" s="255">
        <f t="shared" si="4"/>
        <v>947.360760217502</v>
      </c>
      <c r="AH32" s="260">
        <f t="shared" si="5"/>
        <v>252.64339852156826</v>
      </c>
      <c r="AI32" s="349">
        <f>AC32*100/AA32</f>
        <v>11.269081113439091</v>
      </c>
    </row>
    <row r="33" spans="1:35" s="20" customFormat="1" ht="19.5" customHeight="1">
      <c r="A33" s="430"/>
      <c r="B33" s="4" t="s">
        <v>89</v>
      </c>
      <c r="C33" s="179">
        <f>'基本データ'!C8</f>
        <v>32908</v>
      </c>
      <c r="D33" s="184">
        <f>'基本データ'!D8</f>
        <v>620.5</v>
      </c>
      <c r="E33" s="2">
        <f>'基本データ'!E8</f>
        <v>534.0999999999999</v>
      </c>
      <c r="F33" s="2">
        <f>'基本データ'!F8</f>
        <v>86.39999999999999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524.8</v>
      </c>
      <c r="K33" s="2">
        <f>'基本データ'!K8</f>
        <v>473.4</v>
      </c>
      <c r="L33" s="2">
        <f>'基本データ'!L8</f>
        <v>51.4</v>
      </c>
      <c r="M33" s="226">
        <f>'基本データ'!M8</f>
        <v>68.6</v>
      </c>
      <c r="N33" s="2">
        <f>'基本データ'!N8</f>
        <v>37.9</v>
      </c>
      <c r="O33" s="2">
        <f>'基本データ'!O8</f>
        <v>30.7</v>
      </c>
      <c r="P33" s="226">
        <f>'基本データ'!P8</f>
        <v>27.1</v>
      </c>
      <c r="Q33" s="2">
        <f>'基本データ'!Q8</f>
        <v>22.8</v>
      </c>
      <c r="R33" s="2">
        <f>'基本データ'!R8</f>
        <v>4.3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72</v>
      </c>
      <c r="Z33" s="197">
        <f>'基本データ'!Z8</f>
        <v>692.5</v>
      </c>
      <c r="AA33" s="207">
        <f>'基本データ'!AA8</f>
        <v>620.5</v>
      </c>
      <c r="AB33" s="224">
        <f>'基本データ'!AB8</f>
        <v>593.4</v>
      </c>
      <c r="AC33" s="225">
        <f>'基本データ'!AC8</f>
        <v>27.1</v>
      </c>
      <c r="AD33" s="213">
        <f t="shared" si="1"/>
        <v>628.5199141039667</v>
      </c>
      <c r="AE33" s="239">
        <f t="shared" si="2"/>
        <v>601.069648717637</v>
      </c>
      <c r="AF33" s="240">
        <f t="shared" si="3"/>
        <v>27.450265386329566</v>
      </c>
      <c r="AG33" s="255">
        <f t="shared" si="4"/>
        <v>701.4505084883109</v>
      </c>
      <c r="AH33" s="260">
        <f t="shared" si="5"/>
        <v>72.93059438434423</v>
      </c>
      <c r="AI33" s="349">
        <f>'基本データ'!AI8</f>
        <v>4.367445608380338</v>
      </c>
    </row>
    <row r="34" spans="1:35" s="20" customFormat="1" ht="19.5" customHeight="1" thickBot="1">
      <c r="A34" s="431"/>
      <c r="B34" s="4" t="s">
        <v>99</v>
      </c>
      <c r="C34" s="179">
        <f>'基本データ'!C7</f>
        <v>46939</v>
      </c>
      <c r="D34" s="184">
        <f>'基本データ'!D7</f>
        <v>952.0999999999999</v>
      </c>
      <c r="E34" s="2">
        <f>'基本データ'!E7</f>
        <v>765.5999999999999</v>
      </c>
      <c r="F34" s="2">
        <f>'基本データ'!F7</f>
        <v>186.5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736.6999999999999</v>
      </c>
      <c r="K34" s="2">
        <f>'基本データ'!K7</f>
        <v>659.4</v>
      </c>
      <c r="L34" s="2">
        <f>'基本データ'!L7</f>
        <v>77.3</v>
      </c>
      <c r="M34" s="226">
        <f>'基本データ'!M7</f>
        <v>38.400000000000006</v>
      </c>
      <c r="N34" s="2">
        <f>'基本データ'!N7</f>
        <v>18.8</v>
      </c>
      <c r="O34" s="2">
        <f>'基本データ'!O7</f>
        <v>19.6</v>
      </c>
      <c r="P34" s="226">
        <f>'基本データ'!P7</f>
        <v>110</v>
      </c>
      <c r="Q34" s="2">
        <f>'基本データ'!Q7</f>
        <v>83.9</v>
      </c>
      <c r="R34" s="2">
        <f>'基本データ'!R7</f>
        <v>26.1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67</v>
      </c>
      <c r="W34" s="2">
        <f>'基本データ'!W7</f>
        <v>3.5</v>
      </c>
      <c r="X34" s="2">
        <f>'基本データ'!X7</f>
        <v>63.5</v>
      </c>
      <c r="Y34" s="202">
        <f>'基本データ'!Y7</f>
        <v>428.1</v>
      </c>
      <c r="Z34" s="197">
        <f>'基本データ'!Z7</f>
        <v>1380.1999999999998</v>
      </c>
      <c r="AA34" s="207">
        <f>'基本データ'!AA7</f>
        <v>952.0999999999999</v>
      </c>
      <c r="AB34" s="224">
        <f>'基本データ'!AB7</f>
        <v>842.0999999999999</v>
      </c>
      <c r="AC34" s="225">
        <f>'基本データ'!AC7</f>
        <v>110</v>
      </c>
      <c r="AD34" s="213">
        <f t="shared" si="1"/>
        <v>676.1257518623461</v>
      </c>
      <c r="AE34" s="239">
        <f t="shared" si="2"/>
        <v>598.0101834295574</v>
      </c>
      <c r="AF34" s="240">
        <f t="shared" si="3"/>
        <v>78.11556843278865</v>
      </c>
      <c r="AG34" s="255">
        <f t="shared" si="4"/>
        <v>980.1373413721353</v>
      </c>
      <c r="AH34" s="260">
        <f t="shared" si="5"/>
        <v>304.0115895097893</v>
      </c>
      <c r="AI34" s="349">
        <f>'基本データ'!AI7</f>
        <v>11.553408255435354</v>
      </c>
    </row>
    <row r="35" spans="1:35" s="77" customFormat="1" ht="19.5" customHeight="1" thickBot="1" thickTop="1">
      <c r="A35" s="391" t="s">
        <v>35</v>
      </c>
      <c r="B35" s="392"/>
      <c r="C35" s="66">
        <f>SUM(C26:C34)</f>
        <v>273986</v>
      </c>
      <c r="D35" s="67">
        <f aca="true" t="shared" si="8" ref="D35:Z35">SUM(D26:D34)</f>
        <v>5329.699999999999</v>
      </c>
      <c r="E35" s="67">
        <f t="shared" si="8"/>
        <v>4545.799999999999</v>
      </c>
      <c r="F35" s="67">
        <f t="shared" si="8"/>
        <v>783.9000000000001</v>
      </c>
      <c r="G35" s="67">
        <f t="shared" si="8"/>
        <v>405.3</v>
      </c>
      <c r="H35" s="67">
        <f t="shared" si="8"/>
        <v>405.3</v>
      </c>
      <c r="I35" s="67">
        <f t="shared" si="8"/>
        <v>0</v>
      </c>
      <c r="J35" s="67">
        <f t="shared" si="8"/>
        <v>3751.8999999999996</v>
      </c>
      <c r="K35" s="67">
        <f t="shared" si="8"/>
        <v>3280.8</v>
      </c>
      <c r="L35" s="67">
        <f t="shared" si="8"/>
        <v>471.09999999999997</v>
      </c>
      <c r="M35" s="67">
        <f t="shared" si="8"/>
        <v>236.5</v>
      </c>
      <c r="N35" s="67">
        <f t="shared" si="8"/>
        <v>137.10000000000002</v>
      </c>
      <c r="O35" s="67">
        <f t="shared" si="8"/>
        <v>99.4</v>
      </c>
      <c r="P35" s="67">
        <f t="shared" si="8"/>
        <v>666.3000000000001</v>
      </c>
      <c r="Q35" s="67">
        <f t="shared" si="8"/>
        <v>620</v>
      </c>
      <c r="R35" s="67">
        <f t="shared" si="8"/>
        <v>46.3</v>
      </c>
      <c r="S35" s="67">
        <f t="shared" si="8"/>
        <v>0.6</v>
      </c>
      <c r="T35" s="67">
        <f t="shared" si="8"/>
        <v>0.5</v>
      </c>
      <c r="U35" s="67">
        <f t="shared" si="8"/>
        <v>0.1</v>
      </c>
      <c r="V35" s="67">
        <f t="shared" si="8"/>
        <v>269.1</v>
      </c>
      <c r="W35" s="67">
        <f t="shared" si="8"/>
        <v>102.1</v>
      </c>
      <c r="X35" s="67">
        <f t="shared" si="8"/>
        <v>167</v>
      </c>
      <c r="Y35" s="67">
        <f t="shared" si="8"/>
        <v>2204.3</v>
      </c>
      <c r="Z35" s="68">
        <f t="shared" si="8"/>
        <v>7533.999999999999</v>
      </c>
      <c r="AA35" s="69">
        <f>SUM(AA26:AA34)</f>
        <v>5329.700000000001</v>
      </c>
      <c r="AB35" s="70">
        <f>SUM(AB26:AB34)</f>
        <v>4663.4</v>
      </c>
      <c r="AC35" s="71">
        <f>SUM(AC26:AC34)</f>
        <v>666.3000000000001</v>
      </c>
      <c r="AD35" s="78">
        <f t="shared" si="1"/>
        <v>648.4151258336801</v>
      </c>
      <c r="AE35" s="66">
        <f t="shared" si="2"/>
        <v>567.3525897916925</v>
      </c>
      <c r="AF35" s="73">
        <f t="shared" si="3"/>
        <v>81.06253604198754</v>
      </c>
      <c r="AG35" s="74">
        <f t="shared" si="4"/>
        <v>916.5918453254302</v>
      </c>
      <c r="AH35" s="79">
        <f t="shared" si="5"/>
        <v>268.1767194917502</v>
      </c>
      <c r="AI35" s="76">
        <f>AC35*100/AA35</f>
        <v>12.501641743437716</v>
      </c>
    </row>
    <row r="36" spans="1:35" s="20" customFormat="1" ht="19.5" customHeight="1">
      <c r="A36" s="393" t="s">
        <v>100</v>
      </c>
      <c r="B36" s="48" t="s">
        <v>59</v>
      </c>
      <c r="C36" s="178">
        <f>'基本データ'!C19</f>
        <v>54965</v>
      </c>
      <c r="D36" s="183">
        <f>'基本データ'!D19</f>
        <v>1055.1000000000001</v>
      </c>
      <c r="E36" s="5">
        <f>'基本データ'!E19</f>
        <v>950.4</v>
      </c>
      <c r="F36" s="5">
        <f>'基本データ'!F19</f>
        <v>104.69999999999999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819.7</v>
      </c>
      <c r="K36" s="5">
        <f>'基本データ'!K19</f>
        <v>788.5</v>
      </c>
      <c r="L36" s="5">
        <f>'基本データ'!L19</f>
        <v>31.2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131.1</v>
      </c>
      <c r="Q36" s="5">
        <f>'基本データ'!Q19</f>
        <v>120.4</v>
      </c>
      <c r="R36" s="5">
        <f>'基本データ'!R19</f>
        <v>10.7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104.3</v>
      </c>
      <c r="W36" s="5">
        <f>'基本データ'!W19</f>
        <v>41.5</v>
      </c>
      <c r="X36" s="5">
        <f>'基本データ'!X19</f>
        <v>62.8</v>
      </c>
      <c r="Y36" s="201">
        <f>'基本データ'!Y19</f>
        <v>299.7</v>
      </c>
      <c r="Z36" s="196">
        <f>'基本データ'!Z19</f>
        <v>1354.8000000000002</v>
      </c>
      <c r="AA36" s="206">
        <f>'基本データ'!AA19</f>
        <v>1055.1</v>
      </c>
      <c r="AB36" s="222">
        <f>'基本データ'!AB19</f>
        <v>924</v>
      </c>
      <c r="AC36" s="223">
        <f>'基本データ'!AC19</f>
        <v>131.1</v>
      </c>
      <c r="AD36" s="212">
        <f t="shared" si="1"/>
        <v>639.8617301919403</v>
      </c>
      <c r="AE36" s="237">
        <f t="shared" si="2"/>
        <v>560.3565905576276</v>
      </c>
      <c r="AF36" s="238">
        <f t="shared" si="3"/>
        <v>79.50513963431274</v>
      </c>
      <c r="AG36" s="254">
        <f t="shared" si="4"/>
        <v>821.613754207223</v>
      </c>
      <c r="AH36" s="259">
        <f t="shared" si="5"/>
        <v>181.75202401528244</v>
      </c>
      <c r="AI36" s="265">
        <f>'基本データ'!AI19</f>
        <v>12.425362524879159</v>
      </c>
    </row>
    <row r="37" spans="1:35" s="20" customFormat="1" ht="19.5" customHeight="1">
      <c r="A37" s="393"/>
      <c r="B37" s="4" t="s">
        <v>90</v>
      </c>
      <c r="C37" s="179">
        <f>'基本データ'!C10</f>
        <v>91584</v>
      </c>
      <c r="D37" s="184">
        <f>'基本データ'!D10</f>
        <v>1345.9</v>
      </c>
      <c r="E37" s="2">
        <f>'基本データ'!E10</f>
        <v>1243.8</v>
      </c>
      <c r="F37" s="2">
        <f>'基本データ'!F10</f>
        <v>102.1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1057</v>
      </c>
      <c r="K37" s="2">
        <f>'基本データ'!K10</f>
        <v>976</v>
      </c>
      <c r="L37" s="2">
        <f>'基本データ'!L10</f>
        <v>81</v>
      </c>
      <c r="M37" s="226">
        <f>'基本データ'!M10</f>
        <v>60.5</v>
      </c>
      <c r="N37" s="2">
        <f>'基本データ'!N10</f>
        <v>39.4</v>
      </c>
      <c r="O37" s="2">
        <f>'基本データ'!O10</f>
        <v>21.1</v>
      </c>
      <c r="P37" s="226">
        <f>'基本データ'!P10</f>
        <v>228.4</v>
      </c>
      <c r="Q37" s="2">
        <f>'基本データ'!Q10</f>
        <v>228.4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690</v>
      </c>
      <c r="Z37" s="197">
        <f>'基本データ'!Z10</f>
        <v>2035.9</v>
      </c>
      <c r="AA37" s="207">
        <f>'基本データ'!AA10</f>
        <v>1345.9</v>
      </c>
      <c r="AB37" s="224">
        <f>'基本データ'!AB10</f>
        <v>1117.5</v>
      </c>
      <c r="AC37" s="225">
        <f>'基本データ'!AC10</f>
        <v>228.4</v>
      </c>
      <c r="AD37" s="213">
        <f t="shared" si="1"/>
        <v>489.8599464244119</v>
      </c>
      <c r="AE37" s="239">
        <f t="shared" si="2"/>
        <v>406.73043326345214</v>
      </c>
      <c r="AF37" s="240">
        <f t="shared" si="3"/>
        <v>83.1295131609597</v>
      </c>
      <c r="AG37" s="255">
        <f t="shared" si="4"/>
        <v>740.9955159562078</v>
      </c>
      <c r="AH37" s="260">
        <f t="shared" si="5"/>
        <v>251.13556953179594</v>
      </c>
      <c r="AI37" s="266">
        <f aca="true" t="shared" si="9" ref="AI37:AI42">AC37*100/AA37</f>
        <v>16.97005721078832</v>
      </c>
    </row>
    <row r="38" spans="1:35" s="20" customFormat="1" ht="19.5" customHeight="1">
      <c r="A38" s="393"/>
      <c r="B38" s="4" t="s">
        <v>3</v>
      </c>
      <c r="C38" s="179">
        <f>'基本データ'!C9</f>
        <v>91194</v>
      </c>
      <c r="D38" s="184">
        <f>'基本データ'!D9</f>
        <v>1379.6999999999998</v>
      </c>
      <c r="E38" s="2">
        <f>'基本データ'!E9</f>
        <v>1332.8</v>
      </c>
      <c r="F38" s="2">
        <f>'基本データ'!F9</f>
        <v>46.900000000000006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1181.6999999999998</v>
      </c>
      <c r="K38" s="2">
        <f>'基本データ'!K9</f>
        <v>1152.1</v>
      </c>
      <c r="L38" s="2">
        <f>'基本データ'!L9</f>
        <v>29.6</v>
      </c>
      <c r="M38" s="226">
        <f>'基本データ'!M9</f>
        <v>74.2</v>
      </c>
      <c r="N38" s="2">
        <f>'基本データ'!N9</f>
        <v>62.9</v>
      </c>
      <c r="O38" s="2">
        <f>'基本データ'!O9</f>
        <v>11.3</v>
      </c>
      <c r="P38" s="226">
        <f>'基本データ'!P9</f>
        <v>117.8</v>
      </c>
      <c r="Q38" s="2">
        <f>'基本データ'!Q9</f>
        <v>117.8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6</v>
      </c>
      <c r="W38" s="2">
        <f>'基本データ'!W9</f>
        <v>0</v>
      </c>
      <c r="X38" s="2">
        <f>'基本データ'!X9</f>
        <v>6</v>
      </c>
      <c r="Y38" s="202">
        <f>'基本データ'!Y9</f>
        <v>899.1</v>
      </c>
      <c r="Z38" s="197">
        <f>'基本データ'!Z9</f>
        <v>2278.7999999999997</v>
      </c>
      <c r="AA38" s="207">
        <f>'基本データ'!AA9</f>
        <v>1379.6999999999998</v>
      </c>
      <c r="AB38" s="224">
        <f>'基本データ'!AB9</f>
        <v>1261.8999999999999</v>
      </c>
      <c r="AC38" s="225">
        <f>'基本データ'!AC9</f>
        <v>117.8</v>
      </c>
      <c r="AD38" s="213">
        <f t="shared" si="1"/>
        <v>504.3094940456608</v>
      </c>
      <c r="AE38" s="239">
        <f t="shared" si="2"/>
        <v>461.2511057013984</v>
      </c>
      <c r="AF38" s="240">
        <f t="shared" si="3"/>
        <v>43.05838834426241</v>
      </c>
      <c r="AG38" s="255">
        <f t="shared" si="4"/>
        <v>832.9495361536942</v>
      </c>
      <c r="AH38" s="260">
        <f t="shared" si="5"/>
        <v>328.6400421080334</v>
      </c>
      <c r="AI38" s="266">
        <f t="shared" si="9"/>
        <v>8.538087990142786</v>
      </c>
    </row>
    <row r="39" spans="1:35" s="20" customFormat="1" ht="19.5" customHeight="1">
      <c r="A39" s="393"/>
      <c r="B39" s="347" t="s">
        <v>68</v>
      </c>
      <c r="C39" s="179">
        <f>'基本データ'!C13</f>
        <v>107727</v>
      </c>
      <c r="D39" s="184">
        <f>'基本データ'!D13</f>
        <v>1839.1999999999998</v>
      </c>
      <c r="E39" s="2">
        <f>'基本データ'!E13</f>
        <v>1630.8000000000002</v>
      </c>
      <c r="F39" s="2">
        <f>'基本データ'!F13</f>
        <v>208.39999999999998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1509.8</v>
      </c>
      <c r="K39" s="2">
        <f>'基本データ'!K13</f>
        <v>1365.7</v>
      </c>
      <c r="L39" s="2">
        <f>'基本データ'!L13</f>
        <v>144.1</v>
      </c>
      <c r="M39" s="226">
        <f>'基本データ'!M13</f>
        <v>109.10000000000001</v>
      </c>
      <c r="N39" s="2">
        <f>'基本データ'!N13</f>
        <v>84.4</v>
      </c>
      <c r="O39" s="2">
        <f>'基本データ'!O13</f>
        <v>24.7</v>
      </c>
      <c r="P39" s="226">
        <f>'基本データ'!P13</f>
        <v>180.7</v>
      </c>
      <c r="Q39" s="2">
        <f>'基本データ'!Q13</f>
        <v>180.7</v>
      </c>
      <c r="R39" s="2">
        <f>'基本データ'!R13</f>
        <v>0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39.6</v>
      </c>
      <c r="W39" s="2">
        <f>'基本データ'!W13</f>
        <v>0</v>
      </c>
      <c r="X39" s="2">
        <f>'基本データ'!X13</f>
        <v>39.6</v>
      </c>
      <c r="Y39" s="202">
        <f>'基本データ'!Y13</f>
        <v>670.3</v>
      </c>
      <c r="Z39" s="197">
        <f>'基本データ'!Z13</f>
        <v>2509.5</v>
      </c>
      <c r="AA39" s="207">
        <f>'基本データ'!AA13</f>
        <v>1839.1999999999998</v>
      </c>
      <c r="AB39" s="224">
        <f>'基本データ'!AB13</f>
        <v>1658.4999999999998</v>
      </c>
      <c r="AC39" s="225">
        <f>'基本データ'!AC13</f>
        <v>180.7</v>
      </c>
      <c r="AD39" s="213">
        <f t="shared" si="1"/>
        <v>569.0928612758794</v>
      </c>
      <c r="AE39" s="239">
        <f t="shared" si="2"/>
        <v>513.1799208493073</v>
      </c>
      <c r="AF39" s="240">
        <f t="shared" si="3"/>
        <v>55.9129404265721</v>
      </c>
      <c r="AG39" s="255">
        <f t="shared" si="4"/>
        <v>776.4998561177791</v>
      </c>
      <c r="AH39" s="260">
        <f t="shared" si="5"/>
        <v>207.40699484189972</v>
      </c>
      <c r="AI39" s="266">
        <f>'基本データ'!AI13</f>
        <v>9.824923879947804</v>
      </c>
    </row>
    <row r="40" spans="1:35" s="20" customFormat="1" ht="19.5" customHeight="1">
      <c r="A40" s="393"/>
      <c r="B40" s="347" t="s">
        <v>97</v>
      </c>
      <c r="C40" s="179">
        <f>'基本データ'!C18</f>
        <v>109942</v>
      </c>
      <c r="D40" s="188">
        <f>'基本データ'!D18</f>
        <v>1812.8</v>
      </c>
      <c r="E40" s="2">
        <f>'基本データ'!E18</f>
        <v>1643.3</v>
      </c>
      <c r="F40" s="2">
        <f>'基本データ'!F18</f>
        <v>169.5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1539.6</v>
      </c>
      <c r="K40" s="2">
        <f>'基本データ'!K18</f>
        <v>1422.3</v>
      </c>
      <c r="L40" s="2">
        <f>'基本データ'!L18</f>
        <v>117.3</v>
      </c>
      <c r="M40" s="226">
        <f>'基本データ'!M18</f>
        <v>106.30000000000001</v>
      </c>
      <c r="N40" s="2">
        <f>'基本データ'!N18</f>
        <v>54.1</v>
      </c>
      <c r="O40" s="2">
        <f>'基本データ'!O18</f>
        <v>52.2</v>
      </c>
      <c r="P40" s="226">
        <f>'基本データ'!P18</f>
        <v>166.9</v>
      </c>
      <c r="Q40" s="2">
        <f>'基本データ'!Q18</f>
        <v>166.9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1028.6</v>
      </c>
      <c r="Z40" s="197">
        <f>'基本データ'!Z18</f>
        <v>2841.3999999999996</v>
      </c>
      <c r="AA40" s="207">
        <f>'基本データ'!AA18</f>
        <v>1812.8</v>
      </c>
      <c r="AB40" s="224">
        <f>'基本データ'!AB18</f>
        <v>1645.8999999999999</v>
      </c>
      <c r="AC40" s="225">
        <f>'基本データ'!AC18</f>
        <v>166.9</v>
      </c>
      <c r="AD40" s="213">
        <f t="shared" si="1"/>
        <v>549.6231346224979</v>
      </c>
      <c r="AE40" s="239">
        <f t="shared" si="2"/>
        <v>499.0206957607951</v>
      </c>
      <c r="AF40" s="240">
        <f t="shared" si="3"/>
        <v>50.60243886170284</v>
      </c>
      <c r="AG40" s="255">
        <f t="shared" si="4"/>
        <v>861.4845403333878</v>
      </c>
      <c r="AH40" s="260">
        <f t="shared" si="5"/>
        <v>311.86140571089</v>
      </c>
      <c r="AI40" s="266">
        <f>'基本データ'!AI18</f>
        <v>9.2067519858782</v>
      </c>
    </row>
    <row r="41" spans="1:35" s="20" customFormat="1" ht="19.5" customHeight="1" thickBot="1">
      <c r="A41" s="394"/>
      <c r="B41" s="12" t="s">
        <v>0</v>
      </c>
      <c r="C41" s="181">
        <f>'基本データ'!C6</f>
        <v>280475</v>
      </c>
      <c r="D41" s="186">
        <f>'基本データ'!D6</f>
        <v>4661.5</v>
      </c>
      <c r="E41" s="38">
        <f>'基本データ'!E6</f>
        <v>4608.7</v>
      </c>
      <c r="F41" s="38">
        <f>'基本データ'!F6</f>
        <v>52.8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3551</v>
      </c>
      <c r="K41" s="38">
        <f>'基本データ'!K6</f>
        <v>3523</v>
      </c>
      <c r="L41" s="38">
        <f>'基本データ'!L6</f>
        <v>28</v>
      </c>
      <c r="M41" s="251">
        <f>'基本データ'!M6</f>
        <v>261.79999999999995</v>
      </c>
      <c r="N41" s="38">
        <f>'基本データ'!N6</f>
        <v>258.9</v>
      </c>
      <c r="O41" s="38">
        <f>'基本データ'!O6</f>
        <v>2.9</v>
      </c>
      <c r="P41" s="251">
        <f>'基本データ'!P6</f>
        <v>760</v>
      </c>
      <c r="Q41" s="38">
        <f>'基本データ'!Q6</f>
        <v>759</v>
      </c>
      <c r="R41" s="38">
        <f>'基本データ'!R6</f>
        <v>1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88.69999999999999</v>
      </c>
      <c r="W41" s="38">
        <f>'基本データ'!W6</f>
        <v>67.8</v>
      </c>
      <c r="X41" s="38">
        <f>'基本データ'!X6</f>
        <v>20.9</v>
      </c>
      <c r="Y41" s="204">
        <f>'基本データ'!Y6</f>
        <v>2976.1</v>
      </c>
      <c r="Z41" s="190">
        <f>'基本データ'!Z6</f>
        <v>7637.6</v>
      </c>
      <c r="AA41" s="210">
        <f>'基本データ'!AA6</f>
        <v>4661.5</v>
      </c>
      <c r="AB41" s="230">
        <f>'基本データ'!AB6</f>
        <v>3901.5</v>
      </c>
      <c r="AC41" s="231">
        <f>'基本データ'!AC6</f>
        <v>760</v>
      </c>
      <c r="AD41" s="216">
        <f t="shared" si="1"/>
        <v>554.0006536530292</v>
      </c>
      <c r="AE41" s="243">
        <f t="shared" si="2"/>
        <v>463.6776896336572</v>
      </c>
      <c r="AF41" s="244">
        <f t="shared" si="3"/>
        <v>90.3229640193719</v>
      </c>
      <c r="AG41" s="257">
        <f t="shared" si="4"/>
        <v>907.6982499925722</v>
      </c>
      <c r="AH41" s="262">
        <f t="shared" si="5"/>
        <v>353.697596339543</v>
      </c>
      <c r="AI41" s="268">
        <f>'基本データ'!AI6</f>
        <v>16.303764882548535</v>
      </c>
    </row>
    <row r="42" spans="1:35" s="82" customFormat="1" ht="18" customHeight="1" thickBot="1" thickTop="1">
      <c r="A42" s="391" t="s">
        <v>35</v>
      </c>
      <c r="B42" s="392"/>
      <c r="C42" s="66">
        <f aca="true" t="shared" si="10" ref="C42:AC42">SUM(C36:C41)</f>
        <v>735887</v>
      </c>
      <c r="D42" s="67">
        <f t="shared" si="10"/>
        <v>12094.2</v>
      </c>
      <c r="E42" s="67">
        <f t="shared" si="10"/>
        <v>11409.8</v>
      </c>
      <c r="F42" s="67">
        <f t="shared" si="10"/>
        <v>684.3999999999999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9658.8</v>
      </c>
      <c r="K42" s="67">
        <f t="shared" si="10"/>
        <v>9227.6</v>
      </c>
      <c r="L42" s="67">
        <f t="shared" si="10"/>
        <v>431.2</v>
      </c>
      <c r="M42" s="67">
        <f t="shared" si="10"/>
        <v>611.9</v>
      </c>
      <c r="N42" s="67">
        <f t="shared" si="10"/>
        <v>499.69999999999993</v>
      </c>
      <c r="O42" s="67">
        <f t="shared" si="10"/>
        <v>112.20000000000002</v>
      </c>
      <c r="P42" s="67">
        <f t="shared" si="10"/>
        <v>1584.9</v>
      </c>
      <c r="Q42" s="67">
        <f t="shared" si="10"/>
        <v>1573.1999999999998</v>
      </c>
      <c r="R42" s="67">
        <f t="shared" si="10"/>
        <v>11.7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238.6</v>
      </c>
      <c r="W42" s="67">
        <f t="shared" si="10"/>
        <v>109.3</v>
      </c>
      <c r="X42" s="67">
        <f t="shared" si="10"/>
        <v>129.3</v>
      </c>
      <c r="Y42" s="67">
        <f t="shared" si="10"/>
        <v>6563.8</v>
      </c>
      <c r="Z42" s="68">
        <f t="shared" si="10"/>
        <v>18658</v>
      </c>
      <c r="AA42" s="80">
        <f t="shared" si="10"/>
        <v>12094.2</v>
      </c>
      <c r="AB42" s="67">
        <f t="shared" si="10"/>
        <v>10509.3</v>
      </c>
      <c r="AC42" s="81">
        <f t="shared" si="10"/>
        <v>1584.9</v>
      </c>
      <c r="AD42" s="72">
        <f t="shared" si="1"/>
        <v>547.8286747829491</v>
      </c>
      <c r="AE42" s="66">
        <f t="shared" si="2"/>
        <v>476.0377612323631</v>
      </c>
      <c r="AF42" s="73">
        <f t="shared" si="3"/>
        <v>71.79091355058588</v>
      </c>
      <c r="AG42" s="74">
        <f t="shared" si="4"/>
        <v>845.1478736998117</v>
      </c>
      <c r="AH42" s="75">
        <f t="shared" si="5"/>
        <v>297.3191989168627</v>
      </c>
      <c r="AI42" s="76">
        <f t="shared" si="9"/>
        <v>13.104628664979908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6:A15"/>
    <mergeCell ref="A17:A24"/>
    <mergeCell ref="A35:B35"/>
    <mergeCell ref="A26:A34"/>
    <mergeCell ref="A25:B25"/>
    <mergeCell ref="A16:B16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&amp;C&amp;16【人口規模別】令和５年11月分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H33" sqref="H33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34" t="s">
        <v>102</v>
      </c>
      <c r="B1" s="435"/>
      <c r="C1" s="374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9" t="s">
        <v>38</v>
      </c>
      <c r="AB1" s="380"/>
      <c r="AC1" s="381"/>
      <c r="AD1" s="366" t="s">
        <v>56</v>
      </c>
      <c r="AE1" s="366"/>
      <c r="AF1" s="366"/>
      <c r="AG1" s="442" t="s">
        <v>57</v>
      </c>
      <c r="AH1" s="360" t="s">
        <v>58</v>
      </c>
      <c r="AI1" s="363" t="s">
        <v>45</v>
      </c>
    </row>
    <row r="2" spans="1:35" ht="19.5" customHeight="1">
      <c r="A2" s="436"/>
      <c r="B2" s="437"/>
      <c r="C2" s="375"/>
      <c r="D2" s="353" t="s">
        <v>38</v>
      </c>
      <c r="E2" s="354"/>
      <c r="F2" s="355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90"/>
      <c r="Y2" s="377" t="s">
        <v>36</v>
      </c>
      <c r="Z2" s="432" t="s">
        <v>37</v>
      </c>
      <c r="AA2" s="382"/>
      <c r="AB2" s="383"/>
      <c r="AC2" s="384"/>
      <c r="AD2" s="367"/>
      <c r="AE2" s="367"/>
      <c r="AF2" s="367"/>
      <c r="AG2" s="443"/>
      <c r="AH2" s="361"/>
      <c r="AI2" s="364"/>
    </row>
    <row r="3" spans="1:35" ht="19.5" customHeight="1">
      <c r="A3" s="436"/>
      <c r="B3" s="437"/>
      <c r="C3" s="375"/>
      <c r="D3" s="356"/>
      <c r="E3" s="354"/>
      <c r="F3" s="354"/>
      <c r="G3" s="440" t="s">
        <v>41</v>
      </c>
      <c r="H3" s="441"/>
      <c r="I3" s="441"/>
      <c r="J3" s="440" t="s">
        <v>42</v>
      </c>
      <c r="K3" s="441"/>
      <c r="L3" s="441"/>
      <c r="M3" s="440" t="s">
        <v>43</v>
      </c>
      <c r="N3" s="441"/>
      <c r="O3" s="441"/>
      <c r="P3" s="440" t="s">
        <v>44</v>
      </c>
      <c r="Q3" s="441"/>
      <c r="R3" s="441"/>
      <c r="S3" s="440" t="s">
        <v>40</v>
      </c>
      <c r="T3" s="441"/>
      <c r="U3" s="441"/>
      <c r="V3" s="440" t="s">
        <v>39</v>
      </c>
      <c r="W3" s="441"/>
      <c r="X3" s="441"/>
      <c r="Y3" s="377"/>
      <c r="Z3" s="432"/>
      <c r="AA3" s="382"/>
      <c r="AB3" s="383"/>
      <c r="AC3" s="384"/>
      <c r="AD3" s="367"/>
      <c r="AE3" s="367"/>
      <c r="AF3" s="367"/>
      <c r="AG3" s="443"/>
      <c r="AH3" s="361"/>
      <c r="AI3" s="364"/>
    </row>
    <row r="4" spans="1:35" ht="19.5" customHeight="1" thickBot="1">
      <c r="A4" s="438"/>
      <c r="B4" s="439"/>
      <c r="C4" s="376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78"/>
      <c r="Z4" s="433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4"/>
      <c r="AH4" s="362"/>
      <c r="AI4" s="365"/>
    </row>
    <row r="5" spans="1:35" s="19" customFormat="1" ht="22.5" customHeight="1" thickBot="1">
      <c r="A5" s="351" t="s">
        <v>55</v>
      </c>
      <c r="B5" s="352"/>
      <c r="C5" s="98">
        <f>C14+C23+C28+C33+C38+C44</f>
        <v>1173812</v>
      </c>
      <c r="D5" s="277">
        <f>D14+D23+D28+D33+D38+D44</f>
        <v>20378.1</v>
      </c>
      <c r="E5" s="32">
        <f aca="true" t="shared" si="0" ref="E5:AC5">E14+E23+E28+E33+E38+E44</f>
        <v>18597.2</v>
      </c>
      <c r="F5" s="32">
        <f t="shared" si="0"/>
        <v>1780.9</v>
      </c>
      <c r="G5" s="248">
        <f t="shared" si="0"/>
        <v>405.3</v>
      </c>
      <c r="H5" s="33">
        <f t="shared" si="0"/>
        <v>405.3</v>
      </c>
      <c r="I5" s="33">
        <f t="shared" si="0"/>
        <v>0</v>
      </c>
      <c r="J5" s="248">
        <f t="shared" si="0"/>
        <v>15752.700000000003</v>
      </c>
      <c r="K5" s="33">
        <f t="shared" si="0"/>
        <v>14656.699999999999</v>
      </c>
      <c r="L5" s="33">
        <f t="shared" si="0"/>
        <v>1096</v>
      </c>
      <c r="M5" s="248">
        <f t="shared" si="0"/>
        <v>985.8000000000001</v>
      </c>
      <c r="N5" s="33">
        <f t="shared" si="0"/>
        <v>733.0999999999999</v>
      </c>
      <c r="O5" s="33">
        <f t="shared" si="0"/>
        <v>252.7</v>
      </c>
      <c r="P5" s="248">
        <f t="shared" si="0"/>
        <v>2630.0000000000005</v>
      </c>
      <c r="Q5" s="33">
        <f t="shared" si="0"/>
        <v>2551.2</v>
      </c>
      <c r="R5" s="33">
        <f t="shared" si="0"/>
        <v>78.8</v>
      </c>
      <c r="S5" s="248">
        <f t="shared" si="0"/>
        <v>1.7999999999999998</v>
      </c>
      <c r="T5" s="33">
        <f t="shared" si="0"/>
        <v>1.7</v>
      </c>
      <c r="U5" s="33">
        <f t="shared" si="0"/>
        <v>0.1</v>
      </c>
      <c r="V5" s="248">
        <f t="shared" si="0"/>
        <v>602.5</v>
      </c>
      <c r="W5" s="33">
        <f t="shared" si="0"/>
        <v>249.20000000000002</v>
      </c>
      <c r="X5" s="33">
        <f t="shared" si="0"/>
        <v>353.3</v>
      </c>
      <c r="Y5" s="121">
        <f t="shared" si="0"/>
        <v>9699.9</v>
      </c>
      <c r="Z5" s="195">
        <f t="shared" si="0"/>
        <v>30078</v>
      </c>
      <c r="AA5" s="137">
        <f t="shared" si="0"/>
        <v>20378.099999999995</v>
      </c>
      <c r="AB5" s="220">
        <f t="shared" si="0"/>
        <v>17748.1</v>
      </c>
      <c r="AC5" s="221">
        <f t="shared" si="0"/>
        <v>2630.0000000000005</v>
      </c>
      <c r="AD5" s="164">
        <f aca="true" t="shared" si="1" ref="AD5:AD44">AA5/C5/30*1000000</f>
        <v>578.6872173738212</v>
      </c>
      <c r="AE5" s="235">
        <f aca="true" t="shared" si="2" ref="AE5:AE44">AB5/C5/30*1000000</f>
        <v>504.0017765479764</v>
      </c>
      <c r="AF5" s="236">
        <f aca="true" t="shared" si="3" ref="AF5:AF44">AC5/C5/30*1000000</f>
        <v>74.68544082584492</v>
      </c>
      <c r="AG5" s="253">
        <f aca="true" t="shared" si="4" ref="AG5:AG44">Z5/C5/30*1000000</f>
        <v>854.1401859923054</v>
      </c>
      <c r="AH5" s="169">
        <f aca="true" t="shared" si="5" ref="AH5:AH44">Y5/C5/30*1000000</f>
        <v>275.452968618484</v>
      </c>
      <c r="AI5" s="339">
        <f>AC5*100/AA5</f>
        <v>12.906011846050422</v>
      </c>
    </row>
    <row r="6" spans="1:35" s="22" customFormat="1" ht="19.5" customHeight="1" thickTop="1">
      <c r="A6" s="445" t="s">
        <v>49</v>
      </c>
      <c r="B6" s="30" t="s">
        <v>48</v>
      </c>
      <c r="C6" s="270">
        <f>'基本データ'!C11</f>
        <v>32061</v>
      </c>
      <c r="D6" s="278">
        <f>'基本データ'!D11</f>
        <v>668.2</v>
      </c>
      <c r="E6" s="34">
        <f>'基本データ'!E11</f>
        <v>499.4</v>
      </c>
      <c r="F6" s="34">
        <f>'基本データ'!F11</f>
        <v>168.8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542.3</v>
      </c>
      <c r="K6" s="34">
        <f>'基本データ'!K11</f>
        <v>409.8</v>
      </c>
      <c r="L6" s="34">
        <f>'基本データ'!L11</f>
        <v>132.5</v>
      </c>
      <c r="M6" s="284">
        <f>'基本データ'!M11</f>
        <v>50.599999999999994</v>
      </c>
      <c r="N6" s="34">
        <f>'基本データ'!N11</f>
        <v>17.7</v>
      </c>
      <c r="O6" s="34">
        <f>'基本データ'!O11</f>
        <v>32.9</v>
      </c>
      <c r="P6" s="284">
        <f>'基本データ'!P11</f>
        <v>75.30000000000001</v>
      </c>
      <c r="Q6" s="34">
        <f>'基本データ'!Q11</f>
        <v>71.9</v>
      </c>
      <c r="R6" s="34">
        <f>'基本データ'!R11</f>
        <v>3.4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243</v>
      </c>
      <c r="Z6" s="294">
        <f>'基本データ'!Z11</f>
        <v>911.2</v>
      </c>
      <c r="AA6" s="138">
        <f>'基本データ'!AA11</f>
        <v>668.2</v>
      </c>
      <c r="AB6" s="308">
        <f>'基本データ'!AB11</f>
        <v>592.9</v>
      </c>
      <c r="AC6" s="309">
        <f>'基本データ'!AC11</f>
        <v>75.30000000000001</v>
      </c>
      <c r="AD6" s="303">
        <f t="shared" si="1"/>
        <v>694.717361695934</v>
      </c>
      <c r="AE6" s="319">
        <f t="shared" si="2"/>
        <v>616.4290986972749</v>
      </c>
      <c r="AF6" s="320">
        <f t="shared" si="3"/>
        <v>78.28826299865881</v>
      </c>
      <c r="AG6" s="329">
        <f t="shared" si="4"/>
        <v>947.360760217502</v>
      </c>
      <c r="AH6" s="334">
        <f t="shared" si="5"/>
        <v>252.64339852156826</v>
      </c>
      <c r="AI6" s="340">
        <f aca="true" t="shared" si="6" ref="AI6:AI38">AC6*100/AA6</f>
        <v>11.269081113439091</v>
      </c>
    </row>
    <row r="7" spans="1:35" s="22" customFormat="1" ht="19.5" customHeight="1">
      <c r="A7" s="445"/>
      <c r="B7" s="11" t="s">
        <v>46</v>
      </c>
      <c r="C7" s="101">
        <f>'基本データ'!C33</f>
        <v>2369</v>
      </c>
      <c r="D7" s="279">
        <f>'基本データ'!D33</f>
        <v>46.8</v>
      </c>
      <c r="E7" s="6">
        <f>'基本データ'!E33</f>
        <v>43.4</v>
      </c>
      <c r="F7" s="6">
        <f>'基本データ'!F33</f>
        <v>3.4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38.1</v>
      </c>
      <c r="K7" s="6">
        <f>'基本データ'!K33</f>
        <v>35</v>
      </c>
      <c r="L7" s="6">
        <f>'基本データ'!L33</f>
        <v>3.1</v>
      </c>
      <c r="M7" s="285">
        <f>'基本データ'!M33</f>
        <v>1.9000000000000001</v>
      </c>
      <c r="N7" s="6">
        <f>'基本データ'!N33</f>
        <v>1.6</v>
      </c>
      <c r="O7" s="6">
        <f>'基本データ'!O33</f>
        <v>0.3</v>
      </c>
      <c r="P7" s="285">
        <f>'基本データ'!P33</f>
        <v>6.8</v>
      </c>
      <c r="Q7" s="6">
        <f>'基本データ'!Q33</f>
        <v>6.8</v>
      </c>
      <c r="R7" s="6">
        <f>'基本データ'!R33</f>
        <v>0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19.9</v>
      </c>
      <c r="Z7" s="295">
        <f>'基本データ'!Z33</f>
        <v>66.69999999999999</v>
      </c>
      <c r="AA7" s="139">
        <f>'基本データ'!AA33</f>
        <v>46.8</v>
      </c>
      <c r="AB7" s="286">
        <f>'基本データ'!AB33</f>
        <v>40</v>
      </c>
      <c r="AC7" s="310">
        <f>'基本データ'!AC33</f>
        <v>6.8</v>
      </c>
      <c r="AD7" s="303">
        <f t="shared" si="1"/>
        <v>658.5056986070072</v>
      </c>
      <c r="AE7" s="321">
        <f t="shared" si="2"/>
        <v>562.8253834247926</v>
      </c>
      <c r="AF7" s="322">
        <f t="shared" si="3"/>
        <v>95.68031518221471</v>
      </c>
      <c r="AG7" s="330">
        <f t="shared" si="4"/>
        <v>938.5113268608413</v>
      </c>
      <c r="AH7" s="335">
        <f t="shared" si="5"/>
        <v>280.00562825383423</v>
      </c>
      <c r="AI7" s="341">
        <f t="shared" si="6"/>
        <v>14.529914529914532</v>
      </c>
    </row>
    <row r="8" spans="1:35" s="22" customFormat="1" ht="19.5" customHeight="1">
      <c r="A8" s="445"/>
      <c r="B8" s="11" t="s">
        <v>25</v>
      </c>
      <c r="C8" s="101">
        <f>'基本データ'!C34</f>
        <v>8146</v>
      </c>
      <c r="D8" s="279">
        <f>'基本データ'!D34</f>
        <v>125.39999999999999</v>
      </c>
      <c r="E8" s="6">
        <f>'基本データ'!E34</f>
        <v>119.6</v>
      </c>
      <c r="F8" s="6">
        <f>'基本データ'!F34</f>
        <v>5.8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95.5</v>
      </c>
      <c r="K8" s="6">
        <f>'基本データ'!K34</f>
        <v>94.6</v>
      </c>
      <c r="L8" s="6">
        <f>'基本データ'!L34</f>
        <v>0.9</v>
      </c>
      <c r="M8" s="285">
        <f>'基本データ'!M34</f>
        <v>6.6</v>
      </c>
      <c r="N8" s="6">
        <f>'基本データ'!N34</f>
        <v>6.3</v>
      </c>
      <c r="O8" s="8">
        <f>'基本データ'!O34</f>
        <v>0.3</v>
      </c>
      <c r="P8" s="285">
        <f>'基本データ'!P34</f>
        <v>17</v>
      </c>
      <c r="Q8" s="6">
        <f>'基本データ'!Q34</f>
        <v>17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6.3</v>
      </c>
      <c r="W8" s="6">
        <f>'基本データ'!W34</f>
        <v>1.7</v>
      </c>
      <c r="X8" s="6">
        <f>'基本データ'!X34</f>
        <v>4.6</v>
      </c>
      <c r="Y8" s="123">
        <f>'基本データ'!Y34</f>
        <v>27.1</v>
      </c>
      <c r="Z8" s="295">
        <f>'基本データ'!Z34</f>
        <v>152.5</v>
      </c>
      <c r="AA8" s="139">
        <f>'基本データ'!AA34</f>
        <v>125.39999999999999</v>
      </c>
      <c r="AB8" s="286">
        <f>'基本データ'!AB34</f>
        <v>108.39999999999999</v>
      </c>
      <c r="AC8" s="310">
        <f>'基本データ'!AC34</f>
        <v>17</v>
      </c>
      <c r="AD8" s="303">
        <f t="shared" si="1"/>
        <v>513.1352811195678</v>
      </c>
      <c r="AE8" s="321">
        <f t="shared" si="2"/>
        <v>443.5714870283984</v>
      </c>
      <c r="AF8" s="322">
        <f t="shared" si="3"/>
        <v>69.56379409116948</v>
      </c>
      <c r="AG8" s="330">
        <f t="shared" si="4"/>
        <v>624.0281528766676</v>
      </c>
      <c r="AH8" s="335">
        <f t="shared" si="5"/>
        <v>110.89287175709961</v>
      </c>
      <c r="AI8" s="341">
        <f t="shared" si="6"/>
        <v>13.556618819776716</v>
      </c>
    </row>
    <row r="9" spans="1:35" s="22" customFormat="1" ht="19.5" customHeight="1">
      <c r="A9" s="445"/>
      <c r="B9" s="11" t="s">
        <v>26</v>
      </c>
      <c r="C9" s="271">
        <f>'基本データ'!C35</f>
        <v>3984</v>
      </c>
      <c r="D9" s="280">
        <f>'基本データ'!D35</f>
        <v>73.39999999999999</v>
      </c>
      <c r="E9" s="7">
        <f>'基本データ'!E35</f>
        <v>65.5</v>
      </c>
      <c r="F9" s="7">
        <f>'基本データ'!F35</f>
        <v>7.9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61.8</v>
      </c>
      <c r="K9" s="7">
        <f>'基本データ'!K35</f>
        <v>55.5</v>
      </c>
      <c r="L9" s="7">
        <f>'基本データ'!L35</f>
        <v>6.3</v>
      </c>
      <c r="M9" s="286">
        <f>'基本データ'!M35</f>
        <v>4.300000000000001</v>
      </c>
      <c r="N9" s="7">
        <f>'基本データ'!N35</f>
        <v>2.7</v>
      </c>
      <c r="O9" s="17">
        <f>'基本データ'!O35</f>
        <v>1.6</v>
      </c>
      <c r="P9" s="286">
        <f>'基本データ'!P35</f>
        <v>7.3</v>
      </c>
      <c r="Q9" s="7">
        <f>'基本データ'!Q35</f>
        <v>7.3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17.4</v>
      </c>
      <c r="Z9" s="296">
        <f>'基本データ'!Z35</f>
        <v>90.79999999999998</v>
      </c>
      <c r="AA9" s="139">
        <f>'基本データ'!AA35</f>
        <v>73.39999999999999</v>
      </c>
      <c r="AB9" s="286">
        <f>'基本データ'!AB35</f>
        <v>66.1</v>
      </c>
      <c r="AC9" s="310">
        <f>'基本データ'!AC35</f>
        <v>7.3</v>
      </c>
      <c r="AD9" s="303">
        <f t="shared" si="1"/>
        <v>614.1231593038821</v>
      </c>
      <c r="AE9" s="321">
        <f t="shared" si="2"/>
        <v>553.0455153949129</v>
      </c>
      <c r="AF9" s="322">
        <f t="shared" si="3"/>
        <v>61.07764390896921</v>
      </c>
      <c r="AG9" s="330">
        <f t="shared" si="4"/>
        <v>759.7054886211512</v>
      </c>
      <c r="AH9" s="335">
        <f t="shared" si="5"/>
        <v>145.58232931726906</v>
      </c>
      <c r="AI9" s="341">
        <f t="shared" si="6"/>
        <v>9.945504087193461</v>
      </c>
    </row>
    <row r="10" spans="1:35" s="22" customFormat="1" ht="19.5" customHeight="1">
      <c r="A10" s="445"/>
      <c r="B10" s="11" t="s">
        <v>9</v>
      </c>
      <c r="C10" s="101">
        <f>'基本データ'!C16</f>
        <v>24684</v>
      </c>
      <c r="D10" s="279">
        <f>'基本データ'!D16</f>
        <v>500</v>
      </c>
      <c r="E10" s="6">
        <f>'基本データ'!E16</f>
        <v>461.40000000000003</v>
      </c>
      <c r="F10" s="6">
        <f>'基本データ'!F16</f>
        <v>38.6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382.8</v>
      </c>
      <c r="K10" s="6">
        <f>'基本データ'!K16</f>
        <v>373.8</v>
      </c>
      <c r="L10" s="6">
        <f>'基本データ'!L16</f>
        <v>9</v>
      </c>
      <c r="M10" s="285">
        <f>'基本データ'!M16</f>
        <v>18.2</v>
      </c>
      <c r="N10" s="6">
        <f>'基本データ'!N16</f>
        <v>15.2</v>
      </c>
      <c r="O10" s="6">
        <f>'基本データ'!O16</f>
        <v>3</v>
      </c>
      <c r="P10" s="285">
        <f>'基本データ'!P16</f>
        <v>45</v>
      </c>
      <c r="Q10" s="6">
        <f>'基本データ'!Q16</f>
        <v>44.6</v>
      </c>
      <c r="R10" s="6">
        <f>'基本データ'!R16</f>
        <v>0.4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54</v>
      </c>
      <c r="W10" s="6">
        <f>'基本データ'!W16</f>
        <v>27.8</v>
      </c>
      <c r="X10" s="6">
        <f>'基本データ'!X16</f>
        <v>26.2</v>
      </c>
      <c r="Y10" s="123">
        <f>'基本データ'!Y16</f>
        <v>150</v>
      </c>
      <c r="Z10" s="295">
        <f>'基本データ'!Z16</f>
        <v>650</v>
      </c>
      <c r="AA10" s="139">
        <f>'基本データ'!AA16</f>
        <v>500</v>
      </c>
      <c r="AB10" s="286">
        <f>'基本データ'!AB16</f>
        <v>455</v>
      </c>
      <c r="AC10" s="310">
        <f>'基本データ'!AC16</f>
        <v>45</v>
      </c>
      <c r="AD10" s="303">
        <f t="shared" si="1"/>
        <v>675.2012099605683</v>
      </c>
      <c r="AE10" s="321">
        <f t="shared" si="2"/>
        <v>614.4331010641171</v>
      </c>
      <c r="AF10" s="322">
        <f t="shared" si="3"/>
        <v>60.76810889645114</v>
      </c>
      <c r="AG10" s="330">
        <f t="shared" si="4"/>
        <v>877.7615729487387</v>
      </c>
      <c r="AH10" s="335">
        <f t="shared" si="5"/>
        <v>202.56036298817045</v>
      </c>
      <c r="AI10" s="341">
        <f t="shared" si="6"/>
        <v>9</v>
      </c>
    </row>
    <row r="11" spans="1:35" s="22" customFormat="1" ht="19.5" customHeight="1">
      <c r="A11" s="445"/>
      <c r="B11" s="11" t="s">
        <v>27</v>
      </c>
      <c r="C11" s="101">
        <f>'基本データ'!C36</f>
        <v>5251</v>
      </c>
      <c r="D11" s="279">
        <f>'基本データ'!D36</f>
        <v>95.8</v>
      </c>
      <c r="E11" s="6">
        <f>'基本データ'!E36</f>
        <v>91.80000000000001</v>
      </c>
      <c r="F11" s="6">
        <f>'基本データ'!F36</f>
        <v>4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73.4</v>
      </c>
      <c r="K11" s="6">
        <f>'基本データ'!K36</f>
        <v>72.5</v>
      </c>
      <c r="L11" s="6">
        <f>'基本データ'!L36</f>
        <v>0.9</v>
      </c>
      <c r="M11" s="285">
        <f>'基本データ'!M36</f>
        <v>4</v>
      </c>
      <c r="N11" s="6">
        <f>'基本データ'!N36</f>
        <v>3.9</v>
      </c>
      <c r="O11" s="6">
        <f>'基本データ'!O36</f>
        <v>0.1</v>
      </c>
      <c r="P11" s="285">
        <f>'基本データ'!P36</f>
        <v>11.299999999999999</v>
      </c>
      <c r="Q11" s="6">
        <f>'基本データ'!Q36</f>
        <v>11.2</v>
      </c>
      <c r="R11" s="6">
        <f>'基本データ'!R36</f>
        <v>0.1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7.1</v>
      </c>
      <c r="W11" s="6">
        <f>'基本データ'!W36</f>
        <v>4.2</v>
      </c>
      <c r="X11" s="6">
        <f>'基本データ'!X36</f>
        <v>2.9</v>
      </c>
      <c r="Y11" s="123">
        <f>'基本データ'!Y36</f>
        <v>11.3</v>
      </c>
      <c r="Z11" s="295">
        <f>'基本データ'!Z36</f>
        <v>107.1</v>
      </c>
      <c r="AA11" s="139">
        <f>'基本データ'!AA36</f>
        <v>95.8</v>
      </c>
      <c r="AB11" s="286">
        <f>'基本データ'!AB36</f>
        <v>84.5</v>
      </c>
      <c r="AC11" s="310">
        <f>'基本データ'!AC36</f>
        <v>11.299999999999999</v>
      </c>
      <c r="AD11" s="303">
        <f t="shared" si="1"/>
        <v>608.1381324192217</v>
      </c>
      <c r="AE11" s="321">
        <f t="shared" si="2"/>
        <v>536.4057639814638</v>
      </c>
      <c r="AF11" s="322">
        <f t="shared" si="3"/>
        <v>71.73236843775788</v>
      </c>
      <c r="AG11" s="330">
        <f t="shared" si="4"/>
        <v>679.8705008569797</v>
      </c>
      <c r="AH11" s="335">
        <f t="shared" si="5"/>
        <v>71.7323684377579</v>
      </c>
      <c r="AI11" s="341">
        <f t="shared" si="6"/>
        <v>11.795407098121085</v>
      </c>
    </row>
    <row r="12" spans="1:35" s="22" customFormat="1" ht="19.5" customHeight="1">
      <c r="A12" s="445"/>
      <c r="B12" s="11" t="s">
        <v>28</v>
      </c>
      <c r="C12" s="101">
        <f>'基本データ'!C37</f>
        <v>15082</v>
      </c>
      <c r="D12" s="279">
        <f>'基本データ'!D37</f>
        <v>272.8</v>
      </c>
      <c r="E12" s="6">
        <f>'基本データ'!E37</f>
        <v>228.6</v>
      </c>
      <c r="F12" s="6">
        <f>'基本データ'!F37</f>
        <v>44.199999999999996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222.8</v>
      </c>
      <c r="K12" s="6">
        <f>'基本データ'!K37</f>
        <v>188.4</v>
      </c>
      <c r="L12" s="6">
        <f>'基本データ'!L37</f>
        <v>34.4</v>
      </c>
      <c r="M12" s="285">
        <f>'基本データ'!M37</f>
        <v>18.299999999999997</v>
      </c>
      <c r="N12" s="6">
        <f>'基本データ'!N37</f>
        <v>10.1</v>
      </c>
      <c r="O12" s="6">
        <f>'基本データ'!O37</f>
        <v>8.2</v>
      </c>
      <c r="P12" s="285">
        <f>'基本データ'!P37</f>
        <v>31.700000000000003</v>
      </c>
      <c r="Q12" s="6">
        <f>'基本データ'!Q37</f>
        <v>30.1</v>
      </c>
      <c r="R12" s="6">
        <f>'基本データ'!R37</f>
        <v>1.6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55.9</v>
      </c>
      <c r="Z12" s="295">
        <f>'基本データ'!Z37</f>
        <v>328.7</v>
      </c>
      <c r="AA12" s="139">
        <f>'基本データ'!AA37</f>
        <v>272.8</v>
      </c>
      <c r="AB12" s="286">
        <f>'基本データ'!AB37</f>
        <v>241.10000000000002</v>
      </c>
      <c r="AC12" s="310">
        <f>'基本データ'!AC37</f>
        <v>31.700000000000003</v>
      </c>
      <c r="AD12" s="303">
        <f t="shared" si="1"/>
        <v>602.9262255226981</v>
      </c>
      <c r="AE12" s="321">
        <f t="shared" si="2"/>
        <v>532.8647836272821</v>
      </c>
      <c r="AF12" s="322">
        <f t="shared" si="3"/>
        <v>70.06144189541618</v>
      </c>
      <c r="AG12" s="330">
        <f t="shared" si="4"/>
        <v>726.473058391902</v>
      </c>
      <c r="AH12" s="335">
        <f t="shared" si="5"/>
        <v>123.5468328692039</v>
      </c>
      <c r="AI12" s="341">
        <f t="shared" si="6"/>
        <v>11.620234604105573</v>
      </c>
    </row>
    <row r="13" spans="1:35" s="22" customFormat="1" ht="19.5" customHeight="1" thickBot="1">
      <c r="A13" s="445"/>
      <c r="B13" s="13" t="s">
        <v>29</v>
      </c>
      <c r="C13" s="272">
        <f>'基本データ'!C38</f>
        <v>10977</v>
      </c>
      <c r="D13" s="281">
        <f>'基本データ'!D38</f>
        <v>184.9</v>
      </c>
      <c r="E13" s="14">
        <f>'基本データ'!E38</f>
        <v>168.79999999999998</v>
      </c>
      <c r="F13" s="14">
        <f>'基本データ'!F38</f>
        <v>16.1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129.6</v>
      </c>
      <c r="K13" s="14">
        <f>'基本データ'!K38</f>
        <v>125.9</v>
      </c>
      <c r="L13" s="14">
        <f>'基本データ'!L38</f>
        <v>3.7</v>
      </c>
      <c r="M13" s="287">
        <f>'基本データ'!M38</f>
        <v>7.2</v>
      </c>
      <c r="N13" s="14">
        <f>'基本データ'!N38</f>
        <v>6.2</v>
      </c>
      <c r="O13" s="14">
        <f>'基本データ'!O38</f>
        <v>1</v>
      </c>
      <c r="P13" s="287">
        <f>'基本データ'!P38</f>
        <v>22.700000000000003</v>
      </c>
      <c r="Q13" s="14">
        <f>'基本データ'!Q38</f>
        <v>21.6</v>
      </c>
      <c r="R13" s="14">
        <f>'基本データ'!R38</f>
        <v>1.1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25.4</v>
      </c>
      <c r="W13" s="14">
        <f>'基本データ'!W38</f>
        <v>15.1</v>
      </c>
      <c r="X13" s="14">
        <f>'基本データ'!X38</f>
        <v>10.3</v>
      </c>
      <c r="Y13" s="291">
        <f>'基本データ'!Y38</f>
        <v>46</v>
      </c>
      <c r="Z13" s="297">
        <f>'基本データ'!Z38</f>
        <v>230.9</v>
      </c>
      <c r="AA13" s="300">
        <f>'基本データ'!AA38</f>
        <v>184.89999999999998</v>
      </c>
      <c r="AB13" s="311">
        <f>'基本データ'!AB38</f>
        <v>162.2</v>
      </c>
      <c r="AC13" s="312">
        <f>'基本データ'!AC38</f>
        <v>22.700000000000003</v>
      </c>
      <c r="AD13" s="304">
        <f t="shared" si="1"/>
        <v>561.4770277246363</v>
      </c>
      <c r="AE13" s="323">
        <f t="shared" si="2"/>
        <v>492.545018371747</v>
      </c>
      <c r="AF13" s="324">
        <f t="shared" si="3"/>
        <v>68.9320093528894</v>
      </c>
      <c r="AG13" s="331">
        <f t="shared" si="4"/>
        <v>701.1630378670554</v>
      </c>
      <c r="AH13" s="336">
        <f t="shared" si="5"/>
        <v>139.686010142419</v>
      </c>
      <c r="AI13" s="342">
        <f t="shared" si="6"/>
        <v>12.276906435911307</v>
      </c>
    </row>
    <row r="14" spans="1:35" s="96" customFormat="1" ht="19.5" customHeight="1" thickBot="1" thickTop="1">
      <c r="A14" s="446" t="s">
        <v>35</v>
      </c>
      <c r="B14" s="447"/>
      <c r="C14" s="83">
        <f>SUM(C6:C13)</f>
        <v>102554</v>
      </c>
      <c r="D14" s="84">
        <f>SUM(D6:D13)</f>
        <v>1967.3</v>
      </c>
      <c r="E14" s="85">
        <f aca="true" t="shared" si="7" ref="E14:AC14">SUM(E6:E13)</f>
        <v>1678.4999999999998</v>
      </c>
      <c r="F14" s="85">
        <f t="shared" si="7"/>
        <v>288.80000000000007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1546.3</v>
      </c>
      <c r="K14" s="85">
        <f t="shared" si="7"/>
        <v>1355.5000000000002</v>
      </c>
      <c r="L14" s="85">
        <f t="shared" si="7"/>
        <v>190.8</v>
      </c>
      <c r="M14" s="85">
        <f t="shared" si="7"/>
        <v>111.1</v>
      </c>
      <c r="N14" s="85">
        <f t="shared" si="7"/>
        <v>63.7</v>
      </c>
      <c r="O14" s="85">
        <f t="shared" si="7"/>
        <v>47.39999999999999</v>
      </c>
      <c r="P14" s="85">
        <f t="shared" si="7"/>
        <v>217.10000000000002</v>
      </c>
      <c r="Q14" s="85">
        <f t="shared" si="7"/>
        <v>210.49999999999997</v>
      </c>
      <c r="R14" s="85">
        <f t="shared" si="7"/>
        <v>6.6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92.79999999999998</v>
      </c>
      <c r="W14" s="85">
        <f t="shared" si="7"/>
        <v>48.800000000000004</v>
      </c>
      <c r="X14" s="85">
        <f t="shared" si="7"/>
        <v>44</v>
      </c>
      <c r="Y14" s="85">
        <f t="shared" si="7"/>
        <v>570.6</v>
      </c>
      <c r="Z14" s="86">
        <f t="shared" si="7"/>
        <v>2537.9</v>
      </c>
      <c r="AA14" s="87">
        <f t="shared" si="7"/>
        <v>1967.2999999999997</v>
      </c>
      <c r="AB14" s="88">
        <f t="shared" si="7"/>
        <v>1750.2</v>
      </c>
      <c r="AC14" s="89">
        <f t="shared" si="7"/>
        <v>217.10000000000002</v>
      </c>
      <c r="AD14" s="90">
        <f t="shared" si="1"/>
        <v>639.4354843952128</v>
      </c>
      <c r="AE14" s="91">
        <f t="shared" si="2"/>
        <v>568.8710337968289</v>
      </c>
      <c r="AF14" s="92">
        <f t="shared" si="3"/>
        <v>70.56445059838394</v>
      </c>
      <c r="AG14" s="93">
        <f t="shared" si="4"/>
        <v>824.8987525271239</v>
      </c>
      <c r="AH14" s="94">
        <f t="shared" si="5"/>
        <v>185.463268131911</v>
      </c>
      <c r="AI14" s="95">
        <f t="shared" si="6"/>
        <v>11.035429268540643</v>
      </c>
    </row>
    <row r="15" spans="1:35" s="22" customFormat="1" ht="19.5" customHeight="1">
      <c r="A15" s="448" t="s">
        <v>50</v>
      </c>
      <c r="B15" s="10" t="s">
        <v>0</v>
      </c>
      <c r="C15" s="273">
        <f>'基本データ'!C6</f>
        <v>280475</v>
      </c>
      <c r="D15" s="282">
        <f>'基本データ'!D6</f>
        <v>4661.5</v>
      </c>
      <c r="E15" s="9">
        <f>'基本データ'!E6</f>
        <v>4608.7</v>
      </c>
      <c r="F15" s="9">
        <f>'基本データ'!F6</f>
        <v>52.8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3551</v>
      </c>
      <c r="K15" s="9">
        <f>'基本データ'!K6</f>
        <v>3523</v>
      </c>
      <c r="L15" s="9">
        <f>'基本データ'!L6</f>
        <v>28</v>
      </c>
      <c r="M15" s="288">
        <f>'基本データ'!M6</f>
        <v>261.79999999999995</v>
      </c>
      <c r="N15" s="9">
        <f>'基本データ'!N6</f>
        <v>258.9</v>
      </c>
      <c r="O15" s="9">
        <f>'基本データ'!O6</f>
        <v>2.9</v>
      </c>
      <c r="P15" s="288">
        <f>'基本データ'!P6</f>
        <v>760</v>
      </c>
      <c r="Q15" s="9">
        <f>'基本データ'!Q6</f>
        <v>759</v>
      </c>
      <c r="R15" s="9">
        <f>'基本データ'!R6</f>
        <v>1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88.69999999999999</v>
      </c>
      <c r="W15" s="9">
        <f>'基本データ'!W6</f>
        <v>67.8</v>
      </c>
      <c r="X15" s="9">
        <f>'基本データ'!X6</f>
        <v>20.9</v>
      </c>
      <c r="Y15" s="292">
        <f>'基本データ'!Y6</f>
        <v>2976.1</v>
      </c>
      <c r="Z15" s="298">
        <f>'基本データ'!Z6</f>
        <v>7637.6</v>
      </c>
      <c r="AA15" s="301">
        <f>'基本データ'!AA6</f>
        <v>4661.5</v>
      </c>
      <c r="AB15" s="313">
        <f>'基本データ'!AB6</f>
        <v>3901.5</v>
      </c>
      <c r="AC15" s="314">
        <f>'基本データ'!AC6</f>
        <v>760</v>
      </c>
      <c r="AD15" s="305">
        <f t="shared" si="1"/>
        <v>554.0006536530292</v>
      </c>
      <c r="AE15" s="325">
        <f t="shared" si="2"/>
        <v>463.6776896336572</v>
      </c>
      <c r="AF15" s="326">
        <f t="shared" si="3"/>
        <v>90.3229640193719</v>
      </c>
      <c r="AG15" s="332">
        <f t="shared" si="4"/>
        <v>907.6982499925722</v>
      </c>
      <c r="AH15" s="337">
        <f t="shared" si="5"/>
        <v>353.697596339543</v>
      </c>
      <c r="AI15" s="343">
        <f t="shared" si="6"/>
        <v>16.303764882548535</v>
      </c>
    </row>
    <row r="16" spans="1:35" s="22" customFormat="1" ht="19.5" customHeight="1">
      <c r="A16" s="445"/>
      <c r="B16" s="11" t="s">
        <v>10</v>
      </c>
      <c r="C16" s="101">
        <f>'基本データ'!C17</f>
        <v>23548</v>
      </c>
      <c r="D16" s="279">
        <f>'基本データ'!D17</f>
        <v>557.4</v>
      </c>
      <c r="E16" s="6">
        <f>'基本データ'!E17</f>
        <v>432.4</v>
      </c>
      <c r="F16" s="6">
        <f>'基本データ'!F17</f>
        <v>125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454.4</v>
      </c>
      <c r="K16" s="6">
        <f>'基本データ'!K17</f>
        <v>363.3</v>
      </c>
      <c r="L16" s="6">
        <f>'基本データ'!L17</f>
        <v>91.1</v>
      </c>
      <c r="M16" s="285">
        <f>'基本データ'!M17</f>
        <v>20.5</v>
      </c>
      <c r="N16" s="6">
        <f>'基本データ'!N17</f>
        <v>20.4</v>
      </c>
      <c r="O16" s="6">
        <f>'基本データ'!O17</f>
        <v>0.1</v>
      </c>
      <c r="P16" s="285">
        <f>'基本データ'!P17</f>
        <v>55.1</v>
      </c>
      <c r="Q16" s="6">
        <f>'基本データ'!Q17</f>
        <v>48.7</v>
      </c>
      <c r="R16" s="6">
        <f>'基本データ'!R17</f>
        <v>6.4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27.4</v>
      </c>
      <c r="W16" s="6">
        <f>'基本データ'!W17</f>
        <v>0</v>
      </c>
      <c r="X16" s="6">
        <f>'基本データ'!X17</f>
        <v>27.4</v>
      </c>
      <c r="Y16" s="123">
        <f>'基本データ'!Y17</f>
        <v>253.8</v>
      </c>
      <c r="Z16" s="295">
        <f>'基本データ'!Z17</f>
        <v>811.2</v>
      </c>
      <c r="AA16" s="139">
        <f>'基本データ'!AA17</f>
        <v>557.4</v>
      </c>
      <c r="AB16" s="286">
        <f>'基本データ'!AB17</f>
        <v>502.29999999999995</v>
      </c>
      <c r="AC16" s="310">
        <f>'基本データ'!AC17</f>
        <v>55.1</v>
      </c>
      <c r="AD16" s="303">
        <f t="shared" si="1"/>
        <v>789.026668931544</v>
      </c>
      <c r="AE16" s="321">
        <f t="shared" si="2"/>
        <v>711.0299530037937</v>
      </c>
      <c r="AF16" s="322">
        <f t="shared" si="3"/>
        <v>77.99671592775042</v>
      </c>
      <c r="AG16" s="330">
        <f t="shared" si="4"/>
        <v>1148.2928486495668</v>
      </c>
      <c r="AH16" s="335">
        <f t="shared" si="5"/>
        <v>359.2661797180228</v>
      </c>
      <c r="AI16" s="341">
        <f t="shared" si="6"/>
        <v>9.885181198421241</v>
      </c>
    </row>
    <row r="17" spans="1:35" s="22" customFormat="1" ht="19.5" customHeight="1">
      <c r="A17" s="445"/>
      <c r="B17" s="11" t="s">
        <v>12</v>
      </c>
      <c r="C17" s="101">
        <f>'基本データ'!C20</f>
        <v>15335</v>
      </c>
      <c r="D17" s="279">
        <f>'基本データ'!D20</f>
        <v>324.9</v>
      </c>
      <c r="E17" s="6">
        <f>'基本データ'!E20</f>
        <v>305.49999999999994</v>
      </c>
      <c r="F17" s="6">
        <f>'基本データ'!F20</f>
        <v>19.4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267.5</v>
      </c>
      <c r="K17" s="6">
        <f>'基本データ'!K20</f>
        <v>260.7</v>
      </c>
      <c r="L17" s="6">
        <f>'基本データ'!L20</f>
        <v>6.8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33.5</v>
      </c>
      <c r="Q17" s="6">
        <f>'基本データ'!Q20</f>
        <v>33.4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23.9</v>
      </c>
      <c r="W17" s="6">
        <f>'基本データ'!W20</f>
        <v>11.4</v>
      </c>
      <c r="X17" s="6">
        <f>'基本データ'!X20</f>
        <v>12.5</v>
      </c>
      <c r="Y17" s="123">
        <f>'基本データ'!Y20</f>
        <v>169.6</v>
      </c>
      <c r="Z17" s="295">
        <f>'基本データ'!Z20</f>
        <v>494.5</v>
      </c>
      <c r="AA17" s="139">
        <f>'基本データ'!AA20</f>
        <v>324.9</v>
      </c>
      <c r="AB17" s="286">
        <f>'基本データ'!AB20</f>
        <v>291.4</v>
      </c>
      <c r="AC17" s="310">
        <f>'基本データ'!AC20</f>
        <v>33.5</v>
      </c>
      <c r="AD17" s="303">
        <f t="shared" si="1"/>
        <v>706.2275839582653</v>
      </c>
      <c r="AE17" s="321">
        <f t="shared" si="2"/>
        <v>633.4094120204326</v>
      </c>
      <c r="AF17" s="322">
        <f t="shared" si="3"/>
        <v>72.81817193783283</v>
      </c>
      <c r="AG17" s="330">
        <f t="shared" si="4"/>
        <v>1074.8831648733833</v>
      </c>
      <c r="AH17" s="335">
        <f t="shared" si="5"/>
        <v>368.65558091511787</v>
      </c>
      <c r="AI17" s="341">
        <f>'基本データ'!AI20</f>
        <v>10.310864881502</v>
      </c>
    </row>
    <row r="18" spans="1:35" s="22" customFormat="1" ht="19.5" customHeight="1">
      <c r="A18" s="445"/>
      <c r="B18" s="11" t="s">
        <v>13</v>
      </c>
      <c r="C18" s="101">
        <f>'基本データ'!C21</f>
        <v>5445</v>
      </c>
      <c r="D18" s="279">
        <f>'基本データ'!D21</f>
        <v>98.29999999999998</v>
      </c>
      <c r="E18" s="6">
        <f>'基本データ'!E21</f>
        <v>96.69999999999999</v>
      </c>
      <c r="F18" s="6">
        <f>'基本データ'!F21</f>
        <v>1.6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60.8</v>
      </c>
      <c r="K18" s="6">
        <f>'基本データ'!K21</f>
        <v>59.8</v>
      </c>
      <c r="L18" s="6">
        <f>'基本データ'!L21</f>
        <v>1</v>
      </c>
      <c r="M18" s="285">
        <f>'基本データ'!M21</f>
        <v>7.1</v>
      </c>
      <c r="N18" s="6">
        <f>'基本データ'!N21</f>
        <v>6.5</v>
      </c>
      <c r="O18" s="6">
        <f>'基本データ'!O21</f>
        <v>0.6</v>
      </c>
      <c r="P18" s="285">
        <f>'基本データ'!P21</f>
        <v>30.4</v>
      </c>
      <c r="Q18" s="6">
        <f>'基本データ'!Q21</f>
        <v>30.4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33.1</v>
      </c>
      <c r="Z18" s="295">
        <f>'基本データ'!Z21</f>
        <v>131.39999999999998</v>
      </c>
      <c r="AA18" s="139">
        <f>'基本データ'!AA21</f>
        <v>98.29999999999998</v>
      </c>
      <c r="AB18" s="286">
        <f>'基本データ'!AB21</f>
        <v>67.89999999999999</v>
      </c>
      <c r="AC18" s="310">
        <f>'基本データ'!AC21</f>
        <v>30.4</v>
      </c>
      <c r="AD18" s="303">
        <f t="shared" si="1"/>
        <v>601.7753290480562</v>
      </c>
      <c r="AE18" s="321">
        <f t="shared" si="2"/>
        <v>415.6718702173247</v>
      </c>
      <c r="AF18" s="322">
        <f t="shared" si="3"/>
        <v>186.10345883073157</v>
      </c>
      <c r="AG18" s="330">
        <f t="shared" si="4"/>
        <v>804.4077134986226</v>
      </c>
      <c r="AH18" s="335">
        <f t="shared" si="5"/>
        <v>202.6323844505663</v>
      </c>
      <c r="AI18" s="341">
        <f>'基本データ'!AI21</f>
        <v>30.92573753814853</v>
      </c>
    </row>
    <row r="19" spans="1:35" s="22" customFormat="1" ht="19.5" customHeight="1">
      <c r="A19" s="445"/>
      <c r="B19" s="11" t="s">
        <v>14</v>
      </c>
      <c r="C19" s="101">
        <f>'基本データ'!C22</f>
        <v>11874</v>
      </c>
      <c r="D19" s="279">
        <f>'基本データ'!D22</f>
        <v>222.6</v>
      </c>
      <c r="E19" s="6">
        <f>'基本データ'!E22</f>
        <v>193.1</v>
      </c>
      <c r="F19" s="6">
        <f>'基本データ'!F22</f>
        <v>29.5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177.6</v>
      </c>
      <c r="K19" s="6">
        <f>'基本データ'!K22</f>
        <v>155.4</v>
      </c>
      <c r="L19" s="6">
        <f>'基本データ'!L22</f>
        <v>22.2</v>
      </c>
      <c r="M19" s="285">
        <f>'基本データ'!M22</f>
        <v>9.9</v>
      </c>
      <c r="N19" s="6">
        <f>'基本データ'!N22</f>
        <v>5.4</v>
      </c>
      <c r="O19" s="6">
        <f>'基本データ'!O22</f>
        <v>4.5</v>
      </c>
      <c r="P19" s="285">
        <f>'基本データ'!P22</f>
        <v>32.1</v>
      </c>
      <c r="Q19" s="6">
        <f>'基本データ'!Q22</f>
        <v>31.1</v>
      </c>
      <c r="R19" s="6">
        <f>'基本データ'!R22</f>
        <v>1</v>
      </c>
      <c r="S19" s="285">
        <f>'基本データ'!S22</f>
        <v>1.2</v>
      </c>
      <c r="T19" s="6">
        <f>'基本データ'!T22</f>
        <v>1.2</v>
      </c>
      <c r="U19" s="6">
        <f>'基本データ'!U22</f>
        <v>0</v>
      </c>
      <c r="V19" s="285">
        <f>'基本データ'!V22</f>
        <v>1.8</v>
      </c>
      <c r="W19" s="6">
        <f>'基本データ'!W22</f>
        <v>0</v>
      </c>
      <c r="X19" s="6">
        <f>'基本データ'!X22</f>
        <v>1.8</v>
      </c>
      <c r="Y19" s="123">
        <f>'基本データ'!Y22</f>
        <v>60.3</v>
      </c>
      <c r="Z19" s="295">
        <f>'基本データ'!Z22</f>
        <v>282.9</v>
      </c>
      <c r="AA19" s="139">
        <f>'基本データ'!AA22</f>
        <v>222.6</v>
      </c>
      <c r="AB19" s="286">
        <f>'基本データ'!AB22</f>
        <v>190.5</v>
      </c>
      <c r="AC19" s="310">
        <f>'基本データ'!AC22</f>
        <v>32.1</v>
      </c>
      <c r="AD19" s="303">
        <f t="shared" si="1"/>
        <v>624.8947279770928</v>
      </c>
      <c r="AE19" s="321">
        <f t="shared" si="2"/>
        <v>534.7818763685364</v>
      </c>
      <c r="AF19" s="322">
        <f t="shared" si="3"/>
        <v>90.11285160855651</v>
      </c>
      <c r="AG19" s="330">
        <f t="shared" si="4"/>
        <v>794.1721408118578</v>
      </c>
      <c r="AH19" s="335">
        <f t="shared" si="5"/>
        <v>169.27741283476502</v>
      </c>
      <c r="AI19" s="341">
        <f>'基本データ'!AI22</f>
        <v>14.420485175202156</v>
      </c>
    </row>
    <row r="20" spans="1:35" s="22" customFormat="1" ht="19.5" customHeight="1">
      <c r="A20" s="445"/>
      <c r="B20" s="49" t="s">
        <v>59</v>
      </c>
      <c r="C20" s="101">
        <f>'基本データ'!C19</f>
        <v>54965</v>
      </c>
      <c r="D20" s="279">
        <f>'基本データ'!D19</f>
        <v>1055.1000000000001</v>
      </c>
      <c r="E20" s="6">
        <f>'基本データ'!E19</f>
        <v>950.4</v>
      </c>
      <c r="F20" s="6">
        <f>'基本データ'!F19</f>
        <v>104.69999999999999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819.7</v>
      </c>
      <c r="K20" s="6">
        <f>'基本データ'!K19</f>
        <v>788.5</v>
      </c>
      <c r="L20" s="6">
        <f>'基本データ'!L19</f>
        <v>31.2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131.1</v>
      </c>
      <c r="Q20" s="6">
        <f>'基本データ'!Q19</f>
        <v>120.4</v>
      </c>
      <c r="R20" s="6">
        <f>'基本データ'!R19</f>
        <v>10.7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104.3</v>
      </c>
      <c r="W20" s="6">
        <f>'基本データ'!W19</f>
        <v>41.5</v>
      </c>
      <c r="X20" s="6">
        <f>'基本データ'!X19</f>
        <v>62.8</v>
      </c>
      <c r="Y20" s="123">
        <f>'基本データ'!Y19</f>
        <v>299.7</v>
      </c>
      <c r="Z20" s="295">
        <f>'基本データ'!Z19</f>
        <v>1354.8000000000002</v>
      </c>
      <c r="AA20" s="139">
        <f>'基本データ'!AA19</f>
        <v>1055.1</v>
      </c>
      <c r="AB20" s="286">
        <f>'基本データ'!AB19</f>
        <v>924</v>
      </c>
      <c r="AC20" s="310">
        <f>'基本データ'!AC19</f>
        <v>131.1</v>
      </c>
      <c r="AD20" s="303">
        <f t="shared" si="1"/>
        <v>639.8617301919403</v>
      </c>
      <c r="AE20" s="321">
        <f t="shared" si="2"/>
        <v>560.3565905576276</v>
      </c>
      <c r="AF20" s="322">
        <f t="shared" si="3"/>
        <v>79.50513963431274</v>
      </c>
      <c r="AG20" s="330">
        <f t="shared" si="4"/>
        <v>821.613754207223</v>
      </c>
      <c r="AH20" s="335">
        <f t="shared" si="5"/>
        <v>181.75202401528244</v>
      </c>
      <c r="AI20" s="341">
        <f>'基本データ'!AI19</f>
        <v>12.425362524879159</v>
      </c>
    </row>
    <row r="21" spans="1:35" s="22" customFormat="1" ht="19.5" customHeight="1">
      <c r="A21" s="445"/>
      <c r="B21" s="11" t="s">
        <v>15</v>
      </c>
      <c r="C21" s="101">
        <f>'基本データ'!C23</f>
        <v>32918</v>
      </c>
      <c r="D21" s="279">
        <f>'基本データ'!D23</f>
        <v>535</v>
      </c>
      <c r="E21" s="6">
        <f>'基本データ'!E23</f>
        <v>505.9</v>
      </c>
      <c r="F21" s="6">
        <f>'基本データ'!F23</f>
        <v>29.099999999999998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384.09999999999997</v>
      </c>
      <c r="K21" s="6">
        <f>'基本データ'!K23</f>
        <v>368.9</v>
      </c>
      <c r="L21" s="6">
        <f>'基本データ'!L23</f>
        <v>15.2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104.2</v>
      </c>
      <c r="Q21" s="6">
        <f>'基本データ'!Q23</f>
        <v>104</v>
      </c>
      <c r="R21" s="6">
        <f>'基本データ'!R23</f>
        <v>0.2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46.7</v>
      </c>
      <c r="W21" s="6">
        <f>'基本データ'!W23</f>
        <v>33</v>
      </c>
      <c r="X21" s="6">
        <f>'基本データ'!X23</f>
        <v>13.7</v>
      </c>
      <c r="Y21" s="123">
        <f>'基本データ'!Y23</f>
        <v>203.9</v>
      </c>
      <c r="Z21" s="295">
        <f>'基本データ'!Z23</f>
        <v>738.9</v>
      </c>
      <c r="AA21" s="139">
        <f>'基本データ'!AA23</f>
        <v>535</v>
      </c>
      <c r="AB21" s="286">
        <f>'基本データ'!AB23</f>
        <v>430.79999999999995</v>
      </c>
      <c r="AC21" s="310">
        <f>'基本データ'!AC23</f>
        <v>104.2</v>
      </c>
      <c r="AD21" s="303">
        <f t="shared" si="1"/>
        <v>541.7502075865282</v>
      </c>
      <c r="AE21" s="321">
        <f t="shared" si="2"/>
        <v>436.2354942584604</v>
      </c>
      <c r="AF21" s="322">
        <f t="shared" si="3"/>
        <v>105.51471332806773</v>
      </c>
      <c r="AG21" s="330">
        <f t="shared" si="4"/>
        <v>748.2228567956741</v>
      </c>
      <c r="AH21" s="335">
        <f t="shared" si="5"/>
        <v>206.47264920914597</v>
      </c>
      <c r="AI21" s="341">
        <f t="shared" si="6"/>
        <v>19.476635514018692</v>
      </c>
    </row>
    <row r="22" spans="1:35" s="22" customFormat="1" ht="20.25" customHeight="1" thickBot="1">
      <c r="A22" s="445"/>
      <c r="B22" s="13" t="s">
        <v>16</v>
      </c>
      <c r="C22" s="272">
        <f>'基本データ'!C24</f>
        <v>26366</v>
      </c>
      <c r="D22" s="281">
        <f>'基本データ'!D24</f>
        <v>466.5</v>
      </c>
      <c r="E22" s="14">
        <f>'基本データ'!E24</f>
        <v>424.9</v>
      </c>
      <c r="F22" s="14">
        <f>'基本データ'!F24</f>
        <v>41.6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330</v>
      </c>
      <c r="K22" s="14">
        <f>'基本データ'!K24</f>
        <v>302.8</v>
      </c>
      <c r="L22" s="14">
        <f>'基本データ'!L24</f>
        <v>27.2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93.7</v>
      </c>
      <c r="Q22" s="14">
        <f>'基本データ'!Q24</f>
        <v>93.7</v>
      </c>
      <c r="R22" s="14">
        <f>'基本データ'!R24</f>
        <v>0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42.8</v>
      </c>
      <c r="W22" s="14">
        <f>'基本データ'!W24</f>
        <v>28.4</v>
      </c>
      <c r="X22" s="14">
        <f>'基本データ'!X24</f>
        <v>14.4</v>
      </c>
      <c r="Y22" s="291">
        <f>'基本データ'!Y24</f>
        <v>358.9</v>
      </c>
      <c r="Z22" s="297">
        <f>'基本データ'!Z24</f>
        <v>825.4</v>
      </c>
      <c r="AA22" s="300">
        <f>'基本データ'!AA24</f>
        <v>466.5</v>
      </c>
      <c r="AB22" s="311">
        <f>'基本データ'!AB24</f>
        <v>372.8</v>
      </c>
      <c r="AC22" s="312">
        <f>'基本データ'!AC24</f>
        <v>93.7</v>
      </c>
      <c r="AD22" s="304">
        <f t="shared" si="1"/>
        <v>589.7747098535993</v>
      </c>
      <c r="AE22" s="323">
        <f t="shared" si="2"/>
        <v>471.31406609522367</v>
      </c>
      <c r="AF22" s="324">
        <f t="shared" si="3"/>
        <v>118.4606437583757</v>
      </c>
      <c r="AG22" s="331">
        <f t="shared" si="4"/>
        <v>1043.5156388277833</v>
      </c>
      <c r="AH22" s="336">
        <f t="shared" si="5"/>
        <v>453.74092897418393</v>
      </c>
      <c r="AI22" s="342">
        <f t="shared" si="6"/>
        <v>20.085744908896036</v>
      </c>
    </row>
    <row r="23" spans="1:35" s="96" customFormat="1" ht="19.5" customHeight="1" thickBot="1" thickTop="1">
      <c r="A23" s="446" t="s">
        <v>35</v>
      </c>
      <c r="B23" s="447"/>
      <c r="C23" s="83">
        <f>SUM(C15:C22)</f>
        <v>450926</v>
      </c>
      <c r="D23" s="84">
        <f>SUM(D15:D22)</f>
        <v>7921.3</v>
      </c>
      <c r="E23" s="85">
        <f aca="true" t="shared" si="8" ref="E23:AC23">SUM(E15:E22)</f>
        <v>7517.5999999999985</v>
      </c>
      <c r="F23" s="85">
        <f t="shared" si="8"/>
        <v>403.70000000000005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6045.1</v>
      </c>
      <c r="K23" s="85">
        <f t="shared" si="8"/>
        <v>5822.4</v>
      </c>
      <c r="L23" s="85">
        <f t="shared" si="8"/>
        <v>222.69999999999996</v>
      </c>
      <c r="M23" s="85">
        <f t="shared" si="8"/>
        <v>299.29999999999995</v>
      </c>
      <c r="N23" s="85">
        <f t="shared" si="8"/>
        <v>291.19999999999993</v>
      </c>
      <c r="O23" s="85">
        <f t="shared" si="8"/>
        <v>8.1</v>
      </c>
      <c r="P23" s="85">
        <f t="shared" si="8"/>
        <v>1240.1000000000001</v>
      </c>
      <c r="Q23" s="85">
        <f t="shared" si="8"/>
        <v>1220.7</v>
      </c>
      <c r="R23" s="85">
        <f t="shared" si="8"/>
        <v>19.4</v>
      </c>
      <c r="S23" s="85">
        <f t="shared" si="8"/>
        <v>1.2</v>
      </c>
      <c r="T23" s="85">
        <f t="shared" si="8"/>
        <v>1.2</v>
      </c>
      <c r="U23" s="85">
        <f t="shared" si="8"/>
        <v>0</v>
      </c>
      <c r="V23" s="85">
        <f t="shared" si="8"/>
        <v>335.6</v>
      </c>
      <c r="W23" s="85">
        <f t="shared" si="8"/>
        <v>182.1</v>
      </c>
      <c r="X23" s="85">
        <f t="shared" si="8"/>
        <v>153.5</v>
      </c>
      <c r="Y23" s="85">
        <f t="shared" si="8"/>
        <v>4355.4</v>
      </c>
      <c r="Z23" s="86">
        <f t="shared" si="8"/>
        <v>12276.7</v>
      </c>
      <c r="AA23" s="87">
        <f t="shared" si="8"/>
        <v>7921.299999999999</v>
      </c>
      <c r="AB23" s="88">
        <f t="shared" si="8"/>
        <v>6681.2</v>
      </c>
      <c r="AC23" s="89">
        <f t="shared" si="8"/>
        <v>1240.1000000000001</v>
      </c>
      <c r="AD23" s="90">
        <f t="shared" si="1"/>
        <v>585.5580146927285</v>
      </c>
      <c r="AE23" s="91">
        <f t="shared" si="2"/>
        <v>493.8873932012496</v>
      </c>
      <c r="AF23" s="92">
        <f t="shared" si="3"/>
        <v>91.67062149147903</v>
      </c>
      <c r="AG23" s="93">
        <f t="shared" si="4"/>
        <v>907.5177153975006</v>
      </c>
      <c r="AH23" s="94">
        <f t="shared" si="5"/>
        <v>321.95970070477193</v>
      </c>
      <c r="AI23" s="95">
        <f t="shared" si="6"/>
        <v>15.655258606541858</v>
      </c>
    </row>
    <row r="24" spans="1:35" s="22" customFormat="1" ht="19.5" customHeight="1">
      <c r="A24" s="448" t="s">
        <v>51</v>
      </c>
      <c r="B24" s="10" t="s">
        <v>3</v>
      </c>
      <c r="C24" s="273">
        <f>'基本データ'!C9</f>
        <v>91194</v>
      </c>
      <c r="D24" s="282">
        <f>'基本データ'!D9</f>
        <v>1379.6999999999998</v>
      </c>
      <c r="E24" s="9">
        <f>'基本データ'!E9</f>
        <v>1332.8</v>
      </c>
      <c r="F24" s="9">
        <f>'基本データ'!F9</f>
        <v>46.900000000000006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1181.6999999999998</v>
      </c>
      <c r="K24" s="9">
        <f>'基本データ'!K9</f>
        <v>1152.1</v>
      </c>
      <c r="L24" s="9">
        <f>'基本データ'!L9</f>
        <v>29.6</v>
      </c>
      <c r="M24" s="288">
        <f>'基本データ'!M9</f>
        <v>74.2</v>
      </c>
      <c r="N24" s="9">
        <f>'基本データ'!N9</f>
        <v>62.9</v>
      </c>
      <c r="O24" s="9">
        <f>'基本データ'!O9</f>
        <v>11.3</v>
      </c>
      <c r="P24" s="288">
        <f>'基本データ'!P9</f>
        <v>117.8</v>
      </c>
      <c r="Q24" s="9">
        <f>'基本データ'!Q9</f>
        <v>117.8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6</v>
      </c>
      <c r="W24" s="9">
        <f>'基本データ'!W9</f>
        <v>0</v>
      </c>
      <c r="X24" s="9">
        <f>'基本データ'!X9</f>
        <v>6</v>
      </c>
      <c r="Y24" s="292">
        <f>'基本データ'!Y9</f>
        <v>899.1</v>
      </c>
      <c r="Z24" s="298">
        <f>'基本データ'!Z9</f>
        <v>2278.7999999999997</v>
      </c>
      <c r="AA24" s="301">
        <f>'基本データ'!AA9</f>
        <v>1379.6999999999998</v>
      </c>
      <c r="AB24" s="313">
        <f>'基本データ'!AB9</f>
        <v>1261.8999999999999</v>
      </c>
      <c r="AC24" s="314">
        <f>'基本データ'!AC9</f>
        <v>117.8</v>
      </c>
      <c r="AD24" s="305">
        <f t="shared" si="1"/>
        <v>504.3094940456608</v>
      </c>
      <c r="AE24" s="325">
        <f t="shared" si="2"/>
        <v>461.2511057013984</v>
      </c>
      <c r="AF24" s="326">
        <f t="shared" si="3"/>
        <v>43.05838834426241</v>
      </c>
      <c r="AG24" s="332">
        <f t="shared" si="4"/>
        <v>832.9495361536942</v>
      </c>
      <c r="AH24" s="337">
        <f t="shared" si="5"/>
        <v>328.6400421080334</v>
      </c>
      <c r="AI24" s="343">
        <f t="shared" si="6"/>
        <v>8.538087990142786</v>
      </c>
    </row>
    <row r="25" spans="1:35" s="22" customFormat="1" ht="19.5" customHeight="1">
      <c r="A25" s="445"/>
      <c r="B25" s="11" t="s">
        <v>4</v>
      </c>
      <c r="C25" s="101">
        <f>'基本データ'!C10</f>
        <v>91584</v>
      </c>
      <c r="D25" s="279">
        <f>'基本データ'!D10</f>
        <v>1345.9</v>
      </c>
      <c r="E25" s="6">
        <f>'基本データ'!E10</f>
        <v>1243.8</v>
      </c>
      <c r="F25" s="6">
        <f>'基本データ'!F10</f>
        <v>102.1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1057</v>
      </c>
      <c r="K25" s="6">
        <f>'基本データ'!K10</f>
        <v>976</v>
      </c>
      <c r="L25" s="6">
        <f>'基本データ'!L10</f>
        <v>81</v>
      </c>
      <c r="M25" s="285">
        <f>'基本データ'!M10</f>
        <v>60.5</v>
      </c>
      <c r="N25" s="6">
        <f>'基本データ'!N10</f>
        <v>39.4</v>
      </c>
      <c r="O25" s="6">
        <f>'基本データ'!O10</f>
        <v>21.1</v>
      </c>
      <c r="P25" s="285">
        <f>'基本データ'!P10</f>
        <v>228.4</v>
      </c>
      <c r="Q25" s="6">
        <f>'基本データ'!Q10</f>
        <v>228.4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690</v>
      </c>
      <c r="Z25" s="295">
        <f>'基本データ'!Z10</f>
        <v>2035.9</v>
      </c>
      <c r="AA25" s="139">
        <f>'基本データ'!AA10</f>
        <v>1345.9</v>
      </c>
      <c r="AB25" s="286">
        <f>'基本データ'!AB10</f>
        <v>1117.5</v>
      </c>
      <c r="AC25" s="310">
        <f>'基本データ'!AC10</f>
        <v>228.4</v>
      </c>
      <c r="AD25" s="303">
        <f t="shared" si="1"/>
        <v>489.8599464244119</v>
      </c>
      <c r="AE25" s="321">
        <f t="shared" si="2"/>
        <v>406.73043326345214</v>
      </c>
      <c r="AF25" s="322">
        <f t="shared" si="3"/>
        <v>83.1295131609597</v>
      </c>
      <c r="AG25" s="330">
        <f t="shared" si="4"/>
        <v>740.9955159562078</v>
      </c>
      <c r="AH25" s="335">
        <f t="shared" si="5"/>
        <v>251.13556953179594</v>
      </c>
      <c r="AI25" s="341">
        <f t="shared" si="6"/>
        <v>16.97005721078832</v>
      </c>
    </row>
    <row r="26" spans="1:35" s="22" customFormat="1" ht="19.5" customHeight="1">
      <c r="A26" s="445"/>
      <c r="B26" s="11" t="s">
        <v>5</v>
      </c>
      <c r="C26" s="101">
        <f>'基本データ'!C12</f>
        <v>24579</v>
      </c>
      <c r="D26" s="279">
        <f>'基本データ'!D12</f>
        <v>470.9</v>
      </c>
      <c r="E26" s="6">
        <f>'基本データ'!E12</f>
        <v>444</v>
      </c>
      <c r="F26" s="6">
        <f>'基本データ'!F12</f>
        <v>26.900000000000002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346.9</v>
      </c>
      <c r="K26" s="6">
        <f>'基本データ'!K12</f>
        <v>329.4</v>
      </c>
      <c r="L26" s="6">
        <f>'基本データ'!L12</f>
        <v>17.5</v>
      </c>
      <c r="M26" s="285">
        <f>'基本データ'!M12</f>
        <v>29.900000000000002</v>
      </c>
      <c r="N26" s="6">
        <f>'基本データ'!N12</f>
        <v>27.1</v>
      </c>
      <c r="O26" s="6">
        <f>'基本データ'!O12</f>
        <v>2.8</v>
      </c>
      <c r="P26" s="285">
        <f>'基本データ'!P12</f>
        <v>87.1</v>
      </c>
      <c r="Q26" s="6">
        <f>'基本データ'!Q12</f>
        <v>81.6</v>
      </c>
      <c r="R26" s="6">
        <f>'基本データ'!R12</f>
        <v>5.5</v>
      </c>
      <c r="S26" s="285">
        <f>'基本データ'!S12</f>
        <v>0.6</v>
      </c>
      <c r="T26" s="6">
        <f>'基本データ'!T12</f>
        <v>0.5</v>
      </c>
      <c r="U26" s="6">
        <f>'基本データ'!U12</f>
        <v>0.1</v>
      </c>
      <c r="V26" s="285">
        <f>'基本データ'!V12</f>
        <v>6.4</v>
      </c>
      <c r="W26" s="6">
        <f>'基本データ'!W12</f>
        <v>5.4</v>
      </c>
      <c r="X26" s="6">
        <f>'基本データ'!X12</f>
        <v>1</v>
      </c>
      <c r="Y26" s="123">
        <f>'基本データ'!Y12</f>
        <v>158.8</v>
      </c>
      <c r="Z26" s="295">
        <f>'基本データ'!Z12</f>
        <v>629.7</v>
      </c>
      <c r="AA26" s="139">
        <f>'基本データ'!AA12</f>
        <v>470.9</v>
      </c>
      <c r="AB26" s="286">
        <f>'基本データ'!AB12</f>
        <v>383.79999999999995</v>
      </c>
      <c r="AC26" s="310">
        <f>'基本データ'!AC12</f>
        <v>87.1</v>
      </c>
      <c r="AD26" s="303">
        <f t="shared" si="1"/>
        <v>638.6210450655708</v>
      </c>
      <c r="AE26" s="321">
        <f t="shared" si="2"/>
        <v>520.4985285541858</v>
      </c>
      <c r="AF26" s="322">
        <f t="shared" si="3"/>
        <v>118.12251651138506</v>
      </c>
      <c r="AG26" s="330">
        <f t="shared" si="4"/>
        <v>853.9810407258228</v>
      </c>
      <c r="AH26" s="335">
        <f t="shared" si="5"/>
        <v>215.359995660252</v>
      </c>
      <c r="AI26" s="341">
        <f t="shared" si="6"/>
        <v>18.49649607135273</v>
      </c>
    </row>
    <row r="27" spans="1:35" s="22" customFormat="1" ht="19.5" customHeight="1" thickBot="1">
      <c r="A27" s="445"/>
      <c r="B27" s="13" t="s">
        <v>17</v>
      </c>
      <c r="C27" s="272">
        <f>'基本データ'!C25</f>
        <v>4856</v>
      </c>
      <c r="D27" s="281">
        <f>'基本データ'!D25</f>
        <v>75.4</v>
      </c>
      <c r="E27" s="14">
        <f>'基本データ'!E25</f>
        <v>74.2</v>
      </c>
      <c r="F27" s="14">
        <f>'基本データ'!F25</f>
        <v>1.2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56.900000000000006</v>
      </c>
      <c r="K27" s="14">
        <f>'基本データ'!K25</f>
        <v>56.2</v>
      </c>
      <c r="L27" s="14">
        <f>'基本データ'!L25</f>
        <v>0.7</v>
      </c>
      <c r="M27" s="287">
        <f>'基本データ'!M25</f>
        <v>6.5</v>
      </c>
      <c r="N27" s="14">
        <f>'基本データ'!N25</f>
        <v>6</v>
      </c>
      <c r="O27" s="14">
        <f>'基本データ'!O25</f>
        <v>0.5</v>
      </c>
      <c r="P27" s="287">
        <f>'基本データ'!P25</f>
        <v>10.6</v>
      </c>
      <c r="Q27" s="14">
        <f>'基本データ'!Q25</f>
        <v>10.6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1.4</v>
      </c>
      <c r="W27" s="14">
        <f>'基本データ'!W25</f>
        <v>1.4</v>
      </c>
      <c r="X27" s="14">
        <f>'基本データ'!X25</f>
        <v>0</v>
      </c>
      <c r="Y27" s="291">
        <f>'基本データ'!Y25</f>
        <v>42.6</v>
      </c>
      <c r="Z27" s="297">
        <f>'基本データ'!Z25</f>
        <v>118</v>
      </c>
      <c r="AA27" s="300">
        <f>'基本データ'!AA25</f>
        <v>75.4</v>
      </c>
      <c r="AB27" s="311">
        <f>'基本データ'!AB25</f>
        <v>64.80000000000001</v>
      </c>
      <c r="AC27" s="312">
        <f>'基本データ'!AC25</f>
        <v>10.6</v>
      </c>
      <c r="AD27" s="304">
        <f t="shared" si="1"/>
        <v>517.5727622185613</v>
      </c>
      <c r="AE27" s="323">
        <f t="shared" si="2"/>
        <v>444.8105436573312</v>
      </c>
      <c r="AF27" s="324">
        <f t="shared" si="3"/>
        <v>72.7622185612301</v>
      </c>
      <c r="AG27" s="331">
        <f t="shared" si="4"/>
        <v>809.9945085118068</v>
      </c>
      <c r="AH27" s="336">
        <f t="shared" si="5"/>
        <v>292.42174629324546</v>
      </c>
      <c r="AI27" s="342">
        <f t="shared" si="6"/>
        <v>14.058355437665782</v>
      </c>
    </row>
    <row r="28" spans="1:35" s="96" customFormat="1" ht="19.5" customHeight="1" thickBot="1" thickTop="1">
      <c r="A28" s="446" t="s">
        <v>35</v>
      </c>
      <c r="B28" s="447"/>
      <c r="C28" s="83">
        <f>SUM(C24:C27)</f>
        <v>212213</v>
      </c>
      <c r="D28" s="84">
        <f>SUM(D24:D27)</f>
        <v>3271.9</v>
      </c>
      <c r="E28" s="85">
        <f aca="true" t="shared" si="9" ref="E28:AC28">SUM(E24:E27)</f>
        <v>3094.7999999999997</v>
      </c>
      <c r="F28" s="85">
        <f t="shared" si="9"/>
        <v>177.1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2642.5</v>
      </c>
      <c r="K28" s="85">
        <f t="shared" si="9"/>
        <v>2513.7</v>
      </c>
      <c r="L28" s="85">
        <f t="shared" si="9"/>
        <v>128.79999999999998</v>
      </c>
      <c r="M28" s="85">
        <f t="shared" si="9"/>
        <v>171.1</v>
      </c>
      <c r="N28" s="85">
        <f t="shared" si="9"/>
        <v>135.4</v>
      </c>
      <c r="O28" s="85">
        <f t="shared" si="9"/>
        <v>35.7</v>
      </c>
      <c r="P28" s="85">
        <f t="shared" si="9"/>
        <v>443.9</v>
      </c>
      <c r="Q28" s="85">
        <f t="shared" si="9"/>
        <v>438.4</v>
      </c>
      <c r="R28" s="85">
        <f t="shared" si="9"/>
        <v>5.5</v>
      </c>
      <c r="S28" s="85">
        <f t="shared" si="9"/>
        <v>0.6</v>
      </c>
      <c r="T28" s="85">
        <f t="shared" si="9"/>
        <v>0.5</v>
      </c>
      <c r="U28" s="85">
        <f t="shared" si="9"/>
        <v>0.1</v>
      </c>
      <c r="V28" s="85">
        <f t="shared" si="9"/>
        <v>13.8</v>
      </c>
      <c r="W28" s="85">
        <f t="shared" si="9"/>
        <v>6.800000000000001</v>
      </c>
      <c r="X28" s="85">
        <f t="shared" si="9"/>
        <v>7</v>
      </c>
      <c r="Y28" s="85">
        <f t="shared" si="9"/>
        <v>1790.4999999999998</v>
      </c>
      <c r="Z28" s="86">
        <f t="shared" si="9"/>
        <v>5062.4</v>
      </c>
      <c r="AA28" s="87">
        <f t="shared" si="9"/>
        <v>3271.9</v>
      </c>
      <c r="AB28" s="88">
        <f t="shared" si="9"/>
        <v>2828</v>
      </c>
      <c r="AC28" s="89">
        <f t="shared" si="9"/>
        <v>443.9</v>
      </c>
      <c r="AD28" s="90">
        <f t="shared" si="1"/>
        <v>513.9333279927872</v>
      </c>
      <c r="AE28" s="91">
        <f t="shared" si="2"/>
        <v>444.20778494562853</v>
      </c>
      <c r="AF28" s="92">
        <f t="shared" si="3"/>
        <v>69.7255430471586</v>
      </c>
      <c r="AG28" s="93">
        <f t="shared" si="4"/>
        <v>795.1759160214815</v>
      </c>
      <c r="AH28" s="94">
        <f t="shared" si="5"/>
        <v>281.2425880286944</v>
      </c>
      <c r="AI28" s="95">
        <f t="shared" si="6"/>
        <v>13.56704055747425</v>
      </c>
    </row>
    <row r="29" spans="1:35" s="22" customFormat="1" ht="19.5" customHeight="1">
      <c r="A29" s="448" t="s">
        <v>52</v>
      </c>
      <c r="B29" s="10" t="s">
        <v>11</v>
      </c>
      <c r="C29" s="273">
        <f>'基本データ'!C18</f>
        <v>109942</v>
      </c>
      <c r="D29" s="282">
        <f>'基本データ'!D18</f>
        <v>1812.8</v>
      </c>
      <c r="E29" s="9">
        <f>'基本データ'!E18</f>
        <v>1643.3</v>
      </c>
      <c r="F29" s="9">
        <f>'基本データ'!F18</f>
        <v>169.5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1539.6</v>
      </c>
      <c r="K29" s="9">
        <f>'基本データ'!K18</f>
        <v>1422.3</v>
      </c>
      <c r="L29" s="9">
        <f>'基本データ'!L18</f>
        <v>117.3</v>
      </c>
      <c r="M29" s="288">
        <f>'基本データ'!M18</f>
        <v>106.30000000000001</v>
      </c>
      <c r="N29" s="9">
        <f>'基本データ'!N18</f>
        <v>54.1</v>
      </c>
      <c r="O29" s="9">
        <f>'基本データ'!O18</f>
        <v>52.2</v>
      </c>
      <c r="P29" s="288">
        <f>'基本データ'!P18</f>
        <v>166.9</v>
      </c>
      <c r="Q29" s="9">
        <f>'基本データ'!Q18</f>
        <v>166.9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1028.6</v>
      </c>
      <c r="Z29" s="298">
        <f>'基本データ'!Z18</f>
        <v>2841.3999999999996</v>
      </c>
      <c r="AA29" s="301">
        <f>'基本データ'!AA18</f>
        <v>1812.8</v>
      </c>
      <c r="AB29" s="313">
        <f>'基本データ'!AB18</f>
        <v>1645.8999999999999</v>
      </c>
      <c r="AC29" s="314">
        <f>'基本データ'!AC18</f>
        <v>166.9</v>
      </c>
      <c r="AD29" s="305">
        <f t="shared" si="1"/>
        <v>549.6231346224979</v>
      </c>
      <c r="AE29" s="325">
        <f t="shared" si="2"/>
        <v>499.0206957607951</v>
      </c>
      <c r="AF29" s="326">
        <f t="shared" si="3"/>
        <v>50.60243886170284</v>
      </c>
      <c r="AG29" s="332">
        <f t="shared" si="4"/>
        <v>861.4845403333878</v>
      </c>
      <c r="AH29" s="337">
        <f t="shared" si="5"/>
        <v>311.86140571089</v>
      </c>
      <c r="AI29" s="343">
        <f t="shared" si="6"/>
        <v>9.2067519858782</v>
      </c>
    </row>
    <row r="30" spans="1:35" s="22" customFormat="1" ht="19.5" customHeight="1">
      <c r="A30" s="445"/>
      <c r="B30" s="11" t="s">
        <v>18</v>
      </c>
      <c r="C30" s="101">
        <f>'基本データ'!C26</f>
        <v>15197</v>
      </c>
      <c r="D30" s="279">
        <f>'基本データ'!D26</f>
        <v>210.59999999999997</v>
      </c>
      <c r="E30" s="6">
        <f>'基本データ'!E26</f>
        <v>181.39999999999998</v>
      </c>
      <c r="F30" s="6">
        <f>'基本データ'!F26</f>
        <v>29.200000000000003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178.29999999999998</v>
      </c>
      <c r="K30" s="6">
        <f>'基本データ'!K26</f>
        <v>157.2</v>
      </c>
      <c r="L30" s="6">
        <f>'基本データ'!L26</f>
        <v>21.1</v>
      </c>
      <c r="M30" s="285">
        <f>'基本データ'!M26</f>
        <v>11.1</v>
      </c>
      <c r="N30" s="6">
        <f>'基本データ'!N26</f>
        <v>3</v>
      </c>
      <c r="O30" s="6">
        <f>'基本データ'!O26</f>
        <v>8.1</v>
      </c>
      <c r="P30" s="285">
        <f>'基本データ'!P26</f>
        <v>21.2</v>
      </c>
      <c r="Q30" s="6">
        <f>'基本データ'!Q26</f>
        <v>21.2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120.4</v>
      </c>
      <c r="Z30" s="295">
        <f>'基本データ'!Z26</f>
        <v>331</v>
      </c>
      <c r="AA30" s="139">
        <f>'基本データ'!AA26</f>
        <v>210.59999999999997</v>
      </c>
      <c r="AB30" s="286">
        <f>'基本データ'!AB26</f>
        <v>189.39999999999998</v>
      </c>
      <c r="AC30" s="310">
        <f>'基本データ'!AC26</f>
        <v>21.2</v>
      </c>
      <c r="AD30" s="303">
        <f t="shared" si="1"/>
        <v>461.9332763045337</v>
      </c>
      <c r="AE30" s="321">
        <f t="shared" si="2"/>
        <v>415.4328705226908</v>
      </c>
      <c r="AF30" s="322">
        <f t="shared" si="3"/>
        <v>46.50040578184291</v>
      </c>
      <c r="AG30" s="330">
        <f t="shared" si="4"/>
        <v>726.0204864995285</v>
      </c>
      <c r="AH30" s="335">
        <f t="shared" si="5"/>
        <v>264.0872101949946</v>
      </c>
      <c r="AI30" s="341">
        <f t="shared" si="6"/>
        <v>10.066476733143402</v>
      </c>
    </row>
    <row r="31" spans="1:35" s="22" customFormat="1" ht="19.5" customHeight="1">
      <c r="A31" s="445"/>
      <c r="B31" s="11" t="s">
        <v>6</v>
      </c>
      <c r="C31" s="274">
        <f>'基本データ'!C13</f>
        <v>107727</v>
      </c>
      <c r="D31" s="279">
        <f>'基本データ'!D13</f>
        <v>1839.1999999999998</v>
      </c>
      <c r="E31" s="6">
        <f>'基本データ'!E13</f>
        <v>1630.8000000000002</v>
      </c>
      <c r="F31" s="6">
        <f>'基本データ'!F13</f>
        <v>208.39999999999998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1509.8</v>
      </c>
      <c r="K31" s="6">
        <f>'基本データ'!K13</f>
        <v>1365.7</v>
      </c>
      <c r="L31" s="6">
        <f>'基本データ'!L13</f>
        <v>144.1</v>
      </c>
      <c r="M31" s="285">
        <f>'基本データ'!M13</f>
        <v>109.10000000000001</v>
      </c>
      <c r="N31" s="6">
        <f>'基本データ'!N13</f>
        <v>84.4</v>
      </c>
      <c r="O31" s="65">
        <f>'基本データ'!O13</f>
        <v>24.7</v>
      </c>
      <c r="P31" s="285">
        <f>'基本データ'!P13</f>
        <v>180.7</v>
      </c>
      <c r="Q31" s="6">
        <f>'基本データ'!Q13</f>
        <v>180.7</v>
      </c>
      <c r="R31" s="6">
        <f>'基本データ'!R13</f>
        <v>0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39.6</v>
      </c>
      <c r="W31" s="6">
        <f>'基本データ'!W13</f>
        <v>0</v>
      </c>
      <c r="X31" s="6">
        <f>'基本データ'!X13</f>
        <v>39.6</v>
      </c>
      <c r="Y31" s="123">
        <f>'基本データ'!Y13</f>
        <v>670.3</v>
      </c>
      <c r="Z31" s="295">
        <f>'基本データ'!Z13</f>
        <v>2509.5</v>
      </c>
      <c r="AA31" s="139">
        <f>'基本データ'!AA13</f>
        <v>1839.1999999999998</v>
      </c>
      <c r="AB31" s="286">
        <f>'基本データ'!AB13</f>
        <v>1658.4999999999998</v>
      </c>
      <c r="AC31" s="310">
        <f>'基本データ'!AC13</f>
        <v>180.7</v>
      </c>
      <c r="AD31" s="303">
        <f t="shared" si="1"/>
        <v>569.0928612758794</v>
      </c>
      <c r="AE31" s="321">
        <f t="shared" si="2"/>
        <v>513.1799208493073</v>
      </c>
      <c r="AF31" s="322">
        <f t="shared" si="3"/>
        <v>55.9129404265721</v>
      </c>
      <c r="AG31" s="330">
        <f t="shared" si="4"/>
        <v>776.4998561177791</v>
      </c>
      <c r="AH31" s="335">
        <f t="shared" si="5"/>
        <v>207.40699484189972</v>
      </c>
      <c r="AI31" s="341">
        <f t="shared" si="6"/>
        <v>9.824923879947804</v>
      </c>
    </row>
    <row r="32" spans="1:35" s="22" customFormat="1" ht="19.5" customHeight="1" thickBot="1">
      <c r="A32" s="445"/>
      <c r="B32" s="11" t="s">
        <v>19</v>
      </c>
      <c r="C32" s="101">
        <f>'基本データ'!C27</f>
        <v>6873</v>
      </c>
      <c r="D32" s="279">
        <f>'基本データ'!D27</f>
        <v>115.4</v>
      </c>
      <c r="E32" s="6">
        <f>'基本データ'!E27</f>
        <v>104.7</v>
      </c>
      <c r="F32" s="6">
        <f>'基本データ'!F27</f>
        <v>10.700000000000001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96</v>
      </c>
      <c r="K32" s="6">
        <f>'基本データ'!K27</f>
        <v>87.5</v>
      </c>
      <c r="L32" s="6">
        <f>'基本データ'!L27</f>
        <v>8.5</v>
      </c>
      <c r="M32" s="285">
        <f>'基本データ'!M27</f>
        <v>6.7</v>
      </c>
      <c r="N32" s="6">
        <f>'基本データ'!N27</f>
        <v>5.9</v>
      </c>
      <c r="O32" s="6">
        <f>'基本データ'!O27</f>
        <v>0.8</v>
      </c>
      <c r="P32" s="285">
        <f>'基本データ'!P27</f>
        <v>11.3</v>
      </c>
      <c r="Q32" s="6">
        <f>'基本データ'!Q27</f>
        <v>11.3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1.4</v>
      </c>
      <c r="W32" s="6">
        <f>'基本データ'!W27</f>
        <v>0</v>
      </c>
      <c r="X32" s="6">
        <f>'基本データ'!X27</f>
        <v>1.4</v>
      </c>
      <c r="Y32" s="123">
        <f>'基本データ'!Y27</f>
        <v>38.5</v>
      </c>
      <c r="Z32" s="295">
        <f>'基本データ'!Z27</f>
        <v>153.9</v>
      </c>
      <c r="AA32" s="139">
        <f>'基本データ'!AA27</f>
        <v>115.4</v>
      </c>
      <c r="AB32" s="286">
        <f>'基本データ'!AB27</f>
        <v>104.10000000000001</v>
      </c>
      <c r="AC32" s="310">
        <f>'基本データ'!AC27</f>
        <v>11.3</v>
      </c>
      <c r="AD32" s="303">
        <f t="shared" si="1"/>
        <v>559.6779669237112</v>
      </c>
      <c r="AE32" s="321">
        <f t="shared" si="2"/>
        <v>504.8741452058781</v>
      </c>
      <c r="AF32" s="322">
        <f t="shared" si="3"/>
        <v>54.80382171783307</v>
      </c>
      <c r="AG32" s="330">
        <f t="shared" si="4"/>
        <v>746.398952422523</v>
      </c>
      <c r="AH32" s="335">
        <f t="shared" si="5"/>
        <v>186.72098549881179</v>
      </c>
      <c r="AI32" s="341">
        <f t="shared" si="6"/>
        <v>9.792027729636049</v>
      </c>
    </row>
    <row r="33" spans="1:35" s="96" customFormat="1" ht="19.5" customHeight="1" thickBot="1" thickTop="1">
      <c r="A33" s="446" t="s">
        <v>35</v>
      </c>
      <c r="B33" s="447"/>
      <c r="C33" s="83">
        <f>SUM(C29:C32)</f>
        <v>239739</v>
      </c>
      <c r="D33" s="84">
        <f>SUM(D29:D32)</f>
        <v>3977.9999999999995</v>
      </c>
      <c r="E33" s="85">
        <f aca="true" t="shared" si="10" ref="E33:AC33">SUM(E29:E32)</f>
        <v>3560.2</v>
      </c>
      <c r="F33" s="85">
        <f t="shared" si="10"/>
        <v>417.79999999999995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3323.7</v>
      </c>
      <c r="K33" s="85">
        <f t="shared" si="10"/>
        <v>3032.7</v>
      </c>
      <c r="L33" s="85">
        <f t="shared" si="10"/>
        <v>291</v>
      </c>
      <c r="M33" s="85">
        <f t="shared" si="10"/>
        <v>233.2</v>
      </c>
      <c r="N33" s="85">
        <f t="shared" si="10"/>
        <v>147.4</v>
      </c>
      <c r="O33" s="85">
        <f t="shared" si="10"/>
        <v>85.8</v>
      </c>
      <c r="P33" s="85">
        <f t="shared" si="10"/>
        <v>380.09999999999997</v>
      </c>
      <c r="Q33" s="85">
        <f t="shared" si="10"/>
        <v>380.09999999999997</v>
      </c>
      <c r="R33" s="85">
        <f t="shared" si="10"/>
        <v>0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41</v>
      </c>
      <c r="W33" s="85">
        <f t="shared" si="10"/>
        <v>0</v>
      </c>
      <c r="X33" s="85">
        <f t="shared" si="10"/>
        <v>41</v>
      </c>
      <c r="Y33" s="85">
        <f t="shared" si="10"/>
        <v>1857.8</v>
      </c>
      <c r="Z33" s="86">
        <f t="shared" si="10"/>
        <v>5835.799999999999</v>
      </c>
      <c r="AA33" s="87">
        <f t="shared" si="10"/>
        <v>3977.9999999999995</v>
      </c>
      <c r="AB33" s="88">
        <f t="shared" si="10"/>
        <v>3597.899999999999</v>
      </c>
      <c r="AC33" s="89">
        <f t="shared" si="10"/>
        <v>380.09999999999997</v>
      </c>
      <c r="AD33" s="90">
        <f t="shared" si="1"/>
        <v>553.1014978789433</v>
      </c>
      <c r="AE33" s="91">
        <f t="shared" si="2"/>
        <v>500.25235777241073</v>
      </c>
      <c r="AF33" s="92">
        <f t="shared" si="3"/>
        <v>52.849140106532516</v>
      </c>
      <c r="AG33" s="93">
        <f t="shared" si="4"/>
        <v>811.4101863554392</v>
      </c>
      <c r="AH33" s="94">
        <f t="shared" si="5"/>
        <v>258.308688476496</v>
      </c>
      <c r="AI33" s="95">
        <f t="shared" si="6"/>
        <v>9.55505279034691</v>
      </c>
    </row>
    <row r="34" spans="1:35" s="22" customFormat="1" ht="19.5" customHeight="1">
      <c r="A34" s="445" t="s">
        <v>53</v>
      </c>
      <c r="B34" s="30" t="s">
        <v>1</v>
      </c>
      <c r="C34" s="273">
        <f>'基本データ'!C7</f>
        <v>46939</v>
      </c>
      <c r="D34" s="282">
        <f>'基本データ'!D7</f>
        <v>952.0999999999999</v>
      </c>
      <c r="E34" s="9">
        <f>'基本データ'!E7</f>
        <v>765.5999999999999</v>
      </c>
      <c r="F34" s="9">
        <f>'基本データ'!F7</f>
        <v>186.5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736.6999999999999</v>
      </c>
      <c r="K34" s="9">
        <f>'基本データ'!K7</f>
        <v>659.4</v>
      </c>
      <c r="L34" s="9">
        <f>'基本データ'!L7</f>
        <v>77.3</v>
      </c>
      <c r="M34" s="288">
        <f>'基本データ'!M7</f>
        <v>38.400000000000006</v>
      </c>
      <c r="N34" s="9">
        <f>'基本データ'!N7</f>
        <v>18.8</v>
      </c>
      <c r="O34" s="9">
        <f>'基本データ'!O7</f>
        <v>19.6</v>
      </c>
      <c r="P34" s="288">
        <f>'基本データ'!P7</f>
        <v>110</v>
      </c>
      <c r="Q34" s="9">
        <f>'基本データ'!Q7</f>
        <v>83.9</v>
      </c>
      <c r="R34" s="9">
        <f>'基本データ'!R7</f>
        <v>26.1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67</v>
      </c>
      <c r="W34" s="9">
        <f>'基本データ'!W7</f>
        <v>3.5</v>
      </c>
      <c r="X34" s="9">
        <f>'基本データ'!X7</f>
        <v>63.5</v>
      </c>
      <c r="Y34" s="292">
        <f>'基本データ'!Y7</f>
        <v>428.1</v>
      </c>
      <c r="Z34" s="298">
        <f>'基本データ'!Z7</f>
        <v>1380.1999999999998</v>
      </c>
      <c r="AA34" s="301">
        <f>'基本データ'!AA7</f>
        <v>952.0999999999999</v>
      </c>
      <c r="AB34" s="313">
        <f>'基本データ'!AB7</f>
        <v>842.0999999999999</v>
      </c>
      <c r="AC34" s="314">
        <f>'基本データ'!AC7</f>
        <v>110</v>
      </c>
      <c r="AD34" s="305">
        <f t="shared" si="1"/>
        <v>676.1257518623461</v>
      </c>
      <c r="AE34" s="325">
        <f t="shared" si="2"/>
        <v>598.0101834295574</v>
      </c>
      <c r="AF34" s="326">
        <f t="shared" si="3"/>
        <v>78.11556843278865</v>
      </c>
      <c r="AG34" s="332">
        <f t="shared" si="4"/>
        <v>980.1373413721353</v>
      </c>
      <c r="AH34" s="337">
        <f t="shared" si="5"/>
        <v>304.0115895097893</v>
      </c>
      <c r="AI34" s="343">
        <f>'基本データ'!AI7</f>
        <v>11.553408255435354</v>
      </c>
    </row>
    <row r="35" spans="1:35" s="22" customFormat="1" ht="19.5" customHeight="1">
      <c r="A35" s="445"/>
      <c r="B35" s="11" t="s">
        <v>22</v>
      </c>
      <c r="C35" s="101">
        <f>'基本データ'!C30</f>
        <v>14268</v>
      </c>
      <c r="D35" s="279">
        <f>'基本データ'!D30</f>
        <v>268.5</v>
      </c>
      <c r="E35" s="6">
        <f>'基本データ'!E30</f>
        <v>243.2</v>
      </c>
      <c r="F35" s="6">
        <f>'基本データ'!F30</f>
        <v>25.3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228.9</v>
      </c>
      <c r="K35" s="6">
        <f>'基本データ'!K30</f>
        <v>219</v>
      </c>
      <c r="L35" s="6">
        <f>'基本データ'!L30</f>
        <v>9.9</v>
      </c>
      <c r="M35" s="285">
        <f>'基本データ'!M30</f>
        <v>8.4</v>
      </c>
      <c r="N35" s="6">
        <f>'基本データ'!N30</f>
        <v>6.2</v>
      </c>
      <c r="O35" s="6">
        <f>'基本データ'!O30</f>
        <v>2.2</v>
      </c>
      <c r="P35" s="285">
        <f>'基本データ'!P30</f>
        <v>20.400000000000002</v>
      </c>
      <c r="Q35" s="6">
        <f>'基本データ'!Q30</f>
        <v>17.8</v>
      </c>
      <c r="R35" s="6">
        <f>'基本データ'!R30</f>
        <v>2.6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10.799999999999999</v>
      </c>
      <c r="W35" s="6">
        <f>'基本データ'!W30</f>
        <v>0.2</v>
      </c>
      <c r="X35" s="6">
        <f>'基本データ'!X30</f>
        <v>10.6</v>
      </c>
      <c r="Y35" s="123">
        <f>'基本データ'!Y30</f>
        <v>81.1</v>
      </c>
      <c r="Z35" s="295">
        <f>'基本データ'!Z30</f>
        <v>349.6</v>
      </c>
      <c r="AA35" s="139">
        <f>'基本データ'!AA30</f>
        <v>268.5</v>
      </c>
      <c r="AB35" s="286">
        <f>'基本データ'!AB30</f>
        <v>248.10000000000002</v>
      </c>
      <c r="AC35" s="310">
        <f>'基本データ'!AC30</f>
        <v>20.400000000000002</v>
      </c>
      <c r="AD35" s="303">
        <f t="shared" si="1"/>
        <v>627.277824502383</v>
      </c>
      <c r="AE35" s="321">
        <f t="shared" si="2"/>
        <v>579.6187272217551</v>
      </c>
      <c r="AF35" s="322">
        <f t="shared" si="3"/>
        <v>47.65909728062798</v>
      </c>
      <c r="AG35" s="330">
        <f t="shared" si="4"/>
        <v>816.7460984954678</v>
      </c>
      <c r="AH35" s="335">
        <f t="shared" si="5"/>
        <v>189.46827399308475</v>
      </c>
      <c r="AI35" s="341">
        <f t="shared" si="6"/>
        <v>7.5977653631284925</v>
      </c>
    </row>
    <row r="36" spans="1:35" s="22" customFormat="1" ht="19.5" customHeight="1">
      <c r="A36" s="445"/>
      <c r="B36" s="11" t="s">
        <v>23</v>
      </c>
      <c r="C36" s="101">
        <f>'基本データ'!C31</f>
        <v>8045</v>
      </c>
      <c r="D36" s="279">
        <f>'基本データ'!D31</f>
        <v>154.1</v>
      </c>
      <c r="E36" s="6">
        <f>'基本データ'!E31</f>
        <v>141.2</v>
      </c>
      <c r="F36" s="6">
        <f>'基本データ'!F31</f>
        <v>12.899999999999999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117.2</v>
      </c>
      <c r="K36" s="6">
        <f>'基本データ'!K31</f>
        <v>113.8</v>
      </c>
      <c r="L36" s="6">
        <f>'基本データ'!L31</f>
        <v>3.4</v>
      </c>
      <c r="M36" s="285">
        <f>'基本データ'!M31</f>
        <v>7.4</v>
      </c>
      <c r="N36" s="6">
        <f>'基本データ'!N31</f>
        <v>6</v>
      </c>
      <c r="O36" s="6">
        <f>'基本データ'!O31</f>
        <v>1.4</v>
      </c>
      <c r="P36" s="285">
        <f>'基本データ'!P31</f>
        <v>22.4</v>
      </c>
      <c r="Q36" s="6">
        <f>'基本データ'!Q31</f>
        <v>21.4</v>
      </c>
      <c r="R36" s="6">
        <f>'基本データ'!R31</f>
        <v>1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7.1</v>
      </c>
      <c r="W36" s="6">
        <f>'基本データ'!W31</f>
        <v>0</v>
      </c>
      <c r="X36" s="6">
        <f>'基本データ'!X31</f>
        <v>7.1</v>
      </c>
      <c r="Y36" s="123">
        <f>'基本データ'!Y31</f>
        <v>67.9</v>
      </c>
      <c r="Z36" s="295">
        <f>'基本データ'!Z31</f>
        <v>222</v>
      </c>
      <c r="AA36" s="139">
        <f>'基本データ'!AA31</f>
        <v>154.10000000000002</v>
      </c>
      <c r="AB36" s="286">
        <f>'基本データ'!AB31</f>
        <v>131.70000000000002</v>
      </c>
      <c r="AC36" s="310">
        <f>'基本データ'!AC31</f>
        <v>22.4</v>
      </c>
      <c r="AD36" s="303">
        <f t="shared" si="1"/>
        <v>638.4918168634763</v>
      </c>
      <c r="AE36" s="321">
        <f t="shared" si="2"/>
        <v>545.6805469235551</v>
      </c>
      <c r="AF36" s="322">
        <f t="shared" si="3"/>
        <v>92.81126993992127</v>
      </c>
      <c r="AG36" s="330">
        <f t="shared" si="4"/>
        <v>919.8259788688625</v>
      </c>
      <c r="AH36" s="335">
        <f t="shared" si="5"/>
        <v>281.3341620053864</v>
      </c>
      <c r="AI36" s="341">
        <f>'基本データ'!AI31</f>
        <v>14.536015574302398</v>
      </c>
    </row>
    <row r="37" spans="1:35" s="22" customFormat="1" ht="19.5" customHeight="1" thickBot="1">
      <c r="A37" s="445"/>
      <c r="B37" s="13" t="s">
        <v>24</v>
      </c>
      <c r="C37" s="275">
        <f>'基本データ'!C32</f>
        <v>2991</v>
      </c>
      <c r="D37" s="283">
        <f>'基本データ'!D32</f>
        <v>56.8</v>
      </c>
      <c r="E37" s="26">
        <f>'基本データ'!E32</f>
        <v>51.7</v>
      </c>
      <c r="F37" s="26">
        <f>'基本データ'!F32</f>
        <v>5.1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43.9</v>
      </c>
      <c r="K37" s="26">
        <f>'基本データ'!K32</f>
        <v>42.6</v>
      </c>
      <c r="L37" s="26">
        <f>'基本データ'!L32</f>
        <v>1.3</v>
      </c>
      <c r="M37" s="289">
        <f>'基本データ'!M32</f>
        <v>2.9</v>
      </c>
      <c r="N37" s="26">
        <f>'基本データ'!N32</f>
        <v>2.6</v>
      </c>
      <c r="O37" s="26">
        <f>'基本データ'!O32</f>
        <v>0.3</v>
      </c>
      <c r="P37" s="289">
        <f>'基本データ'!P32</f>
        <v>6.6</v>
      </c>
      <c r="Q37" s="26">
        <f>'基本データ'!Q32</f>
        <v>6.1</v>
      </c>
      <c r="R37" s="26">
        <f>'基本データ'!R32</f>
        <v>0.5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3.4</v>
      </c>
      <c r="W37" s="26">
        <f>'基本データ'!W32</f>
        <v>0.4</v>
      </c>
      <c r="X37" s="26">
        <f>'基本データ'!X32</f>
        <v>3</v>
      </c>
      <c r="Y37" s="293">
        <f>'基本データ'!Y32</f>
        <v>19.6</v>
      </c>
      <c r="Z37" s="299">
        <f>'基本データ'!Z32</f>
        <v>76.4</v>
      </c>
      <c r="AA37" s="302">
        <f>'基本データ'!AA32</f>
        <v>56.8</v>
      </c>
      <c r="AB37" s="315">
        <f>'基本データ'!AB32</f>
        <v>50.199999999999996</v>
      </c>
      <c r="AC37" s="316">
        <f>'基本データ'!AC32</f>
        <v>6.6</v>
      </c>
      <c r="AD37" s="306">
        <f t="shared" si="1"/>
        <v>633.0101415357183</v>
      </c>
      <c r="AE37" s="327">
        <f t="shared" si="2"/>
        <v>559.4561462164271</v>
      </c>
      <c r="AF37" s="328">
        <f t="shared" si="3"/>
        <v>73.55399531929122</v>
      </c>
      <c r="AG37" s="333">
        <f t="shared" si="4"/>
        <v>851.4432185445226</v>
      </c>
      <c r="AH37" s="338">
        <f t="shared" si="5"/>
        <v>218.43307700880422</v>
      </c>
      <c r="AI37" s="344">
        <f>'基本データ'!AI32</f>
        <v>11.619718309859156</v>
      </c>
    </row>
    <row r="38" spans="1:35" s="96" customFormat="1" ht="19.5" customHeight="1" thickBot="1" thickTop="1">
      <c r="A38" s="446" t="s">
        <v>35</v>
      </c>
      <c r="B38" s="447"/>
      <c r="C38" s="83">
        <f>SUM(C34:C37)</f>
        <v>72243</v>
      </c>
      <c r="D38" s="84">
        <f>SUM(D34:D37)</f>
        <v>1431.4999999999998</v>
      </c>
      <c r="E38" s="85">
        <f aca="true" t="shared" si="11" ref="E38:AC38">SUM(E34:E37)</f>
        <v>1201.7</v>
      </c>
      <c r="F38" s="85">
        <f t="shared" si="11"/>
        <v>229.8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1126.7</v>
      </c>
      <c r="K38" s="85">
        <f t="shared" si="11"/>
        <v>1034.8</v>
      </c>
      <c r="L38" s="85">
        <f t="shared" si="11"/>
        <v>91.9</v>
      </c>
      <c r="M38" s="85">
        <f t="shared" si="11"/>
        <v>57.1</v>
      </c>
      <c r="N38" s="85">
        <f t="shared" si="11"/>
        <v>33.6</v>
      </c>
      <c r="O38" s="85">
        <f t="shared" si="11"/>
        <v>23.5</v>
      </c>
      <c r="P38" s="85">
        <f t="shared" si="11"/>
        <v>159.4</v>
      </c>
      <c r="Q38" s="85">
        <f t="shared" si="11"/>
        <v>129.2</v>
      </c>
      <c r="R38" s="85">
        <f t="shared" si="11"/>
        <v>30.200000000000003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88.3</v>
      </c>
      <c r="W38" s="85">
        <f t="shared" si="11"/>
        <v>4.1000000000000005</v>
      </c>
      <c r="X38" s="85">
        <f t="shared" si="11"/>
        <v>84.19999999999999</v>
      </c>
      <c r="Y38" s="85">
        <f>SUM(Y34:Y37)</f>
        <v>596.7</v>
      </c>
      <c r="Z38" s="86">
        <f t="shared" si="11"/>
        <v>2028.1999999999998</v>
      </c>
      <c r="AA38" s="87">
        <f t="shared" si="11"/>
        <v>1431.4999999999998</v>
      </c>
      <c r="AB38" s="88">
        <f t="shared" si="11"/>
        <v>1272.1</v>
      </c>
      <c r="AC38" s="89">
        <f t="shared" si="11"/>
        <v>159.4</v>
      </c>
      <c r="AD38" s="90">
        <f t="shared" si="1"/>
        <v>660.5022862653359</v>
      </c>
      <c r="AE38" s="91">
        <f t="shared" si="2"/>
        <v>586.954214710537</v>
      </c>
      <c r="AF38" s="92">
        <f t="shared" si="3"/>
        <v>73.54807155479885</v>
      </c>
      <c r="AG38" s="93">
        <f t="shared" si="4"/>
        <v>935.8230785912359</v>
      </c>
      <c r="AH38" s="94">
        <f t="shared" si="5"/>
        <v>275.32079232590013</v>
      </c>
      <c r="AI38" s="95">
        <f t="shared" si="6"/>
        <v>11.135172895564095</v>
      </c>
    </row>
    <row r="39" spans="1:35" s="22" customFormat="1" ht="19.5" customHeight="1">
      <c r="A39" s="448" t="s">
        <v>54</v>
      </c>
      <c r="B39" s="10" t="s">
        <v>2</v>
      </c>
      <c r="C39" s="273">
        <f>'基本データ'!C8</f>
        <v>32908</v>
      </c>
      <c r="D39" s="282">
        <f>'基本データ'!D8</f>
        <v>620.5</v>
      </c>
      <c r="E39" s="9">
        <f>'基本データ'!E8</f>
        <v>534.0999999999999</v>
      </c>
      <c r="F39" s="9">
        <f>'基本データ'!F8</f>
        <v>86.39999999999999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524.8</v>
      </c>
      <c r="K39" s="9">
        <f>'基本データ'!K8</f>
        <v>473.4</v>
      </c>
      <c r="L39" s="9">
        <f>'基本データ'!L8</f>
        <v>51.4</v>
      </c>
      <c r="M39" s="288">
        <f>'基本データ'!M8</f>
        <v>68.6</v>
      </c>
      <c r="N39" s="9">
        <f>'基本データ'!N8</f>
        <v>37.9</v>
      </c>
      <c r="O39" s="9">
        <f>'基本データ'!O8</f>
        <v>30.7</v>
      </c>
      <c r="P39" s="288">
        <f>'基本データ'!P8</f>
        <v>27.1</v>
      </c>
      <c r="Q39" s="9">
        <f>'基本データ'!Q8</f>
        <v>22.8</v>
      </c>
      <c r="R39" s="9">
        <f>'基本データ'!R8</f>
        <v>4.3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72</v>
      </c>
      <c r="Z39" s="298">
        <f>'基本データ'!Z8</f>
        <v>692.5</v>
      </c>
      <c r="AA39" s="301">
        <f>'基本データ'!AA8</f>
        <v>620.5</v>
      </c>
      <c r="AB39" s="313">
        <f>'基本データ'!AB8</f>
        <v>593.4</v>
      </c>
      <c r="AC39" s="314">
        <f>'基本データ'!AC8</f>
        <v>27.1</v>
      </c>
      <c r="AD39" s="305">
        <f t="shared" si="1"/>
        <v>628.5199141039667</v>
      </c>
      <c r="AE39" s="325">
        <f t="shared" si="2"/>
        <v>601.069648717637</v>
      </c>
      <c r="AF39" s="326">
        <f t="shared" si="3"/>
        <v>27.450265386329566</v>
      </c>
      <c r="AG39" s="332">
        <f t="shared" si="4"/>
        <v>701.4505084883109</v>
      </c>
      <c r="AH39" s="337">
        <f t="shared" si="5"/>
        <v>72.93059438434423</v>
      </c>
      <c r="AI39" s="343">
        <f>'基本データ'!AI8</f>
        <v>4.367445608380338</v>
      </c>
    </row>
    <row r="40" spans="1:35" s="22" customFormat="1" ht="19.5" customHeight="1">
      <c r="A40" s="445"/>
      <c r="B40" s="11" t="s">
        <v>20</v>
      </c>
      <c r="C40" s="101">
        <f>'基本データ'!C28</f>
        <v>4816</v>
      </c>
      <c r="D40" s="279">
        <f>'基本データ'!D28</f>
        <v>92.89999999999999</v>
      </c>
      <c r="E40" s="6">
        <f>'基本データ'!E28</f>
        <v>88.5</v>
      </c>
      <c r="F40" s="6">
        <f>'基本データ'!F28</f>
        <v>4.4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78.8</v>
      </c>
      <c r="K40" s="6">
        <f>'基本データ'!K28</f>
        <v>76.2</v>
      </c>
      <c r="L40" s="6">
        <f>'基本データ'!L28</f>
        <v>2.6</v>
      </c>
      <c r="M40" s="285">
        <f>'基本データ'!M28</f>
        <v>10.6</v>
      </c>
      <c r="N40" s="6">
        <f>'基本データ'!N28</f>
        <v>9</v>
      </c>
      <c r="O40" s="6">
        <f>'基本データ'!O28</f>
        <v>1.6</v>
      </c>
      <c r="P40" s="285">
        <f>'基本データ'!P28</f>
        <v>3.5</v>
      </c>
      <c r="Q40" s="6">
        <f>'基本データ'!Q28</f>
        <v>3.3</v>
      </c>
      <c r="R40" s="6">
        <f>'基本データ'!R28</f>
        <v>0.2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92.89999999999999</v>
      </c>
      <c r="AA40" s="139">
        <f>'基本データ'!AA28</f>
        <v>92.89999999999999</v>
      </c>
      <c r="AB40" s="286">
        <f>'基本データ'!AB28</f>
        <v>89.39999999999999</v>
      </c>
      <c r="AC40" s="310">
        <f>'基本データ'!AC28</f>
        <v>3.5</v>
      </c>
      <c r="AD40" s="303">
        <f t="shared" si="1"/>
        <v>642.9955703211517</v>
      </c>
      <c r="AE40" s="321">
        <f t="shared" si="2"/>
        <v>618.7707641196013</v>
      </c>
      <c r="AF40" s="322">
        <f t="shared" si="3"/>
        <v>24.224806201550386</v>
      </c>
      <c r="AG40" s="330">
        <f t="shared" si="4"/>
        <v>642.9955703211517</v>
      </c>
      <c r="AH40" s="335">
        <f t="shared" si="5"/>
        <v>0</v>
      </c>
      <c r="AI40" s="341">
        <f>'基本データ'!AI28</f>
        <v>3.7674919268030145</v>
      </c>
    </row>
    <row r="41" spans="1:35" s="22" customFormat="1" ht="19.5" customHeight="1">
      <c r="A41" s="445"/>
      <c r="B41" s="11" t="s">
        <v>7</v>
      </c>
      <c r="C41" s="101">
        <f>'基本データ'!C14</f>
        <v>17689</v>
      </c>
      <c r="D41" s="279">
        <f>'基本データ'!D14</f>
        <v>334.79999999999995</v>
      </c>
      <c r="E41" s="6">
        <f>'基本データ'!E14</f>
        <v>254.4</v>
      </c>
      <c r="F41" s="6">
        <f>'基本データ'!F14</f>
        <v>80.4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271.9</v>
      </c>
      <c r="K41" s="6">
        <f>'基本データ'!K14</f>
        <v>211.1</v>
      </c>
      <c r="L41" s="6">
        <f>'基本データ'!L14</f>
        <v>60.8</v>
      </c>
      <c r="M41" s="285">
        <f>'基本データ'!M14</f>
        <v>18.3</v>
      </c>
      <c r="N41" s="6">
        <f>'基本データ'!N14</f>
        <v>9.9</v>
      </c>
      <c r="O41" s="6">
        <f>'基本データ'!O14</f>
        <v>8.4</v>
      </c>
      <c r="P41" s="285">
        <f>'基本データ'!P14</f>
        <v>44.599999999999994</v>
      </c>
      <c r="Q41" s="6">
        <f>'基本データ'!Q14</f>
        <v>33.4</v>
      </c>
      <c r="R41" s="6">
        <f>'基本データ'!R14</f>
        <v>11.2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59.8</v>
      </c>
      <c r="Z41" s="295">
        <f>'基本データ'!Z14</f>
        <v>394.59999999999997</v>
      </c>
      <c r="AA41" s="139">
        <f>'基本データ'!AA14</f>
        <v>334.79999999999995</v>
      </c>
      <c r="AB41" s="286">
        <f>'基本データ'!AB14</f>
        <v>290.2</v>
      </c>
      <c r="AC41" s="310">
        <f>'基本データ'!AC14</f>
        <v>44.599999999999994</v>
      </c>
      <c r="AD41" s="303">
        <f t="shared" si="1"/>
        <v>630.9005596698512</v>
      </c>
      <c r="AE41" s="321">
        <f t="shared" si="2"/>
        <v>546.8558614581567</v>
      </c>
      <c r="AF41" s="322">
        <f t="shared" si="3"/>
        <v>84.04469821169464</v>
      </c>
      <c r="AG41" s="330">
        <f t="shared" si="4"/>
        <v>743.5882940433792</v>
      </c>
      <c r="AH41" s="335">
        <f t="shared" si="5"/>
        <v>112.6877343735278</v>
      </c>
      <c r="AI41" s="341">
        <f>'基本データ'!AI14</f>
        <v>13.321385902031063</v>
      </c>
    </row>
    <row r="42" spans="1:35" s="22" customFormat="1" ht="19.5" customHeight="1">
      <c r="A42" s="445"/>
      <c r="B42" s="11" t="s">
        <v>8</v>
      </c>
      <c r="C42" s="101">
        <f>'基本データ'!C15</f>
        <v>29983</v>
      </c>
      <c r="D42" s="279">
        <f>'基本データ'!D15</f>
        <v>559.0999999999999</v>
      </c>
      <c r="E42" s="6">
        <f>'基本データ'!E15</f>
        <v>478.1</v>
      </c>
      <c r="F42" s="6">
        <f>'基本データ'!F15</f>
        <v>81</v>
      </c>
      <c r="G42" s="285">
        <f>'基本データ'!G15</f>
        <v>405.3</v>
      </c>
      <c r="H42" s="6">
        <f>'基本データ'!H15</f>
        <v>405.3</v>
      </c>
      <c r="I42" s="6">
        <f>'基本データ'!I15</f>
        <v>0</v>
      </c>
      <c r="J42" s="285">
        <f>'基本データ'!J15</f>
        <v>49.9</v>
      </c>
      <c r="K42" s="6">
        <f>'基本データ'!K15</f>
        <v>0</v>
      </c>
      <c r="L42" s="6">
        <f>'基本データ'!L15</f>
        <v>49.9</v>
      </c>
      <c r="M42" s="285">
        <f>'基本データ'!M15</f>
        <v>10.3</v>
      </c>
      <c r="N42" s="6">
        <f>'基本データ'!N15</f>
        <v>0</v>
      </c>
      <c r="O42" s="6">
        <f>'基本データ'!O15</f>
        <v>10.3</v>
      </c>
      <c r="P42" s="285">
        <f>'基本データ'!P15</f>
        <v>68.8</v>
      </c>
      <c r="Q42" s="6">
        <f>'基本データ'!Q15</f>
        <v>68.8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24.8</v>
      </c>
      <c r="W42" s="6">
        <f>'基本データ'!W15</f>
        <v>4</v>
      </c>
      <c r="X42" s="6">
        <f>'基本データ'!X15</f>
        <v>20.8</v>
      </c>
      <c r="Y42" s="123">
        <f>'基本データ'!Y15</f>
        <v>335.8</v>
      </c>
      <c r="Z42" s="295">
        <f>'基本データ'!Z15</f>
        <v>894.8999999999999</v>
      </c>
      <c r="AA42" s="139">
        <f>'基本データ'!AA15</f>
        <v>559.1</v>
      </c>
      <c r="AB42" s="286">
        <f>'基本データ'!AB15</f>
        <v>490.3</v>
      </c>
      <c r="AC42" s="310">
        <f>'基本データ'!AC15</f>
        <v>68.8</v>
      </c>
      <c r="AD42" s="303">
        <f t="shared" si="1"/>
        <v>621.5744477426098</v>
      </c>
      <c r="AE42" s="321">
        <f t="shared" si="2"/>
        <v>545.0866602185682</v>
      </c>
      <c r="AF42" s="322">
        <f t="shared" si="3"/>
        <v>76.48778752404141</v>
      </c>
      <c r="AG42" s="330">
        <f t="shared" si="4"/>
        <v>994.8971083614045</v>
      </c>
      <c r="AH42" s="335">
        <f t="shared" si="5"/>
        <v>373.3226606187951</v>
      </c>
      <c r="AI42" s="341">
        <f>'基本データ'!AI15</f>
        <v>12.305490967626541</v>
      </c>
    </row>
    <row r="43" spans="1:35" s="22" customFormat="1" ht="19.5" customHeight="1" thickBot="1">
      <c r="A43" s="445"/>
      <c r="B43" s="13" t="s">
        <v>21</v>
      </c>
      <c r="C43" s="272">
        <f>'基本データ'!C29</f>
        <v>10741</v>
      </c>
      <c r="D43" s="281">
        <f>'基本データ'!D29</f>
        <v>200.79999999999998</v>
      </c>
      <c r="E43" s="14">
        <f>'基本データ'!E29</f>
        <v>189.3</v>
      </c>
      <c r="F43" s="14">
        <f>'基本データ'!F29</f>
        <v>11.5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143</v>
      </c>
      <c r="K43" s="14">
        <f>'基本データ'!K29</f>
        <v>136.9</v>
      </c>
      <c r="L43" s="14">
        <f>'基本データ'!L29</f>
        <v>6.1</v>
      </c>
      <c r="M43" s="287">
        <f>'基本データ'!M29</f>
        <v>6.2</v>
      </c>
      <c r="N43" s="14">
        <f>'基本データ'!N29</f>
        <v>5</v>
      </c>
      <c r="O43" s="14">
        <f>'基本データ'!O29</f>
        <v>1.2</v>
      </c>
      <c r="P43" s="287">
        <f>'基本データ'!P29</f>
        <v>45.4</v>
      </c>
      <c r="Q43" s="14">
        <f>'基本データ'!Q29</f>
        <v>44</v>
      </c>
      <c r="R43" s="14">
        <f>'基本データ'!R29</f>
        <v>1.4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6.199999999999999</v>
      </c>
      <c r="W43" s="14">
        <f>'基本データ'!W29</f>
        <v>3.4</v>
      </c>
      <c r="X43" s="14">
        <f>'基本データ'!X29</f>
        <v>2.8</v>
      </c>
      <c r="Y43" s="291">
        <f>'基本データ'!Y29</f>
        <v>61.3</v>
      </c>
      <c r="Z43" s="297">
        <f>'基本データ'!Z29</f>
        <v>262.09999999999997</v>
      </c>
      <c r="AA43" s="307">
        <f>'基本データ'!AA29</f>
        <v>200.79999999999998</v>
      </c>
      <c r="AB43" s="287">
        <f>'基本データ'!AB29</f>
        <v>155.39999999999998</v>
      </c>
      <c r="AC43" s="317">
        <f>'基本データ'!AC29</f>
        <v>45.4</v>
      </c>
      <c r="AD43" s="303">
        <f t="shared" si="1"/>
        <v>623.157372063433</v>
      </c>
      <c r="AE43" s="321">
        <f t="shared" si="2"/>
        <v>482.26422120845353</v>
      </c>
      <c r="AF43" s="322">
        <f t="shared" si="3"/>
        <v>140.89315085497938</v>
      </c>
      <c r="AG43" s="330">
        <f t="shared" si="4"/>
        <v>813.3941594513235</v>
      </c>
      <c r="AH43" s="335">
        <f t="shared" si="5"/>
        <v>190.23678738789062</v>
      </c>
      <c r="AI43" s="345">
        <f>'基本データ'!AI29</f>
        <v>22.60956175298805</v>
      </c>
    </row>
    <row r="44" spans="1:35" s="96" customFormat="1" ht="19.5" customHeight="1" thickBot="1" thickTop="1">
      <c r="A44" s="446" t="s">
        <v>35</v>
      </c>
      <c r="B44" s="447"/>
      <c r="C44" s="83">
        <f>SUM(C39:C43)</f>
        <v>96137</v>
      </c>
      <c r="D44" s="84">
        <f aca="true" t="shared" si="12" ref="D44:AC44">SUM(D39:D43)</f>
        <v>1808.0999999999997</v>
      </c>
      <c r="E44" s="85">
        <f t="shared" si="12"/>
        <v>1544.3999999999999</v>
      </c>
      <c r="F44" s="85">
        <f t="shared" si="12"/>
        <v>263.7</v>
      </c>
      <c r="G44" s="85">
        <f t="shared" si="12"/>
        <v>405.3</v>
      </c>
      <c r="H44" s="85">
        <f t="shared" si="12"/>
        <v>405.3</v>
      </c>
      <c r="I44" s="85">
        <f t="shared" si="12"/>
        <v>0</v>
      </c>
      <c r="J44" s="85">
        <f t="shared" si="12"/>
        <v>1068.3999999999999</v>
      </c>
      <c r="K44" s="85">
        <f t="shared" si="12"/>
        <v>897.6</v>
      </c>
      <c r="L44" s="85">
        <f t="shared" si="12"/>
        <v>170.79999999999998</v>
      </c>
      <c r="M44" s="85">
        <f t="shared" si="12"/>
        <v>113.99999999999999</v>
      </c>
      <c r="N44" s="85">
        <f t="shared" si="12"/>
        <v>61.8</v>
      </c>
      <c r="O44" s="85">
        <f t="shared" si="12"/>
        <v>52.2</v>
      </c>
      <c r="P44" s="85">
        <f t="shared" si="12"/>
        <v>189.4</v>
      </c>
      <c r="Q44" s="85">
        <f t="shared" si="12"/>
        <v>172.3</v>
      </c>
      <c r="R44" s="85">
        <f t="shared" si="12"/>
        <v>17.099999999999998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31</v>
      </c>
      <c r="W44" s="85">
        <f t="shared" si="12"/>
        <v>7.4</v>
      </c>
      <c r="X44" s="85">
        <f t="shared" si="12"/>
        <v>23.6</v>
      </c>
      <c r="Y44" s="85">
        <f t="shared" si="12"/>
        <v>528.9</v>
      </c>
      <c r="Z44" s="86">
        <f t="shared" si="12"/>
        <v>2336.9999999999995</v>
      </c>
      <c r="AA44" s="87">
        <f t="shared" si="12"/>
        <v>1808.0999999999997</v>
      </c>
      <c r="AB44" s="88">
        <f t="shared" si="12"/>
        <v>1618.6999999999998</v>
      </c>
      <c r="AC44" s="89">
        <f t="shared" si="12"/>
        <v>189.4</v>
      </c>
      <c r="AD44" s="90">
        <f t="shared" si="1"/>
        <v>626.9178360048679</v>
      </c>
      <c r="AE44" s="91">
        <f t="shared" si="2"/>
        <v>561.2476639240527</v>
      </c>
      <c r="AF44" s="92">
        <f t="shared" si="3"/>
        <v>65.67017208081523</v>
      </c>
      <c r="AG44" s="93">
        <f t="shared" si="4"/>
        <v>810.301964904251</v>
      </c>
      <c r="AH44" s="94">
        <f t="shared" si="5"/>
        <v>183.38412889938317</v>
      </c>
      <c r="AI44" s="95">
        <f>AC44*100/AA44</f>
        <v>10.475084342680164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&amp;C&amp;16【広域ブロック別】令和５年11月分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2023-10-30T02:17:25Z</cp:lastPrinted>
  <dcterms:created xsi:type="dcterms:W3CDTF">2010-06-09T06:34:32Z</dcterms:created>
  <dcterms:modified xsi:type="dcterms:W3CDTF">2024-01-05T00:24:06Z</dcterms:modified>
  <cp:category/>
  <cp:version/>
  <cp:contentType/>
  <cp:contentStatus/>
</cp:coreProperties>
</file>