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8_{57259E04-B706-4039-BEAD-891D67F82F55}"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U32" i="10" l="1"/>
  <c r="AM32" i="10"/>
  <c r="AM33" i="10" s="1"/>
  <c r="AM34" i="10" s="1"/>
  <c r="AM35" i="10" s="1"/>
  <c r="BE32" i="10" l="1"/>
  <c r="CO32" i="10" s="1"/>
  <c r="CO33" i="10" s="1"/>
  <c r="CO34" i="10" s="1"/>
  <c r="CO35" i="10" s="1"/>
  <c r="CO36" i="10" s="1"/>
  <c r="CO37" i="10" s="1"/>
  <c r="CO38" i="10" s="1"/>
  <c r="CO39" i="10" s="1"/>
  <c r="CO40" i="10" s="1"/>
  <c r="CO41" i="10" s="1"/>
  <c r="BW32" i="10"/>
</calcChain>
</file>

<file path=xl/sharedStrings.xml><?xml version="1.0" encoding="utf-8"?>
<sst xmlns="http://schemas.openxmlformats.org/spreadsheetml/2006/main" count="1053" uniqueCount="602">
  <si>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</si>
  <si>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</si>
  <si>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</si>
  <si>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</si>
  <si>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</si>
  <si>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</si>
  <si>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</si>
  <si>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</si>
  <si>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</si>
  <si>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</si>
  <si>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</si>
  <si>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</si>
  <si>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</si>
  <si>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</si>
  <si>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</si>
  <si>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</si>
  <si>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</si>
  <si>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</si>
  <si>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</si>
  <si>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</si>
  <si>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</si>
  <si>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</si>
  <si>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</si>
  <si>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</si>
  <si>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</si>
  <si>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</si>
  <si>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</si>
  <si>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</si>
  <si>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</si>
  <si>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</si>
  <si>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</si>
  <si>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</si>
  <si>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</si>
  <si>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</si>
  <si>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</si>
  <si>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</si>
  <si>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</si>
  <si>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</si>
  <si>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</si>
  <si>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</si>
  <si>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</si>
  <si>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</si>
  <si>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</si>
  <si>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</si>
  <si>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</si>
  <si>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</si>
  <si>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</si>
  <si>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</si>
  <si>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</si>
  <si>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</si>
  <si>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</si>
  <si>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</si>
  <si>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</si>
  <si>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</si>
  <si>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</si>
  <si>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</si>
  <si>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</si>
  <si>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</si>
  <si>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</si>
  <si>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</si>
  <si>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</si>
  <si>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</si>
  <si>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</si>
  <si>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</si>
  <si>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</si>
  <si>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</si>
  <si>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</si>
  <si>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</si>
  <si>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</si>
  <si>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</si>
  <si>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</si>
  <si>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</si>
  <si>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</si>
  <si>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</si>
  <si>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</si>
  <si>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</si>
  <si>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</si>
  <si>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</si>
  <si>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</si>
  <si>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</si>
  <si>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</si>
  <si>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</si>
  <si>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</si>
  <si>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</si>
  <si>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岩手県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</si>
  <si>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</si>
  <si>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</si>
  <si>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</si>
  <si>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</si>
  <si>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</si>
  <si>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</si>
  <si>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</si>
  <si>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</si>
  <si>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</si>
  <si>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</si>
  <si>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</si>
  <si>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</si>
  <si>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</si>
  <si>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</si>
  <si>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</si>
  <si>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</si>
  <si>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</si>
  <si>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</si>
  <si>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</si>
  <si>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</si>
  <si>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</si>
  <si>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</si>
  <si>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</si>
  <si>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</si>
  <si>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</si>
  <si>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</si>
  <si>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</si>
  <si>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</si>
  <si>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</si>
  <si>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</si>
  <si>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</si>
  <si>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</si>
  <si>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</si>
  <si>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</si>
  <si>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</si>
  <si>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</si>
  <si>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</si>
  <si>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</si>
  <si>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</si>
  <si>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</si>
  <si>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</si>
  <si>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</si>
  <si>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</si>
  <si>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</si>
  <si>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</si>
  <si>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</si>
  <si>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</si>
  <si>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</si>
  <si>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</si>
  <si>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</si>
  <si>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</si>
  <si>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</si>
  <si>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</si>
  <si>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</si>
  <si>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</si>
  <si>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</si>
  <si>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</si>
  <si>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</si>
  <si>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</si>
  <si>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</si>
  <si>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-1.4</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</si>
  <si>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</si>
  <si>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</si>
  <si>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</si>
  <si>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</si>
  <si>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</si>
  <si>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</si>
  <si>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</si>
  <si>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</si>
  <si>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</si>
  <si>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</si>
  <si>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</si>
  <si>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</si>
  <si>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</si>
  <si>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</si>
  <si>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</si>
  <si>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</si>
  <si>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</si>
  <si>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</si>
  <si>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</si>
  <si>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</si>
  <si>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</si>
  <si>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</si>
  <si>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</si>
  <si>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</si>
  <si>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</si>
  <si>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</si>
  <si>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</si>
  <si>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</si>
  <si>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</si>
  <si>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</si>
  <si>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</si>
  <si>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</si>
  <si>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</si>
  <si>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</si>
  <si>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</si>
  <si>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</si>
  <si>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</si>
  <si>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</si>
  <si>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</si>
  <si>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</si>
  <si>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</si>
  <si>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</si>
  <si>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</si>
  <si>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</si>
  <si>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</si>
  <si>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</si>
  <si>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</si>
  <si>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</si>
  <si>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岩手県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</si>
  <si>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</si>
  <si>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</si>
  <si>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</si>
  <si>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</si>
  <si>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</si>
  <si>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</si>
  <si>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</si>
  <si>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</si>
  <si>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</si>
  <si>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</si>
  <si>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</si>
  <si>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</si>
  <si>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</si>
  <si>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</si>
  <si>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</si>
  <si>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</si>
  <si>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</si>
  <si>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</si>
  <si>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</si>
  <si>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</si>
  <si>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</si>
  <si>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</si>
  <si>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</si>
  <si>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</si>
  <si>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</si>
  <si>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</si>
  <si>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</si>
  <si>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</si>
  <si>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</si>
  <si>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</si>
  <si>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</si>
  <si>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</si>
  <si>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</si>
  <si>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</si>
  <si>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</si>
  <si>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</si>
  <si>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</si>
  <si>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</si>
  <si>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</si>
  <si>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</si>
  <si>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</si>
  <si>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</si>
  <si>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</si>
  <si>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</si>
  <si>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</si>
  <si>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</si>
  <si>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</si>
  <si>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</si>
  <si>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</si>
  <si>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</si>
  <si>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</si>
  <si>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</si>
  <si>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</si>
  <si>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</si>
  <si>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</si>
  <si>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</si>
  <si>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</si>
  <si>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</si>
  <si>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</si>
  <si>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</si>
  <si>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</si>
  <si>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</si>
  <si>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</si>
  <si>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</si>
  <si>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</si>
  <si>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</si>
  <si>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</si>
  <si>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</si>
  <si>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</si>
  <si>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</si>
  <si>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</si>
  <si>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</si>
  <si>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</si>
  <si>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</si>
  <si>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</si>
  <si>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</si>
  <si>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</si>
  <si>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</si>
  <si>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</si>
  <si>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</si>
  <si>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</si>
  <si>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</si>
  <si>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</si>
  <si>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</si>
  <si>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</si>
  <si>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</si>
  <si>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</si>
  <si>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</si>
  <si>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</si>
  <si>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</si>
  <si>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</si>
  <si>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</si>
  <si>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</si>
  <si>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</si>
  <si>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</si>
  <si>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</si>
  <si>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</si>
  <si>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</si>
  <si>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</si>
  <si>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</si>
  <si>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</si>
  <si>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</si>
  <si>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</si>
  <si>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</si>
  <si>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</si>
  <si>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</si>
  <si>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</si>
  <si>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</si>
  <si>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</si>
  <si>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</si>
  <si>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</si>
  <si>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</si>
  <si>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</si>
  <si>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</si>
  <si>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</si>
  <si>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</si>
  <si>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</si>
  <si>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</si>
  <si>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</si>
  <si>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</si>
  <si>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</si>
  <si>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</si>
  <si>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</si>
  <si>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</si>
  <si>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</si>
  <si>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</si>
  <si>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</si>
  <si>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</si>
  <si>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</si>
  <si>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</si>
  <si>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</si>
  <si>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</si>
  <si>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</si>
  <si>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</si>
  <si>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</si>
  <si>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</si>
  <si>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</si>
  <si>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</si>
  <si>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</si>
  <si>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</si>
  <si>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</si>
  <si>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</si>
  <si>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</si>
  <si>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</si>
  <si>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</si>
  <si>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</si>
  <si>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</si>
  <si>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</si>
  <si>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</si>
  <si>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</si>
  <si>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</si>
  <si>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</si>
  <si>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</si>
  <si>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</si>
  <si>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岩手県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</si>
  <si>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</si>
  <si>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</si>
  <si>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</si>
  <si>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</si>
  <si>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</si>
  <si>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</si>
  <si>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</si>
  <si>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</si>
  <si>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</si>
  <si>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</si>
  <si>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</si>
  <si>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</si>
  <si>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</si>
  <si>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</si>
  <si>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</si>
  <si>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</si>
  <si>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</si>
  <si>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</si>
  <si>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</si>
  <si>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</si>
  <si>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</si>
  <si>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中小企業振興資金特別会計</t>
    <phoneticPr fontId="3"/>
  </si>
  <si>
    <t>-</t>
    <phoneticPr fontId="3"/>
  </si>
  <si>
    <t>証紙収入整理特別会計</t>
    <phoneticPr fontId="3"/>
  </si>
  <si>
    <t>沿岸漁業改善資金特別会計</t>
    <phoneticPr fontId="3"/>
  </si>
  <si>
    <t>土地先行取得事業特別会計</t>
    <phoneticPr fontId="3"/>
  </si>
  <si>
    <t>県有林事業特別会計</t>
    <phoneticPr fontId="3"/>
  </si>
  <si>
    <t>林業・木材産業資金特別会計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</si>
  <si>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</si>
  <si>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</si>
  <si>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</si>
  <si>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</si>
  <si>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</si>
  <si>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</si>
  <si>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</si>
  <si>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</si>
  <si>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</si>
  <si>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</si>
  <si>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</si>
  <si>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</si>
  <si>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</si>
  <si>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</si>
  <si>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</si>
  <si>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岩手県立病院等事業会計</t>
    <phoneticPr fontId="3"/>
  </si>
  <si>
    <t>法適用企業</t>
    <phoneticPr fontId="3"/>
  </si>
  <si>
    <t>岩手県工業用水道事業会計</t>
    <phoneticPr fontId="3"/>
  </si>
  <si>
    <t>法適用企業</t>
    <phoneticPr fontId="3"/>
  </si>
  <si>
    <t>岩手県電気事業会計</t>
    <phoneticPr fontId="3"/>
  </si>
  <si>
    <t>法適用企業</t>
    <phoneticPr fontId="3"/>
  </si>
  <si>
    <t>岩手県流域下水道事業会計</t>
    <phoneticPr fontId="3"/>
  </si>
  <si>
    <t>岩手県港湾整備事業特別会計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</si>
  <si>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</si>
  <si>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</si>
  <si>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</si>
  <si>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</si>
  <si>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</si>
  <si>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</si>
  <si>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</si>
  <si>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</si>
  <si>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</si>
  <si>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</si>
  <si>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</si>
  <si>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</si>
  <si>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</si>
  <si>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</si>
  <si>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</si>
  <si>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</si>
  <si>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</si>
  <si>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</si>
  <si>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</si>
  <si>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</si>
  <si>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</si>
  <si>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</si>
  <si>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</si>
  <si>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</si>
  <si>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</si>
  <si>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</si>
  <si>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</si>
  <si>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</si>
  <si>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</si>
  <si>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</si>
  <si>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</si>
  <si>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</si>
  <si>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</si>
  <si>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</si>
  <si>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</si>
  <si>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</si>
  <si>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</si>
  <si>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</si>
  <si>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</si>
  <si>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</si>
  <si>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</si>
  <si>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</si>
  <si>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</si>
  <si>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</si>
  <si>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</si>
  <si>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</si>
  <si>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</si>
  <si>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</si>
  <si>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</si>
  <si>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</si>
  <si>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</si>
  <si>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</si>
  <si>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</si>
  <si>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</si>
  <si>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</si>
  <si>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</si>
  <si>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</si>
  <si>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岩手県立病院等事業会計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</si>
  <si>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</si>
  <si>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</si>
  <si>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</si>
  <si>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岩手県港湾整備事業特別会計</t>
    <phoneticPr fontId="3"/>
  </si>
  <si>
    <t>(Ｆ)</t>
    <phoneticPr fontId="3"/>
  </si>
  <si>
    <t>岩手県工業用水道事業会計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</si>
  <si>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</si>
  <si>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</si>
  <si>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</si>
  <si>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</si>
  <si>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</si>
  <si>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</si>
  <si>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</si>
  <si>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</si>
  <si>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</si>
  <si>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</si>
  <si>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</si>
  <si>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</si>
  <si>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</si>
  <si>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</si>
  <si>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</si>
  <si>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</si>
  <si>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</si>
  <si>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</si>
  <si>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</si>
  <si>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</si>
  <si>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</si>
  <si>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</si>
  <si>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</si>
  <si>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</si>
  <si>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</si>
  <si>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</si>
  <si>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</si>
  <si>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</si>
  <si>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</si>
  <si>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</si>
  <si>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</si>
  <si>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</si>
  <si>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</si>
  <si>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</si>
  <si>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</si>
  <si>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</si>
  <si>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</si>
  <si>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</si>
  <si>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</si>
  <si>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</si>
  <si>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</si>
  <si>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</si>
  <si>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</si>
  <si>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</si>
  <si>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</si>
  <si>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</si>
  <si>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</si>
  <si>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</si>
  <si>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</si>
  <si>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</si>
  <si>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</si>
  <si>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</si>
  <si>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</si>
  <si>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</si>
  <si>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</si>
  <si>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</si>
  <si>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</si>
  <si>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</si>
  <si>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</si>
  <si>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</si>
  <si>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</si>
  <si>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</si>
  <si>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</si>
  <si>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</si>
  <si>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</si>
  <si>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</si>
  <si>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</si>
  <si>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</si>
  <si>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</si>
  <si>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</si>
  <si>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</si>
  <si>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</si>
  <si>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</si>
  <si>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</si>
  <si>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</si>
  <si>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</si>
  <si>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</si>
  <si>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</si>
  <si>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</si>
  <si>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</si>
  <si>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</si>
  <si>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0.79</t>
  </si>
  <si>
    <t>▲ 2.69</t>
  </si>
  <si>
    <t>一般会計</t>
  </si>
  <si>
    <t>岩手県電気事業会計</t>
  </si>
  <si>
    <t>岩手県立病院等事業会計</t>
  </si>
  <si>
    <t>岩手県工業用水道事業会計</t>
  </si>
  <si>
    <t>岩手県流域下水道事業会計</t>
  </si>
  <si>
    <t>国民健康保険特別会計</t>
  </si>
  <si>
    <t>岩手県港湾整備事業特別会計</t>
  </si>
  <si>
    <t>証紙収入整理特別会計</t>
  </si>
  <si>
    <t>その他会計（赤字）</t>
  </si>
  <si>
    <t>その他会計（黒字）</t>
  </si>
  <si>
    <t>（百万円）</t>
    <phoneticPr fontId="2"/>
  </si>
  <si>
    <t>H30</t>
    <phoneticPr fontId="2"/>
  </si>
  <si>
    <t>R01</t>
    <phoneticPr fontId="2"/>
  </si>
  <si>
    <t>R02</t>
    <phoneticPr fontId="2"/>
  </si>
  <si>
    <t>R03</t>
    <phoneticPr fontId="2"/>
  </si>
  <si>
    <t>R04</t>
    <phoneticPr fontId="2"/>
  </si>
  <si>
    <t>公共施設等適正管理推進基金</t>
  </si>
  <si>
    <t>緊急雇用創出事業臨時特例基金</t>
  </si>
  <si>
    <t>いわての学び希望基金</t>
  </si>
  <si>
    <t>退職手当基金</t>
  </si>
  <si>
    <t>地域振興基金</t>
  </si>
  <si>
    <t>岩手県競馬組合</t>
    <rPh sb="0" eb="3">
      <t>イワテケン</t>
    </rPh>
    <rPh sb="3" eb="5">
      <t>ケイバ</t>
    </rPh>
    <rPh sb="5" eb="7">
      <t>クミアイ</t>
    </rPh>
    <phoneticPr fontId="2"/>
  </si>
  <si>
    <t>〇</t>
  </si>
  <si>
    <t>（公社）岩手県農畜産物価格安定基金協会</t>
    <rPh sb="1" eb="3">
      <t>コウシャ</t>
    </rPh>
    <phoneticPr fontId="3"/>
  </si>
  <si>
    <t>（公社）岩手県農業公社</t>
  </si>
  <si>
    <t>（公社）岩手県農産物改良種苗センター</t>
  </si>
  <si>
    <t>（一財）岩手県栽培漁業協会</t>
    <rPh sb="1" eb="2">
      <t>イチ</t>
    </rPh>
    <rPh sb="2" eb="3">
      <t>ザイ</t>
    </rPh>
    <phoneticPr fontId="3"/>
  </si>
  <si>
    <t>（一財）岩手県畜産協会</t>
  </si>
  <si>
    <t>（公財）さんりく基金</t>
    <rPh sb="1" eb="2">
      <t>コウ</t>
    </rPh>
    <phoneticPr fontId="3"/>
  </si>
  <si>
    <t>（公財）岩手県国際交流協会</t>
  </si>
  <si>
    <t>（一財）クリーンいわて事業団</t>
  </si>
  <si>
    <t>（公財）いわてリハビリテーションセンター</t>
  </si>
  <si>
    <t>（公財）いわて愛の健康づくり財団</t>
  </si>
  <si>
    <t>（公財）いきいき岩手支援財団</t>
  </si>
  <si>
    <t>（公財）いわて産業振興センター</t>
  </si>
  <si>
    <t>（公財）ふるさといわて定住財団</t>
  </si>
  <si>
    <t>（公財）岩手県観光協会</t>
  </si>
  <si>
    <t>（公財）岩手生物工学研究センター</t>
  </si>
  <si>
    <t>（公財）岩手県林業労働対策基金</t>
  </si>
  <si>
    <t>（公財）岩手県漁業担い手育成基金</t>
  </si>
  <si>
    <t>（公財）岩手県土木技術振興協会</t>
  </si>
  <si>
    <t>（公財）岩手県下水道公社</t>
  </si>
  <si>
    <t>（公財）岩手育英奨学会</t>
  </si>
  <si>
    <t>（公財）岩手県文化振興事業団</t>
  </si>
  <si>
    <t>（公財）岩手県スポーツ振興事業団</t>
  </si>
  <si>
    <t>（公財）岩手県暴力団追放推進センター</t>
  </si>
  <si>
    <t>三陸鉄道（株）</t>
    <rPh sb="5" eb="6">
      <t>カブ</t>
    </rPh>
    <phoneticPr fontId="3"/>
  </si>
  <si>
    <t>アイジーアールいわて銀河鉄道（株）</t>
  </si>
  <si>
    <t>岩手県オイルターミナル（株）</t>
  </si>
  <si>
    <t>（株）岩手ソフトウェアセンター</t>
  </si>
  <si>
    <t>岩手県産（株）</t>
  </si>
  <si>
    <t>（株）クリーントピアいわて</t>
  </si>
  <si>
    <t>岩手県空港ターミナルビル（株）</t>
  </si>
  <si>
    <t>（公財）盛岡地域地場産業振興センター</t>
    <rPh sb="4" eb="6">
      <t>モリオカ</t>
    </rPh>
    <rPh sb="6" eb="8">
      <t>チイキ</t>
    </rPh>
    <rPh sb="8" eb="10">
      <t>ジバ</t>
    </rPh>
    <rPh sb="10" eb="12">
      <t>サンギョウ</t>
    </rPh>
    <rPh sb="12" eb="14">
      <t>シンコウ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</si>
</sst>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0398-4500-8B78-2D3D093F36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170096</c:v>
                </c:pt>
                <c:pt idx="1">
                  <c:v>164700</c:v>
                </c:pt>
                <c:pt idx="2">
                  <c:v>165422</c:v>
                </c:pt>
                <c:pt idx="3">
                  <c:v>137346</c:v>
                </c:pt>
                <c:pt idx="4">
                  <c:v>98353</c:v>
                </c:pt>
              </c:numCache>
            </c:numRef>
          </c:val>
          <c:smooth val="0"/>
          <c:extLst>
            <c:ext xmlns:c16="http://schemas.microsoft.com/office/drawing/2014/chart" uri="{C3380CC4-5D6E-409C-BE32-E72D297353CC}">
              <c16:uniqueId val="{00000001-0398-4500-8B78-2D3D093F364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c:v>
                </c:pt>
                <c:pt idx="1">
                  <c:v>3.33</c:v>
                </c:pt>
                <c:pt idx="2">
                  <c:v>6.24</c:v>
                </c:pt>
                <c:pt idx="3">
                  <c:v>4.34</c:v>
                </c:pt>
                <c:pt idx="4">
                  <c:v>5.0599999999999996</c:v>
                </c:pt>
              </c:numCache>
            </c:numRef>
          </c:val>
          <c:extLst>
            <c:ext xmlns:c16="http://schemas.microsoft.com/office/drawing/2014/chart" uri="{C3380CC4-5D6E-409C-BE32-E72D297353CC}">
              <c16:uniqueId val="{00000000-6C38-44AB-9176-301EFC21E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5.78</c:v>
                </c:pt>
                <c:pt idx="1">
                  <c:v>4.66</c:v>
                </c:pt>
                <c:pt idx="2">
                  <c:v>4.49</c:v>
                </c:pt>
                <c:pt idx="3">
                  <c:v>8.5399999999999991</c:v>
                </c:pt>
                <c:pt idx="4">
                  <c:v>7.6</c:v>
                </c:pt>
              </c:numCache>
            </c:numRef>
          </c:val>
          <c:extLst>
            <c:ext xmlns:c16="http://schemas.microsoft.com/office/drawing/2014/chart" uri="{C3380CC4-5D6E-409C-BE32-E72D297353CC}">
              <c16:uniqueId val="{00000001-6C38-44AB-9176-301EFC21EFB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-0.79</c:v>
                </c:pt>
                <c:pt idx="1">
                  <c:v>-2.69</c:v>
                </c:pt>
                <c:pt idx="2">
                  <c:v>2.78</c:v>
                </c:pt>
                <c:pt idx="3">
                  <c:v>3.71</c:v>
                </c:pt>
                <c:pt idx="4">
                  <c:v>0.45</c:v>
                </c:pt>
              </c:numCache>
            </c:numRef>
          </c:val>
          <c:smooth val="0"/>
          <c:extLst>
            <c:ext xmlns:c16="http://schemas.microsoft.com/office/drawing/2014/chart" uri="{C3380CC4-5D6E-409C-BE32-E72D297353CC}">
              <c16:uniqueId val="{00000002-6C38-44AB-9176-301EFC21EFB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0.23</c:v>
                </c:pt>
                <c:pt idx="4">
                  <c:v>#N/A</c:v>
                </c:pt>
                <c:pt idx="5">
                  <c:v>0</c:v>
                </c:pt>
                <c:pt idx="6">
                  <c:v>#N/A</c:v>
                </c:pt>
                <c:pt idx="7">
                  <c:v>0</c:v>
                </c:pt>
                <c:pt idx="8">
                  <c:v>#N/A</c:v>
                </c:pt>
                <c:pt idx="9">
                  <c:v>0</c:v>
                </c:pt>
              </c:numCache>
            </c:numRef>
          </c:val>
          <c:extLst>
            <c:ext xmlns:c16="http://schemas.microsoft.com/office/drawing/2014/chart" uri="{C3380CC4-5D6E-409C-BE32-E72D297353CC}">
              <c16:uniqueId val="{00000000-E7C4-4528-A018-1AD0AFE1D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C4-4528-A018-1AD0AFE1D8DF}"/>
            </c:ext>
          </c:extLst>
        </c:ser>
        <c:ser>
          <c:idx val="2"/>
          <c:order val="2"/>
          <c:tx>
            <c:strRef>
              <c:f>データシート!$A$29</c:f>
              <c:strCache>
                <c:ptCount val="1"/>
                <c:pt idx="0">
                  <c:v>証紙収入整理特別会計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E7C4-4528-A018-1AD0AFE1D8DF}"/>
            </c:ext>
          </c:extLst>
        </c:ser>
        <c:ser>
          <c:idx val="3"/>
          <c:order val="3"/>
          <c:tx>
            <c:strRef>
              <c:f>データシート!$A$30</c:f>
              <c:strCache>
                <c:ptCount val="1"/>
                <c:pt idx="0">
                  <c:v>岩手県港湾整備事業特別会計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0.31</c:v>
                </c:pt>
                <c:pt idx="2">
                  <c:v>#N/A</c:v>
                </c:pt>
                <c:pt idx="3">
                  <c:v>0.28000000000000003</c:v>
                </c:pt>
                <c:pt idx="4">
                  <c:v>#N/A</c:v>
                </c:pt>
                <c:pt idx="5">
                  <c:v>0.43</c:v>
                </c:pt>
                <c:pt idx="6">
                  <c:v>#N/A</c:v>
                </c:pt>
                <c:pt idx="7">
                  <c:v>0.27</c:v>
                </c:pt>
                <c:pt idx="8">
                  <c:v>#N/A</c:v>
                </c:pt>
                <c:pt idx="9">
                  <c:v>0.23</c:v>
                </c:pt>
              </c:numCache>
            </c:numRef>
          </c:val>
          <c:extLst>
            <c:ext xmlns:c16="http://schemas.microsoft.com/office/drawing/2014/chart" uri="{C3380CC4-5D6E-409C-BE32-E72D297353CC}">
              <c16:uniqueId val="{00000003-E7C4-4528-A018-1AD0AFE1D8D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0.46</c:v>
                </c:pt>
                <c:pt idx="2">
                  <c:v>#N/A</c:v>
                </c:pt>
                <c:pt idx="3">
                  <c:v>0.2</c:v>
                </c:pt>
                <c:pt idx="4">
                  <c:v>#N/A</c:v>
                </c:pt>
                <c:pt idx="5">
                  <c:v>1.03</c:v>
                </c:pt>
                <c:pt idx="6">
                  <c:v>#N/A</c:v>
                </c:pt>
                <c:pt idx="7">
                  <c:v>0.3</c:v>
                </c:pt>
                <c:pt idx="8">
                  <c:v>#N/A</c:v>
                </c:pt>
                <c:pt idx="9">
                  <c:v>0.37</c:v>
                </c:pt>
              </c:numCache>
            </c:numRef>
          </c:val>
          <c:extLst>
            <c:ext xmlns:c16="http://schemas.microsoft.com/office/drawing/2014/chart" uri="{C3380CC4-5D6E-409C-BE32-E72D297353CC}">
              <c16:uniqueId val="{00000004-E7C4-4528-A018-1AD0AFE1D8DF}"/>
            </c:ext>
          </c:extLst>
        </c:ser>
        <c:ser>
          <c:idx val="5"/>
          <c:order val="5"/>
          <c:tx>
            <c:strRef>
              <c:f>データシート!$A$32</c:f>
              <c:strCache>
                <c:ptCount val="1"/>
                <c:pt idx="0">
                  <c:v>岩手県流域下水道事業会計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0.24</c:v>
                </c:pt>
                <c:pt idx="8">
                  <c:v>#N/A</c:v>
                </c:pt>
                <c:pt idx="9">
                  <c:v>0.43</c:v>
                </c:pt>
              </c:numCache>
            </c:numRef>
          </c:val>
          <c:extLst>
            <c:ext xmlns:c16="http://schemas.microsoft.com/office/drawing/2014/chart" uri="{C3380CC4-5D6E-409C-BE32-E72D297353CC}">
              <c16:uniqueId val="{00000005-E7C4-4528-A018-1AD0AFE1D8DF}"/>
            </c:ext>
          </c:extLst>
        </c:ser>
        <c:ser>
          <c:idx val="6"/>
          <c:order val="6"/>
          <c:tx>
            <c:strRef>
              <c:f>データシート!$A$33</c:f>
              <c:strCache>
                <c:ptCount val="1"/>
                <c:pt idx="0">
                  <c:v>岩手県工業用水道事業会計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0.15</c:v>
                </c:pt>
                <c:pt idx="4">
                  <c:v>#N/A</c:v>
                </c:pt>
                <c:pt idx="5">
                  <c:v>0.17</c:v>
                </c:pt>
                <c:pt idx="6">
                  <c:v>#N/A</c:v>
                </c:pt>
                <c:pt idx="7">
                  <c:v>0.3</c:v>
                </c:pt>
                <c:pt idx="8">
                  <c:v>#N/A</c:v>
                </c:pt>
                <c:pt idx="9">
                  <c:v>0.44</c:v>
                </c:pt>
              </c:numCache>
            </c:numRef>
          </c:val>
          <c:extLst>
            <c:ext xmlns:c16="http://schemas.microsoft.com/office/drawing/2014/chart" uri="{C3380CC4-5D6E-409C-BE32-E72D297353CC}">
              <c16:uniqueId val="{00000006-E7C4-4528-A018-1AD0AFE1D8DF}"/>
            </c:ext>
          </c:extLst>
        </c:ser>
        <c:ser>
          <c:idx val="7"/>
          <c:order val="7"/>
          <c:tx>
            <c:strRef>
              <c:f>データシート!$A$34</c:f>
              <c:strCache>
                <c:ptCount val="1"/>
                <c:pt idx="0">
                  <c:v>岩手県立病院等事業会計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1.48</c:v>
                </c:pt>
                <c:pt idx="2">
                  <c:v>#N/A</c:v>
                </c:pt>
                <c:pt idx="3">
                  <c:v>1.17</c:v>
                </c:pt>
                <c:pt idx="4">
                  <c:v>#N/A</c:v>
                </c:pt>
                <c:pt idx="5">
                  <c:v>1.59</c:v>
                </c:pt>
                <c:pt idx="6">
                  <c:v>#N/A</c:v>
                </c:pt>
                <c:pt idx="7">
                  <c:v>2.67</c:v>
                </c:pt>
                <c:pt idx="8">
                  <c:v>#N/A</c:v>
                </c:pt>
                <c:pt idx="9">
                  <c:v>3.14</c:v>
                </c:pt>
              </c:numCache>
            </c:numRef>
          </c:val>
          <c:extLst>
            <c:ext xmlns:c16="http://schemas.microsoft.com/office/drawing/2014/chart" uri="{C3380CC4-5D6E-409C-BE32-E72D297353CC}">
              <c16:uniqueId val="{00000007-E7C4-4528-A018-1AD0AFE1D8DF}"/>
            </c:ext>
          </c:extLst>
        </c:ser>
        <c:ser>
          <c:idx val="8"/>
          <c:order val="8"/>
          <c:tx>
            <c:strRef>
              <c:f>データシート!$A$35</c:f>
              <c:strCache>
                <c:ptCount val="1"/>
                <c:pt idx="0">
                  <c:v>岩手県電気事業会計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3.24</c:v>
                </c:pt>
                <c:pt idx="2">
                  <c:v>#N/A</c:v>
                </c:pt>
                <c:pt idx="3">
                  <c:v>3.76</c:v>
                </c:pt>
                <c:pt idx="4">
                  <c:v>#N/A</c:v>
                </c:pt>
                <c:pt idx="5">
                  <c:v>4.34</c:v>
                </c:pt>
                <c:pt idx="6">
                  <c:v>#N/A</c:v>
                </c:pt>
                <c:pt idx="7">
                  <c:v>4.68</c:v>
                </c:pt>
                <c:pt idx="8">
                  <c:v>#N/A</c:v>
                </c:pt>
                <c:pt idx="9">
                  <c:v>5.05</c:v>
                </c:pt>
              </c:numCache>
            </c:numRef>
          </c:val>
          <c:extLst>
            <c:ext xmlns:c16="http://schemas.microsoft.com/office/drawing/2014/chart" uri="{C3380CC4-5D6E-409C-BE32-E72D297353CC}">
              <c16:uniqueId val="{00000008-E7C4-4528-A018-1AD0AFE1D8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4.79</c:v>
                </c:pt>
                <c:pt idx="2">
                  <c:v>#N/A</c:v>
                </c:pt>
                <c:pt idx="3">
                  <c:v>3.32</c:v>
                </c:pt>
                <c:pt idx="4">
                  <c:v>#N/A</c:v>
                </c:pt>
                <c:pt idx="5">
                  <c:v>6.24</c:v>
                </c:pt>
                <c:pt idx="6">
                  <c:v>#N/A</c:v>
                </c:pt>
                <c:pt idx="7">
                  <c:v>4.34</c:v>
                </c:pt>
                <c:pt idx="8">
                  <c:v>#N/A</c:v>
                </c:pt>
                <c:pt idx="9">
                  <c:v>5.05</c:v>
                </c:pt>
              </c:numCache>
            </c:numRef>
          </c:val>
          <c:extLst>
            <c:ext xmlns:c16="http://schemas.microsoft.com/office/drawing/2014/chart" uri="{C3380CC4-5D6E-409C-BE32-E72D297353CC}">
              <c16:uniqueId val="{00000009-E7C4-4528-A018-1AD0AFE1D8D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73514</c:v>
                </c:pt>
                <c:pt idx="5">
                  <c:v>72034</c:v>
                </c:pt>
                <c:pt idx="8">
                  <c:v>68972</c:v>
                </c:pt>
                <c:pt idx="11">
                  <c:v>64830</c:v>
                </c:pt>
                <c:pt idx="14">
                  <c:v>61971</c:v>
                </c:pt>
              </c:numCache>
            </c:numRef>
          </c:val>
          <c:extLst>
            <c:ext xmlns:c16="http://schemas.microsoft.com/office/drawing/2014/chart" uri="{C3380CC4-5D6E-409C-BE32-E72D297353CC}">
              <c16:uniqueId val="{00000000-F659-4890-BBDD-AE54715A23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F659-4890-BBDD-AE54715A23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886</c:v>
                </c:pt>
                <c:pt idx="3">
                  <c:v>793</c:v>
                </c:pt>
                <c:pt idx="6">
                  <c:v>725</c:v>
                </c:pt>
                <c:pt idx="9">
                  <c:v>662</c:v>
                </c:pt>
                <c:pt idx="12">
                  <c:v>310</c:v>
                </c:pt>
              </c:numCache>
            </c:numRef>
          </c:val>
          <c:extLst>
            <c:ext xmlns:c16="http://schemas.microsoft.com/office/drawing/2014/chart" uri="{C3380CC4-5D6E-409C-BE32-E72D297353CC}">
              <c16:uniqueId val="{00000002-F659-4890-BBDD-AE54715A23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59-4890-BBDD-AE54715A23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9718</c:v>
                </c:pt>
                <c:pt idx="3">
                  <c:v>10135</c:v>
                </c:pt>
                <c:pt idx="6">
                  <c:v>9006</c:v>
                </c:pt>
                <c:pt idx="9">
                  <c:v>9881</c:v>
                </c:pt>
                <c:pt idx="12">
                  <c:v>8801</c:v>
                </c:pt>
              </c:numCache>
            </c:numRef>
          </c:val>
          <c:extLst>
            <c:ext xmlns:c16="http://schemas.microsoft.com/office/drawing/2014/chart" uri="{C3380CC4-5D6E-409C-BE32-E72D297353CC}">
              <c16:uniqueId val="{00000004-F659-4890-BBDD-AE54715A23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1018</c:v>
                </c:pt>
                <c:pt idx="3">
                  <c:v>1118</c:v>
                </c:pt>
                <c:pt idx="6">
                  <c:v>1318</c:v>
                </c:pt>
                <c:pt idx="9">
                  <c:v>1418</c:v>
                </c:pt>
                <c:pt idx="12">
                  <c:v>1518</c:v>
                </c:pt>
              </c:numCache>
            </c:numRef>
          </c:val>
          <c:extLst>
            <c:ext xmlns:c16="http://schemas.microsoft.com/office/drawing/2014/chart" uri="{C3380CC4-5D6E-409C-BE32-E72D297353CC}">
              <c16:uniqueId val="{00000005-F659-4890-BBDD-AE54715A23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59-4890-BBDD-AE54715A23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111144</c:v>
                </c:pt>
                <c:pt idx="3">
                  <c:v>103838</c:v>
                </c:pt>
                <c:pt idx="6">
                  <c:v>98993</c:v>
                </c:pt>
                <c:pt idx="9">
                  <c:v>100081</c:v>
                </c:pt>
                <c:pt idx="12">
                  <c:v>91713</c:v>
                </c:pt>
              </c:numCache>
            </c:numRef>
          </c:val>
          <c:extLst>
            <c:ext xmlns:c16="http://schemas.microsoft.com/office/drawing/2014/chart" uri="{C3380CC4-5D6E-409C-BE32-E72D297353CC}">
              <c16:uniqueId val="{00000007-F659-4890-BBDD-AE54715A233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49252</c:v>
                </c:pt>
                <c:pt idx="2">
                  <c:v>#N/A</c:v>
                </c:pt>
                <c:pt idx="3">
                  <c:v>#N/A</c:v>
                </c:pt>
                <c:pt idx="4">
                  <c:v>43851</c:v>
                </c:pt>
                <c:pt idx="5">
                  <c:v>#N/A</c:v>
                </c:pt>
                <c:pt idx="6">
                  <c:v>#N/A</c:v>
                </c:pt>
                <c:pt idx="7">
                  <c:v>41070</c:v>
                </c:pt>
                <c:pt idx="8">
                  <c:v>#N/A</c:v>
                </c:pt>
                <c:pt idx="9">
                  <c:v>#N/A</c:v>
                </c:pt>
                <c:pt idx="10">
                  <c:v>47212</c:v>
                </c:pt>
                <c:pt idx="11">
                  <c:v>#N/A</c:v>
                </c:pt>
                <c:pt idx="12">
                  <c:v>#N/A</c:v>
                </c:pt>
                <c:pt idx="13">
                  <c:v>40371</c:v>
                </c:pt>
                <c:pt idx="14">
                  <c:v>#N/A</c:v>
                </c:pt>
              </c:numCache>
            </c:numRef>
          </c:val>
          <c:smooth val="0"/>
          <c:extLst>
            <c:ext xmlns:c16="http://schemas.microsoft.com/office/drawing/2014/chart" uri="{C3380CC4-5D6E-409C-BE32-E72D297353CC}">
              <c16:uniqueId val="{00000008-F659-4890-BBDD-AE54715A233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756104</c:v>
                </c:pt>
                <c:pt idx="5">
                  <c:v>739464</c:v>
                </c:pt>
                <c:pt idx="8">
                  <c:v>730754</c:v>
                </c:pt>
                <c:pt idx="11">
                  <c:v>718331</c:v>
                </c:pt>
                <c:pt idx="14">
                  <c:v>685842</c:v>
                </c:pt>
              </c:numCache>
            </c:numRef>
          </c:val>
          <c:extLst>
            <c:ext xmlns:c16="http://schemas.microsoft.com/office/drawing/2014/chart" uri="{C3380CC4-5D6E-409C-BE32-E72D297353CC}">
              <c16:uniqueId val="{00000000-094C-42C3-B294-52BA3F52C3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51614</c:v>
                </c:pt>
                <c:pt idx="5">
                  <c:v>50633</c:v>
                </c:pt>
                <c:pt idx="8">
                  <c:v>53058</c:v>
                </c:pt>
                <c:pt idx="11">
                  <c:v>50406</c:v>
                </c:pt>
                <c:pt idx="14">
                  <c:v>50593</c:v>
                </c:pt>
              </c:numCache>
            </c:numRef>
          </c:val>
          <c:extLst>
            <c:ext xmlns:c16="http://schemas.microsoft.com/office/drawing/2014/chart" uri="{C3380CC4-5D6E-409C-BE32-E72D297353CC}">
              <c16:uniqueId val="{00000001-094C-42C3-B294-52BA3F52C3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75093</c:v>
                </c:pt>
                <c:pt idx="5">
                  <c:v>68982</c:v>
                </c:pt>
                <c:pt idx="8">
                  <c:v>69875</c:v>
                </c:pt>
                <c:pt idx="11">
                  <c:v>102647</c:v>
                </c:pt>
                <c:pt idx="14">
                  <c:v>107381</c:v>
                </c:pt>
              </c:numCache>
            </c:numRef>
          </c:val>
          <c:extLst>
            <c:ext xmlns:c16="http://schemas.microsoft.com/office/drawing/2014/chart" uri="{C3380CC4-5D6E-409C-BE32-E72D297353CC}">
              <c16:uniqueId val="{00000002-094C-42C3-B294-52BA3F52C3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4C-42C3-B294-52BA3F52C3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4C-42C3-B294-52BA3F52C3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147</c:v>
                </c:pt>
                <c:pt idx="3">
                  <c:v>38</c:v>
                </c:pt>
                <c:pt idx="6">
                  <c:v>22</c:v>
                </c:pt>
                <c:pt idx="9">
                  <c:v>10</c:v>
                </c:pt>
                <c:pt idx="12">
                  <c:v>64</c:v>
                </c:pt>
              </c:numCache>
            </c:numRef>
          </c:val>
          <c:extLst>
            <c:ext xmlns:c16="http://schemas.microsoft.com/office/drawing/2014/chart" uri="{C3380CC4-5D6E-409C-BE32-E72D297353CC}">
              <c16:uniqueId val="{00000005-094C-42C3-B294-52BA3F52C3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166113</c:v>
                </c:pt>
                <c:pt idx="3">
                  <c:v>161926</c:v>
                </c:pt>
                <c:pt idx="6">
                  <c:v>160464</c:v>
                </c:pt>
                <c:pt idx="9">
                  <c:v>153930</c:v>
                </c:pt>
                <c:pt idx="12">
                  <c:v>149777</c:v>
                </c:pt>
              </c:numCache>
            </c:numRef>
          </c:val>
          <c:extLst>
            <c:ext xmlns:c16="http://schemas.microsoft.com/office/drawing/2014/chart" uri="{C3380CC4-5D6E-409C-BE32-E72D297353CC}">
              <c16:uniqueId val="{00000006-094C-42C3-B294-52BA3F52C3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4C-42C3-B294-52BA3F52C3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67650</c:v>
                </c:pt>
                <c:pt idx="3">
                  <c:v>65680</c:v>
                </c:pt>
                <c:pt idx="6">
                  <c:v>62172</c:v>
                </c:pt>
                <c:pt idx="9">
                  <c:v>61012</c:v>
                </c:pt>
                <c:pt idx="12">
                  <c:v>56320</c:v>
                </c:pt>
              </c:numCache>
            </c:numRef>
          </c:val>
          <c:extLst>
            <c:ext xmlns:c16="http://schemas.microsoft.com/office/drawing/2014/chart" uri="{C3380CC4-5D6E-409C-BE32-E72D297353CC}">
              <c16:uniqueId val="{00000008-094C-42C3-B294-52BA3F52C3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2794</c:v>
                </c:pt>
                <c:pt idx="3">
                  <c:v>2071</c:v>
                </c:pt>
                <c:pt idx="6">
                  <c:v>1487</c:v>
                </c:pt>
                <c:pt idx="9">
                  <c:v>1035</c:v>
                </c:pt>
                <c:pt idx="12">
                  <c:v>674</c:v>
                </c:pt>
              </c:numCache>
            </c:numRef>
          </c:val>
          <c:extLst>
            <c:ext xmlns:c16="http://schemas.microsoft.com/office/drawing/2014/chart" uri="{C3380CC4-5D6E-409C-BE32-E72D297353CC}">
              <c16:uniqueId val="{00000009-094C-42C3-B294-52BA3F52C3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1355246</c:v>
                </c:pt>
                <c:pt idx="3">
                  <c:v>1344487</c:v>
                </c:pt>
                <c:pt idx="6">
                  <c:v>1353268</c:v>
                </c:pt>
                <c:pt idx="9">
                  <c:v>1343636</c:v>
                </c:pt>
                <c:pt idx="12">
                  <c:v>1314815</c:v>
                </c:pt>
              </c:numCache>
            </c:numRef>
          </c:val>
          <c:extLst>
            <c:ext xmlns:c16="http://schemas.microsoft.com/office/drawing/2014/chart" uri="{C3380CC4-5D6E-409C-BE32-E72D297353CC}">
              <c16:uniqueId val="{0000000A-094C-42C3-B294-52BA3F52C30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709138</c:v>
                </c:pt>
                <c:pt idx="2">
                  <c:v>#N/A</c:v>
                </c:pt>
                <c:pt idx="3">
                  <c:v>#N/A</c:v>
                </c:pt>
                <c:pt idx="4">
                  <c:v>715124</c:v>
                </c:pt>
                <c:pt idx="5">
                  <c:v>#N/A</c:v>
                </c:pt>
                <c:pt idx="6">
                  <c:v>#N/A</c:v>
                </c:pt>
                <c:pt idx="7">
                  <c:v>723727</c:v>
                </c:pt>
                <c:pt idx="8">
                  <c:v>#N/A</c:v>
                </c:pt>
                <c:pt idx="9">
                  <c:v>#N/A</c:v>
                </c:pt>
                <c:pt idx="10">
                  <c:v>688239</c:v>
                </c:pt>
                <c:pt idx="11">
                  <c:v>#N/A</c:v>
                </c:pt>
                <c:pt idx="12">
                  <c:v>#N/A</c:v>
                </c:pt>
                <c:pt idx="13">
                  <c:v>677833</c:v>
                </c:pt>
                <c:pt idx="14">
                  <c:v>#N/A</c:v>
                </c:pt>
              </c:numCache>
            </c:numRef>
          </c:val>
          <c:smooth val="0"/>
          <c:extLst>
            <c:ext xmlns:c16="http://schemas.microsoft.com/office/drawing/2014/chart" uri="{C3380CC4-5D6E-409C-BE32-E72D297353CC}">
              <c16:uniqueId val="{0000000B-094C-42C3-B294-52BA3F52C30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17709</c:v>
                </c:pt>
                <c:pt idx="1">
                  <c:v>34651</c:v>
                </c:pt>
                <c:pt idx="2">
                  <c:v>29702</c:v>
                </c:pt>
              </c:numCache>
            </c:numRef>
          </c:val>
          <c:extLst>
            <c:ext xmlns:c16="http://schemas.microsoft.com/office/drawing/2014/chart" uri="{C3380CC4-5D6E-409C-BE32-E72D297353CC}">
              <c16:uniqueId val="{00000000-05EA-42E0-849A-DE1CA51FB2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14790</c:v>
                </c:pt>
                <c:pt idx="1">
                  <c:v>29790</c:v>
                </c:pt>
                <c:pt idx="2">
                  <c:v>29797</c:v>
                </c:pt>
              </c:numCache>
            </c:numRef>
          </c:val>
          <c:extLst>
            <c:ext xmlns:c16="http://schemas.microsoft.com/office/drawing/2014/chart" uri="{C3380CC4-5D6E-409C-BE32-E72D297353CC}">
              <c16:uniqueId val="{00000001-05EA-42E0-849A-DE1CA51FB2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40988</c:v>
                </c:pt>
                <c:pt idx="1">
                  <c:v>36902</c:v>
                </c:pt>
                <c:pt idx="2">
                  <c:v>52075</c:v>
                </c:pt>
              </c:numCache>
            </c:numRef>
          </c:val>
          <c:extLst>
            <c:ext xmlns:c16="http://schemas.microsoft.com/office/drawing/2014/chart" uri="{C3380CC4-5D6E-409C-BE32-E72D297353CC}">
              <c16:uniqueId val="{00000002-05EA-42E0-849A-DE1CA51FB2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国の経済対策に呼応して建設地方債・財源対策債を多額に発行し、公共施設の整備に積極的に取り組んできたこと等により、高水準となっている。令和４年度においては、公共事業等債や臨時財政対策債の償還額の減等により、県債元利償還金の額が減少したこと等により、対前年度比で</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令和３年度末の減債基金残高は、減債基金積立相当額を上回っている。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将来負担比率の分子のうち、将来負担額については、令和４年度において、地方債の着実な償還に伴い、地方債現在高が</a:t>
          </a:r>
          <a:r>
            <a:rPr kumimoji="1" lang="en-US" altLang="ja-JP" sz="1400">
              <a:latin typeface="ＭＳ ゴシック" pitchFamily="49" charset="-128"/>
              <a:ea typeface="ＭＳ ゴシック" pitchFamily="49" charset="-128"/>
            </a:rPr>
            <a:t>288</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また、充当可能財源は、令和４年度は、基準財政需要額算入見込額が</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億円の減少となり、将来負担比率の分子としては、対前年度比で</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億円の増加となった。この主な要因は、「公共施設等適正管理推進基金」を設置し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億円積み立てたこと、「退職手当基金」を設置し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等の財源対策基金について、あらゆる歳入確保策や歳出水準の適正化のための取組を進め、長期的な健全財政に留意しながら、効果的な活用を図る。基金全体としては、東日本大震災津波関連の基金及び新型コロナウイルス感染症に係る基金について、事業の進捗に伴い、残高が減少していくことから、全体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・公共施設等適正管理推進基金：県が行う公共施設その他の施設の長寿命化並びに配置及び規模の最適化を計画的に推進するための事業に要する経費の財源に充てるため。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・緊急雇用創出事業臨時特例基金：雇用及び就業の機会を緊急かつ臨時的に創出すること等により失業者等の生活の安定を図るための緊急雇用創出事業に要する経費の財源に充てるため。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・いわての学び希望基金：東日本大震災津波により、著しい被害を受けた幼児、児童、生徒、学生等の修学の支援、教育の充実等のための事業に要する経費の財源に充てるため。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・退職手当基金：職員の退職手当の支給に要する経費の財源に充てるため。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・地域振興基金：県内各地域の特性を生かした振興を図る事業に要する経費の財源に充てるため。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・公共施設等適正管理推進基金：令和４年度に新たに設置し、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・退職手当基金：令和４年度に新たに設置し、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東日本大震災津波関連の基金及び新型コロナウイルス感染症に係る基金については、事業の進捗に伴い、残高は減少していく見込みである。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東日本大震災津波等の災害からの復旧・復興事業や社会保障関係経費の増等により生じた財源不足のため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億円を取り崩した一方、令和３年度決算に伴う実質収支より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億円積み立て、さらに、令和４年度の県税等の上振れに係る後年度の普通交付税の減額精算等に対応するため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・令和５年度は、当初予算で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億円を取崩し、２月補正で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億円を積み立てたことから、令和５年度末残高は、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億円となる見込みであり、前年度末残高よりも増加する見込みである。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・今後については、「持続可能で希望ある岩手を実現するための行財政改革に関する報告書」に基づく新たな財政目標として、令和２年度残高である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億円（対標準財政規模比４％程度）の水準を維持することを掲げたところであり、あらゆる歳入確保策や歳出水準の適正化のための取組を進め、基金残高を確保していく。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令和４年度は、積み立て、取り崩しを行っていない。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今後については、地方債の償還計画を踏まえ積立予定。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863313B-33E4-4406-9579-E7C4EDA6022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B36E61-D7A1-4DA5-AC1A-636ED8F0D3F8}"/>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9190C86-5FC2-42AD-B75B-B7B5A0E6ACCB}"/>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D658184-7B7B-47A9-8CBA-4DC93D8FBB90}"/>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3239610-2E2D-4FE0-846B-CE5B954C649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CBB364-44A0-43EF-89E6-844FAADB8CDA}"/>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D675FB-775B-4512-8DE5-6DA71E95CBC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746A2F1-BB27-4F27-AF37-1673FD7342F8}"/>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5A22E27-355B-4D49-81ED-735A72C1A120}"/>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B0E5B91-BB5C-4A9E-A137-4642A1F31F9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1,189,670
1,181,439
15,275.01
879,040,072
824,677,066
19,773,269
391,047,741
1,304,527,195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2ABDA52-6BA9-447A-A309-68F9177C5E9F}"/>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D5E96F-C732-4092-B86F-D9D2AFB85912}"/>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E46FC97-B643-4BD1-BF7C-2123952C0460}"/>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215BD83-BA4B-4337-96F2-2569FDEC8A2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C231B0C-AAF3-4902-8367-ABBAED265029}"/>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834731-975D-4574-933F-9E8DFE8F655E}"/>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921BCFF-8F77-432A-A5A8-93F9BEDF0E6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9BC22C-41BE-41D6-A794-116A096A8C1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974DF24-CDD0-4DD5-B96F-049CA5389C1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51A368E-5AC4-4252-9AB2-D39A7F348B57}"/>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4B6A58-C7E9-4E44-BD69-A861817DF7E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A1C4F8F-19B1-4EB4-917C-AE5B18BEA2DB}"/>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7FA1FC6-4049-46BF-98ED-723E644541E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22DBCE6-E948-48DB-989D-235D1A708EE0}"/>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DAE39C-8D95-4501-9C83-872FA4822139}"/>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683AE9F-A03A-4D8F-96C8-B9DF1A0A3DD6}"/>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3DCEA8F-DCDD-4214-A17A-51B9FCBCB7D1}"/>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809C429E-4A93-49ED-B48B-C1392B1ECEAC}"/>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EBD7744C-DCD5-45D0-B93E-E2F5EB559BB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79D69DB-8D57-43F6-8007-3E3E7BD72325}"/>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A825F25C-522B-4ABC-AC2D-ECD300BA56CC}"/>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37E83E6D-3873-4CC4-94A8-C123D3AB1C0A}"/>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7F166FC8-4BF9-4AEE-AD4B-6AC8B845B6FA}"/>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F3C28AF5-CC20-4867-B9A1-4802CECAC174}"/>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B825184-D89D-4AB2-A7B0-5AFF4678B040}"/>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6F7A0A31-E390-40BB-9570-8FF64F367360}"/>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31EFF9C2-009B-40E4-9913-617A81C0C3F2}"/>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6294CAF-FC43-4F65-BCBE-7C7C46E849C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AD507A9-E9CE-4127-8EEE-A8A90A4FD32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69A3C2-18BB-48A8-A977-B18473588E84}"/>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EE43A65-D2B8-4BBE-A7FE-E7E5EA7F6760}"/>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A19DA0BA-325A-415C-B3BD-125EA01E2680}"/>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C9CBF0B3-E7E3-4AE5-90D1-1E6D147F1AC4}"/>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FB3AA32-8554-4CB9-AE7C-039E8F1C9EA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7CC50E-4927-44EF-B30A-86DA3BCC361A}"/>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企業業績回復等に伴う法人事業税等の増により、基準財政収入額が基準財政需要額よりも相対的に増加したことで、単年度の財政力指数は対前年度比で上昇した。しかし、令和４年度（単年度）の財政力指数が、令和元年度よりも低かったため、３ヵ年平均では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AFC952B7-4BFE-4E12-AE9A-B56ADE058B8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1CAD8CE-FB75-4E17-A46B-C8D20C9ACE4E}"/>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E30F46F3-5D9D-4C29-8BA9-825D65F0723B}"/>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5793474E-1B69-4ECA-A851-95AB5DB6E584}"/>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B4402AC4-BAE1-46FC-8BDF-C616328035C3}"/>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F2FF6AC2-75BA-47B7-BD85-29AC4C693B42}"/>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B42DEF00-9680-4AE3-B60E-3DA1D0EC594B}"/>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CD5FBF51-9102-4BC3-8487-C80CFF1F1DF2}"/>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D0FCAB7C-2152-44CF-870D-A5E189EE0476}"/>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5DAF047A-ED98-49AA-97DD-FE88DB75039B}"/>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790B720A-3A21-4CD4-8C1C-13992B95BF46}"/>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9636AD10-AE9D-40C0-80A5-F8129764893E}"/>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C2B2CBEE-10DF-4939-A7F3-E1319D8F25AC}"/>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205C62EC-992B-4E6C-B60E-F64F943C8EC2}"/>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1C88262-AF96-48E7-BB5B-918B0B887FD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70CBA2E-9EB3-4F15-A3D0-539A619B7A53}"/>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AC09BEB-04AF-44C0-B037-3397C0DFC2C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8AE2F5CB-3156-4C97-9804-30F16D48EBB2}"/>
            </a:ext>
          </a:extLst>
        </xdr:cNvPr>
        <xdr:cNvCxnSpPr/>
      </xdr:nvCxnSpPr>
      <xdr:spPr>
        <a:xfrm flipV="1">
          <a:off x="4514850" y="5793014"/>
          <a:ext cx="0" cy="1462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142C5D9C-4B01-48BE-AFD0-534BBFE2E3F6}"/>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5AE0422F-AFA8-4FFA-B83A-26E6DC163D9A}"/>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FF8432DE-ED81-49D0-9E2A-431367888DDA}"/>
            </a:ext>
          </a:extLst>
        </xdr:cNvPr>
        <xdr:cNvSpPr txBox="1"/>
      </xdr:nvSpPr>
      <xdr:spPr>
        <a:xfrm>
          <a:off x="4581525" y="55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856100EE-1E60-4E8F-BC70-5D4F8614F41B}"/>
            </a:ext>
          </a:extLst>
        </xdr:cNvPr>
        <xdr:cNvCxnSpPr/>
      </xdr:nvCxnSpPr>
      <xdr:spPr>
        <a:xfrm>
          <a:off x="4429125" y="57930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9451A213-C610-4927-8AE5-5005DAD17ACB}"/>
            </a:ext>
          </a:extLst>
        </xdr:cNvPr>
        <xdr:cNvCxnSpPr/>
      </xdr:nvCxnSpPr>
      <xdr:spPr>
        <a:xfrm>
          <a:off x="3752850" y="6437993"/>
          <a:ext cx="7620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BC43C51B-2E7B-4274-9DB4-299A6B4E118D}"/>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666A4294-5E02-4D74-8D2D-90DCBA05E9AA}"/>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A4095722-589D-45AF-9077-BC0E2C865926}"/>
            </a:ext>
          </a:extLst>
        </xdr:cNvPr>
        <xdr:cNvCxnSpPr/>
      </xdr:nvCxnSpPr>
      <xdr:spPr>
        <a:xfrm>
          <a:off x="2943225" y="6275160"/>
          <a:ext cx="809625" cy="1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E56F2188-6305-4804-AA00-A94EE8A7B675}"/>
            </a:ext>
          </a:extLst>
        </xdr:cNvPr>
        <xdr:cNvSpPr/>
      </xdr:nvSpPr>
      <xdr:spPr>
        <a:xfrm>
          <a:off x="3705225" y="6716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507DE83D-5A48-4B81-9BBF-44F134D3330A}"/>
            </a:ext>
          </a:extLst>
        </xdr:cNvPr>
        <xdr:cNvSpPr txBox="1"/>
      </xdr:nvSpPr>
      <xdr:spPr>
        <a:xfrm>
          <a:off x="3409950"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5" name="直線コネクタ 74">
          <a:extLst>
            <a:ext uri="{FF2B5EF4-FFF2-40B4-BE49-F238E27FC236}">
              <a16:creationId xmlns:a16="http://schemas.microsoft.com/office/drawing/2014/main" id="{68975A52-238D-479E-A641-B8CD07D534D1}"/>
            </a:ext>
          </a:extLst>
        </xdr:cNvPr>
        <xdr:cNvCxnSpPr/>
      </xdr:nvCxnSpPr>
      <xdr:spPr>
        <a:xfrm>
          <a:off x="2124075" y="6275160"/>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C1496BDB-2D96-4190-AFCC-3CD15EF870D0}"/>
            </a:ext>
          </a:extLst>
        </xdr:cNvPr>
        <xdr:cNvSpPr/>
      </xdr:nvSpPr>
      <xdr:spPr>
        <a:xfrm>
          <a:off x="2886075" y="63903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43F59E33-7254-4338-A17A-384BDECE1A81}"/>
            </a:ext>
          </a:extLst>
        </xdr:cNvPr>
        <xdr:cNvSpPr txBox="1"/>
      </xdr:nvSpPr>
      <xdr:spPr>
        <a:xfrm>
          <a:off x="2600325"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39</xdr:row>
      <xdr:rowOff>126093</xdr:rowOff>
    </xdr:to>
    <xdr:cxnSp macro="">
      <xdr:nvCxnSpPr>
        <xdr:cNvPr id="78" name="直線コネクタ 77">
          <a:extLst>
            <a:ext uri="{FF2B5EF4-FFF2-40B4-BE49-F238E27FC236}">
              <a16:creationId xmlns:a16="http://schemas.microsoft.com/office/drawing/2014/main" id="{84E390CF-A294-46ED-9072-68F88ABEC44C}"/>
            </a:ext>
          </a:extLst>
        </xdr:cNvPr>
        <xdr:cNvCxnSpPr/>
      </xdr:nvCxnSpPr>
      <xdr:spPr>
        <a:xfrm flipV="1">
          <a:off x="1333500" y="6275160"/>
          <a:ext cx="790575" cy="1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C97647B2-89D2-4CBE-8C88-A32F872E9F40}"/>
            </a:ext>
          </a:extLst>
        </xdr:cNvPr>
        <xdr:cNvSpPr/>
      </xdr:nvSpPr>
      <xdr:spPr>
        <a:xfrm>
          <a:off x="2095500" y="6553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A7B8243-9297-44B4-AB8F-0C1B672136D6}"/>
            </a:ext>
          </a:extLst>
        </xdr:cNvPr>
        <xdr:cNvSpPr txBox="1"/>
      </xdr:nvSpPr>
      <xdr:spPr>
        <a:xfrm>
          <a:off x="1781175"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97630918-0160-44BC-A912-67B58CE4704D}"/>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7E950B26-B6B8-4296-BC92-F498CCA42CE7}"/>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8B90223-8C55-4DC1-9F92-319E7E77CF2A}"/>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5C00F66-55AB-4F0E-948F-A78B830A0CCB}"/>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93F33F9-47F0-4FFB-AA9B-B19A1B34D8C9}"/>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6695896-6426-41F7-ACC8-694BF8E4E916}"/>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4116F63-CC8F-437E-853B-13A5EE7F935C}"/>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B67C9089-18A3-4612-B1EA-C407FB9C9F7A}"/>
            </a:ext>
          </a:extLst>
        </xdr:cNvPr>
        <xdr:cNvSpPr/>
      </xdr:nvSpPr>
      <xdr:spPr>
        <a:xfrm>
          <a:off x="4467225" y="6553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8CB7C3A-58EC-419A-A808-A292200B9766}"/>
            </a:ext>
          </a:extLst>
        </xdr:cNvPr>
        <xdr:cNvSpPr txBox="1"/>
      </xdr:nvSpPr>
      <xdr:spPr>
        <a:xfrm>
          <a:off x="45815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A2660BFC-9351-49F1-BE2A-295A01303052}"/>
            </a:ext>
          </a:extLst>
        </xdr:cNvPr>
        <xdr:cNvSpPr/>
      </xdr:nvSpPr>
      <xdr:spPr>
        <a:xfrm>
          <a:off x="3705225" y="6390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7ED56607-E7AB-4BC5-8C33-117E53D2EC82}"/>
            </a:ext>
          </a:extLst>
        </xdr:cNvPr>
        <xdr:cNvSpPr txBox="1"/>
      </xdr:nvSpPr>
      <xdr:spPr>
        <a:xfrm>
          <a:off x="3409950" y="616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2" name="楕円 91">
          <a:extLst>
            <a:ext uri="{FF2B5EF4-FFF2-40B4-BE49-F238E27FC236}">
              <a16:creationId xmlns:a16="http://schemas.microsoft.com/office/drawing/2014/main" id="{EAFE9BBD-DDA5-4A2E-9EE9-31CC2BAB407C}"/>
            </a:ext>
          </a:extLst>
        </xdr:cNvPr>
        <xdr:cNvSpPr/>
      </xdr:nvSpPr>
      <xdr:spPr>
        <a:xfrm>
          <a:off x="2886075" y="6227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3" name="テキスト ボックス 92">
          <a:extLst>
            <a:ext uri="{FF2B5EF4-FFF2-40B4-BE49-F238E27FC236}">
              <a16:creationId xmlns:a16="http://schemas.microsoft.com/office/drawing/2014/main" id="{C66C71C0-0005-4539-8AF6-77D9CF36B70D}"/>
            </a:ext>
          </a:extLst>
        </xdr:cNvPr>
        <xdr:cNvSpPr txBox="1"/>
      </xdr:nvSpPr>
      <xdr:spPr>
        <a:xfrm>
          <a:off x="2600325"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a:extLst>
            <a:ext uri="{FF2B5EF4-FFF2-40B4-BE49-F238E27FC236}">
              <a16:creationId xmlns:a16="http://schemas.microsoft.com/office/drawing/2014/main" id="{72052ABA-2986-45EF-B77B-AADDB33FB723}"/>
            </a:ext>
          </a:extLst>
        </xdr:cNvPr>
        <xdr:cNvSpPr/>
      </xdr:nvSpPr>
      <xdr:spPr>
        <a:xfrm>
          <a:off x="2095500" y="6227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F5B672AB-6826-49E9-994F-F228163A432E}"/>
            </a:ext>
          </a:extLst>
        </xdr:cNvPr>
        <xdr:cNvSpPr txBox="1"/>
      </xdr:nvSpPr>
      <xdr:spPr>
        <a:xfrm>
          <a:off x="1781175"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6" name="楕円 95">
          <a:extLst>
            <a:ext uri="{FF2B5EF4-FFF2-40B4-BE49-F238E27FC236}">
              <a16:creationId xmlns:a16="http://schemas.microsoft.com/office/drawing/2014/main" id="{736D67F1-1412-4DE0-A78F-913945D2A28B}"/>
            </a:ext>
          </a:extLst>
        </xdr:cNvPr>
        <xdr:cNvSpPr/>
      </xdr:nvSpPr>
      <xdr:spPr>
        <a:xfrm>
          <a:off x="1285875" y="639036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7" name="テキスト ボックス 96">
          <a:extLst>
            <a:ext uri="{FF2B5EF4-FFF2-40B4-BE49-F238E27FC236}">
              <a16:creationId xmlns:a16="http://schemas.microsoft.com/office/drawing/2014/main" id="{BA0E7ACB-0478-473D-B849-7FF6615B4A44}"/>
            </a:ext>
          </a:extLst>
        </xdr:cNvPr>
        <xdr:cNvSpPr txBox="1"/>
      </xdr:nvSpPr>
      <xdr:spPr>
        <a:xfrm>
          <a:off x="971550" y="616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C7965B5-B806-4A41-8A50-B19FFAF799B6}"/>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BA86C717-68C7-4D14-844C-E04D524F38F7}"/>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F3237B9B-F786-4BC1-BFB8-75BBB998564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9C2B24C-4330-45CD-BA22-4FA62F492629}"/>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5E382C6-49A5-4EF1-BC13-458C7D608B61}"/>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EF4DDBC-7DA4-43DD-A69E-2C7085ED10D6}"/>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DD3C260-D561-43C2-92D3-8A11014268B4}"/>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7158882-0C4D-42A8-9BDC-AE8567E0FA6A}"/>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5030DB0B-C975-44F0-A51F-1FF93AF1C02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7EF233D-B6B9-413C-88A8-2273729CF1AF}"/>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044A875-FBD8-46F4-8E70-E78D8610B09A}"/>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令和３年度は、普通交付税の追加交付等により経常一般財源等が大幅増になったことにより比率が改善していたが、令和４年度は、前年度と比べて、臨時財政対策債が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億円、地方交付税が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億円減少したことなどにより悪化した。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団体と比較すると、補助費等に係る経常収支比率が高い傾向にあるが、これは広大な県土面積を有する本県において、山間へき地など医療資源や公共交通機関に恵まれない地域に対応するため、全国で最も多い県立病院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病院、６地域診療センター）を設置しており、これらの病院の運営に対する負担金等が多額となっているためである。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E8D1F3E-F198-45A6-B5A1-C32BC8310ED7}"/>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538014E-CB37-4CE8-969B-365FA7BF76E3}"/>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A092AB92-66A6-44C5-AC3C-F5EF75254CB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D71E9A45-81B2-41FD-9B94-692218720E1F}"/>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1ECA5DBB-7674-4B45-8C72-958AD7262528}"/>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3E1C0AE7-780D-404A-A635-485AD75EAA43}"/>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53DE3A0-F672-4D94-A9CD-DE0252B683A9}"/>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F9FF10C-87B5-4B77-B05E-187107F8CB62}"/>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E2419FA-4DFE-4337-B8F2-7B5428B8A472}"/>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1B099371-B8ED-425C-9DB3-3CACD0C849A1}"/>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B1AFDD1-5D58-46AF-A8EF-BA851E9E1901}"/>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40A32FAF-D65D-4F62-9716-0AAE482F629B}"/>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6242A39B-AC01-4221-AD5B-78B98C1C20AB}"/>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73EB3AE5-10CB-45EE-8349-629BAEAD7A8F}"/>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71B10679-635A-40CB-BDFC-6928CF3A612C}"/>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DFF41A9-A0DD-4D84-8D47-24DC29AE4315}"/>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7CA5DE3-F081-4B30-9E27-09F0D653B5A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7797894-C600-46E6-8CCB-A6D6E864C8F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49E02A2B-6FCC-45F4-8C89-F5EE3E15A8A0}"/>
            </a:ext>
          </a:extLst>
        </xdr:cNvPr>
        <xdr:cNvCxnSpPr/>
      </xdr:nvCxnSpPr>
      <xdr:spPr>
        <a:xfrm flipV="1">
          <a:off x="4514850" y="9612540"/>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119B7C76-17F9-4CFF-8AC4-37779BD5DC5B}"/>
            </a:ext>
          </a:extLst>
        </xdr:cNvPr>
        <xdr:cNvSpPr txBox="1"/>
      </xdr:nvSpPr>
      <xdr:spPr>
        <a:xfrm>
          <a:off x="4581525" y="109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D772F07D-5114-410E-B1BF-364D44ED9BEE}"/>
            </a:ext>
          </a:extLst>
        </xdr:cNvPr>
        <xdr:cNvCxnSpPr/>
      </xdr:nvCxnSpPr>
      <xdr:spPr>
        <a:xfrm>
          <a:off x="4429125" y="109841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7C950895-A200-4066-8FD1-F38D203BEB06}"/>
            </a:ext>
          </a:extLst>
        </xdr:cNvPr>
        <xdr:cNvSpPr txBox="1"/>
      </xdr:nvSpPr>
      <xdr:spPr>
        <a:xfrm>
          <a:off x="4581525"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913FB47F-73CA-43D2-B344-4C52B410397B}"/>
            </a:ext>
          </a:extLst>
        </xdr:cNvPr>
        <xdr:cNvCxnSpPr/>
      </xdr:nvCxnSpPr>
      <xdr:spPr>
        <a:xfrm>
          <a:off x="4429125" y="96125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23585</xdr:rowOff>
    </xdr:from>
    <xdr:to>
      <xdr:col>23</xdr:col>
      <xdr:colOff>133350</xdr:colOff>
      <xdr:row>64</xdr:row>
      <xdr:rowOff>29028</xdr:rowOff>
    </xdr:to>
    <xdr:cxnSp macro="">
      <xdr:nvCxnSpPr>
        <xdr:cNvPr id="132" name="直線コネクタ 131">
          <a:extLst>
            <a:ext uri="{FF2B5EF4-FFF2-40B4-BE49-F238E27FC236}">
              <a16:creationId xmlns:a16="http://schemas.microsoft.com/office/drawing/2014/main" id="{EFFFC0C3-7286-4326-BC4B-AC6A3BD5DDAA}"/>
            </a:ext>
          </a:extLst>
        </xdr:cNvPr>
        <xdr:cNvCxnSpPr/>
      </xdr:nvCxnSpPr>
      <xdr:spPr>
        <a:xfrm>
          <a:off x="3752850" y="9418410"/>
          <a:ext cx="762000" cy="9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9A7B5C13-4AFE-44B3-947E-0447103129F5}"/>
            </a:ext>
          </a:extLst>
        </xdr:cNvPr>
        <xdr:cNvSpPr txBox="1"/>
      </xdr:nvSpPr>
      <xdr:spPr>
        <a:xfrm>
          <a:off x="4581525" y="10022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0F0D4DD7-FB70-4C4D-8CB6-3A796C668626}"/>
            </a:ext>
          </a:extLst>
        </xdr:cNvPr>
        <xdr:cNvSpPr/>
      </xdr:nvSpPr>
      <xdr:spPr>
        <a:xfrm>
          <a:off x="4467225" y="10170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23585</xdr:rowOff>
    </xdr:from>
    <xdr:to>
      <xdr:col>19</xdr:col>
      <xdr:colOff>133350</xdr:colOff>
      <xdr:row>64</xdr:row>
      <xdr:rowOff>149678</xdr:rowOff>
    </xdr:to>
    <xdr:cxnSp macro="">
      <xdr:nvCxnSpPr>
        <xdr:cNvPr id="135" name="直線コネクタ 134">
          <a:extLst>
            <a:ext uri="{FF2B5EF4-FFF2-40B4-BE49-F238E27FC236}">
              <a16:creationId xmlns:a16="http://schemas.microsoft.com/office/drawing/2014/main" id="{9E601090-2AC8-4F12-B641-F44E64F2906D}"/>
            </a:ext>
          </a:extLst>
        </xdr:cNvPr>
        <xdr:cNvCxnSpPr/>
      </xdr:nvCxnSpPr>
      <xdr:spPr>
        <a:xfrm flipV="1">
          <a:off x="2943225" y="9418410"/>
          <a:ext cx="809625" cy="109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2AF117E6-3091-4217-BA8B-64F15D6EFF38}"/>
            </a:ext>
          </a:extLst>
        </xdr:cNvPr>
        <xdr:cNvSpPr/>
      </xdr:nvSpPr>
      <xdr:spPr>
        <a:xfrm>
          <a:off x="3705225" y="9336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4E4BFB4F-75C5-4E53-AF7C-2C80C79157EB}"/>
            </a:ext>
          </a:extLst>
        </xdr:cNvPr>
        <xdr:cNvSpPr txBox="1"/>
      </xdr:nvSpPr>
      <xdr:spPr>
        <a:xfrm>
          <a:off x="3409950" y="911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149678</xdr:rowOff>
    </xdr:from>
    <xdr:to>
      <xdr:col>15</xdr:col>
      <xdr:colOff>82550</xdr:colOff>
      <xdr:row>66</xdr:row>
      <xdr:rowOff>48078</xdr:rowOff>
    </xdr:to>
    <xdr:cxnSp macro="">
      <xdr:nvCxnSpPr>
        <xdr:cNvPr id="138" name="直線コネクタ 137">
          <a:extLst>
            <a:ext uri="{FF2B5EF4-FFF2-40B4-BE49-F238E27FC236}">
              <a16:creationId xmlns:a16="http://schemas.microsoft.com/office/drawing/2014/main" id="{6FD6F268-D175-423C-8790-9E141DD93658}"/>
            </a:ext>
          </a:extLst>
        </xdr:cNvPr>
        <xdr:cNvCxnSpPr/>
      </xdr:nvCxnSpPr>
      <xdr:spPr>
        <a:xfrm flipV="1">
          <a:off x="2124075" y="10512878"/>
          <a:ext cx="81915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CF1A5DA9-1B3A-4740-A667-27F007B61445}"/>
            </a:ext>
          </a:extLst>
        </xdr:cNvPr>
        <xdr:cNvSpPr/>
      </xdr:nvSpPr>
      <xdr:spPr>
        <a:xfrm>
          <a:off x="2886075" y="1049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40" name="テキスト ボックス 139">
          <a:extLst>
            <a:ext uri="{FF2B5EF4-FFF2-40B4-BE49-F238E27FC236}">
              <a16:creationId xmlns:a16="http://schemas.microsoft.com/office/drawing/2014/main" id="{7EC39433-29D8-4900-86E2-99700D4B2247}"/>
            </a:ext>
          </a:extLst>
        </xdr:cNvPr>
        <xdr:cNvSpPr txBox="1"/>
      </xdr:nvSpPr>
      <xdr:spPr>
        <a:xfrm>
          <a:off x="2600325" y="105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30843</xdr:rowOff>
    </xdr:from>
    <xdr:to>
      <xdr:col>11</xdr:col>
      <xdr:colOff>31750</xdr:colOff>
      <xdr:row>66</xdr:row>
      <xdr:rowOff>48078</xdr:rowOff>
    </xdr:to>
    <xdr:cxnSp macro="">
      <xdr:nvCxnSpPr>
        <xdr:cNvPr id="141" name="直線コネクタ 140">
          <a:extLst>
            <a:ext uri="{FF2B5EF4-FFF2-40B4-BE49-F238E27FC236}">
              <a16:creationId xmlns:a16="http://schemas.microsoft.com/office/drawing/2014/main" id="{D4EA68AA-976A-4510-AA50-FF9C44CFB7E3}"/>
            </a:ext>
          </a:extLst>
        </xdr:cNvPr>
        <xdr:cNvCxnSpPr/>
      </xdr:nvCxnSpPr>
      <xdr:spPr>
        <a:xfrm>
          <a:off x="1333500" y="10714718"/>
          <a:ext cx="79057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CA0534A8-3CA8-4082-A4F5-FE06034416B6}"/>
            </a:ext>
          </a:extLst>
        </xdr:cNvPr>
        <xdr:cNvSpPr/>
      </xdr:nvSpPr>
      <xdr:spPr>
        <a:xfrm>
          <a:off x="2095500" y="10610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43" name="テキスト ボックス 142">
          <a:extLst>
            <a:ext uri="{FF2B5EF4-FFF2-40B4-BE49-F238E27FC236}">
              <a16:creationId xmlns:a16="http://schemas.microsoft.com/office/drawing/2014/main" id="{A8707B48-4263-43F3-936F-32A415DC5F72}"/>
            </a:ext>
          </a:extLst>
        </xdr:cNvPr>
        <xdr:cNvSpPr txBox="1"/>
      </xdr:nvSpPr>
      <xdr:spPr>
        <a:xfrm>
          <a:off x="1781175" y="103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D92E741E-F880-4B5A-AD4A-CB41E0521E8E}"/>
            </a:ext>
          </a:extLst>
        </xdr:cNvPr>
        <xdr:cNvSpPr/>
      </xdr:nvSpPr>
      <xdr:spPr>
        <a:xfrm>
          <a:off x="1285875" y="1052784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108149</xdr:rowOff>
    </xdr:from>
    <xdr:ext cx="762000" cy="259045"/>
    <xdr:sp macro="" textlink="">
      <xdr:nvSpPr>
        <xdr:cNvPr id="145" name="テキスト ボックス 144">
          <a:extLst>
            <a:ext uri="{FF2B5EF4-FFF2-40B4-BE49-F238E27FC236}">
              <a16:creationId xmlns:a16="http://schemas.microsoft.com/office/drawing/2014/main" id="{5E01FBF8-7A8E-451A-8324-1989AEC7751E}"/>
            </a:ext>
          </a:extLst>
        </xdr:cNvPr>
        <xdr:cNvSpPr txBox="1"/>
      </xdr:nvSpPr>
      <xdr:spPr>
        <a:xfrm>
          <a:off x="97155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0E29FE5-3DA5-4A41-8888-18576F6DAA5F}"/>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032E9C4-AC1C-464A-8672-8DB211EA68D3}"/>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B8C1C39-1093-4D1C-9B4B-04A4214E11F2}"/>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477DCE6-58F5-4BBC-B3CB-A1B23C6B600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35A3AF1-2A33-488D-8113-915EA658F04D}"/>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1" name="楕円 150">
          <a:extLst>
            <a:ext uri="{FF2B5EF4-FFF2-40B4-BE49-F238E27FC236}">
              <a16:creationId xmlns:a16="http://schemas.microsoft.com/office/drawing/2014/main" id="{BDC41C64-7088-483E-96CB-E0534B479D7A}"/>
            </a:ext>
          </a:extLst>
        </xdr:cNvPr>
        <xdr:cNvSpPr/>
      </xdr:nvSpPr>
      <xdr:spPr>
        <a:xfrm>
          <a:off x="4467225" y="10350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2" name="財政構造の弾力性該当値テキスト">
          <a:extLst>
            <a:ext uri="{FF2B5EF4-FFF2-40B4-BE49-F238E27FC236}">
              <a16:creationId xmlns:a16="http://schemas.microsoft.com/office/drawing/2014/main" id="{C1AE6FC8-5283-4D4D-8EAB-C600AD116FD2}"/>
            </a:ext>
          </a:extLst>
        </xdr:cNvPr>
        <xdr:cNvSpPr txBox="1"/>
      </xdr:nvSpPr>
      <xdr:spPr>
        <a:xfrm>
          <a:off x="4581525"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144235</xdr:rowOff>
    </xdr:from>
    <xdr:to>
      <xdr:col>19</xdr:col>
      <xdr:colOff>184150</xdr:colOff>
      <xdr:row>58</xdr:row>
      <xdr:rowOff>74385</xdr:rowOff>
    </xdr:to>
    <xdr:sp macro="" textlink="">
      <xdr:nvSpPr>
        <xdr:cNvPr id="153" name="楕円 152">
          <a:extLst>
            <a:ext uri="{FF2B5EF4-FFF2-40B4-BE49-F238E27FC236}">
              <a16:creationId xmlns:a16="http://schemas.microsoft.com/office/drawing/2014/main" id="{05F99C29-CEA9-49D6-B634-8FF8B2F8D994}"/>
            </a:ext>
          </a:extLst>
        </xdr:cNvPr>
        <xdr:cNvSpPr/>
      </xdr:nvSpPr>
      <xdr:spPr>
        <a:xfrm>
          <a:off x="3705225" y="93707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59162</xdr:rowOff>
    </xdr:from>
    <xdr:ext cx="736600" cy="259045"/>
    <xdr:sp macro="" textlink="">
      <xdr:nvSpPr>
        <xdr:cNvPr id="154" name="テキスト ボックス 153">
          <a:extLst>
            <a:ext uri="{FF2B5EF4-FFF2-40B4-BE49-F238E27FC236}">
              <a16:creationId xmlns:a16="http://schemas.microsoft.com/office/drawing/2014/main" id="{5FCF4129-4517-4925-832B-217F4048F026}"/>
            </a:ext>
          </a:extLst>
        </xdr:cNvPr>
        <xdr:cNvSpPr txBox="1"/>
      </xdr:nvSpPr>
      <xdr:spPr>
        <a:xfrm>
          <a:off x="3409950" y="945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98878</xdr:rowOff>
    </xdr:from>
    <xdr:to>
      <xdr:col>15</xdr:col>
      <xdr:colOff>133350</xdr:colOff>
      <xdr:row>65</xdr:row>
      <xdr:rowOff>29028</xdr:rowOff>
    </xdr:to>
    <xdr:sp macro="" textlink="">
      <xdr:nvSpPr>
        <xdr:cNvPr id="155" name="楕円 154">
          <a:extLst>
            <a:ext uri="{FF2B5EF4-FFF2-40B4-BE49-F238E27FC236}">
              <a16:creationId xmlns:a16="http://schemas.microsoft.com/office/drawing/2014/main" id="{C78C648A-FF82-4E92-B739-B74E5A05735E}"/>
            </a:ext>
          </a:extLst>
        </xdr:cNvPr>
        <xdr:cNvSpPr/>
      </xdr:nvSpPr>
      <xdr:spPr>
        <a:xfrm>
          <a:off x="2886075" y="104652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39205</xdr:rowOff>
    </xdr:from>
    <xdr:ext cx="762000" cy="259045"/>
    <xdr:sp macro="" textlink="">
      <xdr:nvSpPr>
        <xdr:cNvPr id="156" name="テキスト ボックス 155">
          <a:extLst>
            <a:ext uri="{FF2B5EF4-FFF2-40B4-BE49-F238E27FC236}">
              <a16:creationId xmlns:a16="http://schemas.microsoft.com/office/drawing/2014/main" id="{C6C6CD61-80C3-49C7-83D4-689AF3005BA3}"/>
            </a:ext>
          </a:extLst>
        </xdr:cNvPr>
        <xdr:cNvSpPr txBox="1"/>
      </xdr:nvSpPr>
      <xdr:spPr>
        <a:xfrm>
          <a:off x="2600325" y="1024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168728</xdr:rowOff>
    </xdr:from>
    <xdr:to>
      <xdr:col>11</xdr:col>
      <xdr:colOff>82550</xdr:colOff>
      <xdr:row>66</xdr:row>
      <xdr:rowOff>98878</xdr:rowOff>
    </xdr:to>
    <xdr:sp macro="" textlink="">
      <xdr:nvSpPr>
        <xdr:cNvPr id="157" name="楕円 156">
          <a:extLst>
            <a:ext uri="{FF2B5EF4-FFF2-40B4-BE49-F238E27FC236}">
              <a16:creationId xmlns:a16="http://schemas.microsoft.com/office/drawing/2014/main" id="{98A51065-1A02-4236-9AFA-F6FD10748533}"/>
            </a:ext>
          </a:extLst>
        </xdr:cNvPr>
        <xdr:cNvSpPr/>
      </xdr:nvSpPr>
      <xdr:spPr>
        <a:xfrm>
          <a:off x="2095500" y="106843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83655</xdr:rowOff>
    </xdr:from>
    <xdr:ext cx="762000" cy="259045"/>
    <xdr:sp macro="" textlink="">
      <xdr:nvSpPr>
        <xdr:cNvPr id="158" name="テキスト ボックス 157">
          <a:extLst>
            <a:ext uri="{FF2B5EF4-FFF2-40B4-BE49-F238E27FC236}">
              <a16:creationId xmlns:a16="http://schemas.microsoft.com/office/drawing/2014/main" id="{678B1E05-8987-4D1C-82ED-5E0B80155D60}"/>
            </a:ext>
          </a:extLst>
        </xdr:cNvPr>
        <xdr:cNvSpPr txBox="1"/>
      </xdr:nvSpPr>
      <xdr:spPr>
        <a:xfrm>
          <a:off x="1781175" y="10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59" name="楕円 158">
          <a:extLst>
            <a:ext uri="{FF2B5EF4-FFF2-40B4-BE49-F238E27FC236}">
              <a16:creationId xmlns:a16="http://schemas.microsoft.com/office/drawing/2014/main" id="{FE667B1D-2EF3-4DD4-BE2D-FA10C2FE6F20}"/>
            </a:ext>
          </a:extLst>
        </xdr:cNvPr>
        <xdr:cNvSpPr/>
      </xdr:nvSpPr>
      <xdr:spPr>
        <a:xfrm>
          <a:off x="1285875" y="106766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66420</xdr:rowOff>
    </xdr:from>
    <xdr:ext cx="762000" cy="259045"/>
    <xdr:sp macro="" textlink="">
      <xdr:nvSpPr>
        <xdr:cNvPr id="160" name="テキスト ボックス 159">
          <a:extLst>
            <a:ext uri="{FF2B5EF4-FFF2-40B4-BE49-F238E27FC236}">
              <a16:creationId xmlns:a16="http://schemas.microsoft.com/office/drawing/2014/main" id="{D7751C59-5C0E-4720-833B-B99712F901F5}"/>
            </a:ext>
          </a:extLst>
        </xdr:cNvPr>
        <xdr:cNvSpPr txBox="1"/>
      </xdr:nvSpPr>
      <xdr:spPr>
        <a:xfrm>
          <a:off x="971550" y="1075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160C800-C975-436E-8658-C53C6D0D8D13}"/>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FE10C27F-3E5C-41E6-AD7A-3F3F02E42C0D}"/>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D72569F-8F8A-4C21-A9E6-C3A983319CA7}"/>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A2BA58D-5EEB-49E5-A0A8-956E4759FB37}"/>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ED16DD4-F81D-48DE-8C49-EBD90E4C2FE7}"/>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DA273AB-5C6F-4C76-8AB9-4CF61FCB128E}"/>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6DB1D40-001D-4785-B595-4ABDFF4B4047}"/>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F84FDF0-BE63-4FDF-8014-02C5BDF00B7F}"/>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6B391EFC-6C94-4CF3-947B-6B623BDEC637}"/>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DA7C54B-536C-4FA9-B816-CC9630C0D412}"/>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417C7C6C-06C9-40C0-B79F-50E7395EA42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人当たりの金額がグループ内平均値を上回っているのは、維持補修費等が要因である。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特有の事情として、維持補修費においては、広大な県土面積を有し除雪箇所が多いため、除雪に係る経費が多額であることが要因である。厳しい財政状況に鑑み、職員給与の査定昇給制度の活用や適切な昇任管理を実施し、総人件費の抑制を行っており、今後も適切に対処し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483D8FC-0BAB-430B-93F8-CB20FD316268}"/>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9447EE8-F1DA-4A60-81F8-69C1A289DA59}"/>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E5EFB40-BC06-4071-8E10-D29A932FE44D}"/>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84BC03A0-5ED4-4F65-A52F-D21B5708C152}"/>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91CD6C39-70E3-4A49-BC6D-AB300628F9E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940D668E-83E6-4372-9448-1AC8D7FD876B}"/>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63A57985-6DFD-4FBF-BA6E-2367A0CE15A5}"/>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7F1FC194-5B75-4D21-80E1-015D5B13748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E12FA5E1-A2EE-4CA0-B858-D6E188FB4C03}"/>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85317E67-BAE6-4E38-8E29-DD2CE528988D}"/>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9525C0-FFAE-4A80-B5E5-3F1A0C3666F3}"/>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545E1991-9555-4D8F-AAA8-2B1A1DD5D104}"/>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18DA5BD-1A5C-49CB-AACF-BB2F470456C3}"/>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778A54ED-9920-4DEA-97FF-B0E20C16276A}"/>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A094B8F3-1298-4F9E-A151-3BF755FF8402}"/>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9B84657E-5489-449F-805C-785AC1BE37FF}"/>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98DB202F-FAA6-4FFE-A10A-CE906814EDFB}"/>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AF4796E-CF2E-4227-8990-E33242B6D391}"/>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440E780C-6AE1-46C2-A664-54DFBECA960C}"/>
            </a:ext>
          </a:extLst>
        </xdr:cNvPr>
        <xdr:cNvCxnSpPr/>
      </xdr:nvCxnSpPr>
      <xdr:spPr>
        <a:xfrm flipV="1">
          <a:off x="4514850" y="13018568"/>
          <a:ext cx="0" cy="1467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F6CB0751-4A27-4DCE-9B46-95B39BB33469}"/>
            </a:ext>
          </a:extLst>
        </xdr:cNvPr>
        <xdr:cNvSpPr txBox="1"/>
      </xdr:nvSpPr>
      <xdr:spPr>
        <a:xfrm>
          <a:off x="4581525" y="144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B13FDB2A-D31F-4EF7-87EC-E65617D13899}"/>
            </a:ext>
          </a:extLst>
        </xdr:cNvPr>
        <xdr:cNvCxnSpPr/>
      </xdr:nvCxnSpPr>
      <xdr:spPr>
        <a:xfrm>
          <a:off x="4429125" y="144865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F9607321-50D4-48E8-B228-AE60FBF1FA53}"/>
            </a:ext>
          </a:extLst>
        </xdr:cNvPr>
        <xdr:cNvSpPr txBox="1"/>
      </xdr:nvSpPr>
      <xdr:spPr>
        <a:xfrm>
          <a:off x="4581525" y="1277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AD8390DD-1ACB-48DF-A791-AEF419ED1C5B}"/>
            </a:ext>
          </a:extLst>
        </xdr:cNvPr>
        <xdr:cNvCxnSpPr/>
      </xdr:nvCxnSpPr>
      <xdr:spPr>
        <a:xfrm>
          <a:off x="4429125" y="13018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93022</xdr:rowOff>
    </xdr:from>
    <xdr:to>
      <xdr:col>23</xdr:col>
      <xdr:colOff>133350</xdr:colOff>
      <xdr:row>86</xdr:row>
      <xdr:rowOff>113182</xdr:rowOff>
    </xdr:to>
    <xdr:cxnSp macro="">
      <xdr:nvCxnSpPr>
        <xdr:cNvPr id="195" name="直線コネクタ 194">
          <a:extLst>
            <a:ext uri="{FF2B5EF4-FFF2-40B4-BE49-F238E27FC236}">
              <a16:creationId xmlns:a16="http://schemas.microsoft.com/office/drawing/2014/main" id="{3784CAA0-6DA0-4517-A19C-63E9AC0BA2C5}"/>
            </a:ext>
          </a:extLst>
        </xdr:cNvPr>
        <xdr:cNvCxnSpPr/>
      </xdr:nvCxnSpPr>
      <xdr:spPr>
        <a:xfrm>
          <a:off x="3752850" y="13856647"/>
          <a:ext cx="762000" cy="1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B8E25132-5AD8-4356-BE16-CA8D73872484}"/>
            </a:ext>
          </a:extLst>
        </xdr:cNvPr>
        <xdr:cNvSpPr txBox="1"/>
      </xdr:nvSpPr>
      <xdr:spPr>
        <a:xfrm>
          <a:off x="4581525" y="13602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CE101C44-9DB6-4B49-9CAC-46016D1BBB40}"/>
            </a:ext>
          </a:extLst>
        </xdr:cNvPr>
        <xdr:cNvSpPr/>
      </xdr:nvSpPr>
      <xdr:spPr>
        <a:xfrm>
          <a:off x="4467225" y="137512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45434</xdr:rowOff>
    </xdr:from>
    <xdr:to>
      <xdr:col>19</xdr:col>
      <xdr:colOff>133350</xdr:colOff>
      <xdr:row>85</xdr:row>
      <xdr:rowOff>93022</xdr:rowOff>
    </xdr:to>
    <xdr:cxnSp macro="">
      <xdr:nvCxnSpPr>
        <xdr:cNvPr id="198" name="直線コネクタ 197">
          <a:extLst>
            <a:ext uri="{FF2B5EF4-FFF2-40B4-BE49-F238E27FC236}">
              <a16:creationId xmlns:a16="http://schemas.microsoft.com/office/drawing/2014/main" id="{7E0E7178-8620-4A6F-9533-48D3A4FFAD47}"/>
            </a:ext>
          </a:extLst>
        </xdr:cNvPr>
        <xdr:cNvCxnSpPr/>
      </xdr:nvCxnSpPr>
      <xdr:spPr>
        <a:xfrm>
          <a:off x="2943225" y="13812234"/>
          <a:ext cx="809625"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628167CD-8EE6-4C1A-92AB-AF25D01A0931}"/>
            </a:ext>
          </a:extLst>
        </xdr:cNvPr>
        <xdr:cNvSpPr/>
      </xdr:nvSpPr>
      <xdr:spPr>
        <a:xfrm>
          <a:off x="3705225" y="13670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A52862BE-DC82-460F-9922-0E8B3F7EB64D}"/>
            </a:ext>
          </a:extLst>
        </xdr:cNvPr>
        <xdr:cNvSpPr txBox="1"/>
      </xdr:nvSpPr>
      <xdr:spPr>
        <a:xfrm>
          <a:off x="3409950" y="1344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151561</xdr:rowOff>
    </xdr:from>
    <xdr:to>
      <xdr:col>15</xdr:col>
      <xdr:colOff>82550</xdr:colOff>
      <xdr:row>85</xdr:row>
      <xdr:rowOff>45434</xdr:rowOff>
    </xdr:to>
    <xdr:cxnSp macro="">
      <xdr:nvCxnSpPr>
        <xdr:cNvPr id="201" name="直線コネクタ 200">
          <a:extLst>
            <a:ext uri="{FF2B5EF4-FFF2-40B4-BE49-F238E27FC236}">
              <a16:creationId xmlns:a16="http://schemas.microsoft.com/office/drawing/2014/main" id="{E92D0996-7F0F-4DE0-9B33-FEE25ED33C09}"/>
            </a:ext>
          </a:extLst>
        </xdr:cNvPr>
        <xdr:cNvCxnSpPr/>
      </xdr:nvCxnSpPr>
      <xdr:spPr>
        <a:xfrm>
          <a:off x="2124075" y="13753261"/>
          <a:ext cx="819150" cy="5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E3237F40-9743-4050-9326-F12686CC4B87}"/>
            </a:ext>
          </a:extLst>
        </xdr:cNvPr>
        <xdr:cNvSpPr/>
      </xdr:nvSpPr>
      <xdr:spPr>
        <a:xfrm>
          <a:off x="2886075" y="135633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91868321-2286-40C8-A86B-758631142140}"/>
            </a:ext>
          </a:extLst>
        </xdr:cNvPr>
        <xdr:cNvSpPr txBox="1"/>
      </xdr:nvSpPr>
      <xdr:spPr>
        <a:xfrm>
          <a:off x="2600325" y="133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135618</xdr:rowOff>
    </xdr:from>
    <xdr:to>
      <xdr:col>11</xdr:col>
      <xdr:colOff>31750</xdr:colOff>
      <xdr:row>84</xdr:row>
      <xdr:rowOff>151561</xdr:rowOff>
    </xdr:to>
    <xdr:cxnSp macro="">
      <xdr:nvCxnSpPr>
        <xdr:cNvPr id="204" name="直線コネクタ 203">
          <a:extLst>
            <a:ext uri="{FF2B5EF4-FFF2-40B4-BE49-F238E27FC236}">
              <a16:creationId xmlns:a16="http://schemas.microsoft.com/office/drawing/2014/main" id="{74A0A087-830F-4E43-99FB-1B04C4A94268}"/>
            </a:ext>
          </a:extLst>
        </xdr:cNvPr>
        <xdr:cNvCxnSpPr/>
      </xdr:nvCxnSpPr>
      <xdr:spPr>
        <a:xfrm>
          <a:off x="1333500" y="13737318"/>
          <a:ext cx="790575"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74E1E554-52C1-4803-9810-C43AEF2F5805}"/>
            </a:ext>
          </a:extLst>
        </xdr:cNvPr>
        <xdr:cNvSpPr/>
      </xdr:nvSpPr>
      <xdr:spPr>
        <a:xfrm>
          <a:off x="2095500" y="1347573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51F0A1D7-F9B2-4316-8DE5-145C030518F7}"/>
            </a:ext>
          </a:extLst>
        </xdr:cNvPr>
        <xdr:cNvSpPr txBox="1"/>
      </xdr:nvSpPr>
      <xdr:spPr>
        <a:xfrm>
          <a:off x="1781175" y="132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8190B60E-6F7E-4F91-A56D-E9F9D67D86C8}"/>
            </a:ext>
          </a:extLst>
        </xdr:cNvPr>
        <xdr:cNvSpPr/>
      </xdr:nvSpPr>
      <xdr:spPr>
        <a:xfrm>
          <a:off x="1285875" y="1345917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7659F1DC-1990-4EDD-8B78-04BE2E70B390}"/>
            </a:ext>
          </a:extLst>
        </xdr:cNvPr>
        <xdr:cNvSpPr txBox="1"/>
      </xdr:nvSpPr>
      <xdr:spPr>
        <a:xfrm>
          <a:off x="971550" y="1324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F750F24-AE1F-4726-8921-6BFBBB46082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615ACA7-62E2-4821-9DDB-28A78FCF9B5D}"/>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4E16C2A-BB49-4087-87C3-D5E0C3B1D944}"/>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69FBA0D-C3DE-4FC0-9071-5FA150FFC1EC}"/>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70F9EFC-2DF1-48EC-8C5F-B5B2A8F8E736}"/>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62382</xdr:rowOff>
    </xdr:from>
    <xdr:to>
      <xdr:col>23</xdr:col>
      <xdr:colOff>184150</xdr:colOff>
      <xdr:row>86</xdr:row>
      <xdr:rowOff>163982</xdr:rowOff>
    </xdr:to>
    <xdr:sp macro="" textlink="">
      <xdr:nvSpPr>
        <xdr:cNvPr id="214" name="楕円 213">
          <a:extLst>
            <a:ext uri="{FF2B5EF4-FFF2-40B4-BE49-F238E27FC236}">
              <a16:creationId xmlns:a16="http://schemas.microsoft.com/office/drawing/2014/main" id="{90FA3703-2DA6-480B-B5FB-8F2B4A682D6B}"/>
            </a:ext>
          </a:extLst>
        </xdr:cNvPr>
        <xdr:cNvSpPr/>
      </xdr:nvSpPr>
      <xdr:spPr>
        <a:xfrm>
          <a:off x="4467225" y="139911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34459</xdr:rowOff>
    </xdr:from>
    <xdr:ext cx="762000" cy="259045"/>
    <xdr:sp macro="" textlink="">
      <xdr:nvSpPr>
        <xdr:cNvPr id="215" name="人件費・物件費等の状況該当値テキスト">
          <a:extLst>
            <a:ext uri="{FF2B5EF4-FFF2-40B4-BE49-F238E27FC236}">
              <a16:creationId xmlns:a16="http://schemas.microsoft.com/office/drawing/2014/main" id="{30BBFCB7-3C59-46B4-9A03-D727F2927E3D}"/>
            </a:ext>
          </a:extLst>
        </xdr:cNvPr>
        <xdr:cNvSpPr txBox="1"/>
      </xdr:nvSpPr>
      <xdr:spPr>
        <a:xfrm>
          <a:off x="4581525" y="139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42222</xdr:rowOff>
    </xdr:from>
    <xdr:to>
      <xdr:col>19</xdr:col>
      <xdr:colOff>184150</xdr:colOff>
      <xdr:row>85</xdr:row>
      <xdr:rowOff>143822</xdr:rowOff>
    </xdr:to>
    <xdr:sp macro="" textlink="">
      <xdr:nvSpPr>
        <xdr:cNvPr id="216" name="楕円 215">
          <a:extLst>
            <a:ext uri="{FF2B5EF4-FFF2-40B4-BE49-F238E27FC236}">
              <a16:creationId xmlns:a16="http://schemas.microsoft.com/office/drawing/2014/main" id="{C66B05FC-2848-48D8-BD21-D4CF8ED19850}"/>
            </a:ext>
          </a:extLst>
        </xdr:cNvPr>
        <xdr:cNvSpPr/>
      </xdr:nvSpPr>
      <xdr:spPr>
        <a:xfrm>
          <a:off x="3705225" y="13809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128599</xdr:rowOff>
    </xdr:from>
    <xdr:ext cx="736600" cy="259045"/>
    <xdr:sp macro="" textlink="">
      <xdr:nvSpPr>
        <xdr:cNvPr id="217" name="テキスト ボックス 216">
          <a:extLst>
            <a:ext uri="{FF2B5EF4-FFF2-40B4-BE49-F238E27FC236}">
              <a16:creationId xmlns:a16="http://schemas.microsoft.com/office/drawing/2014/main" id="{1ADE18DE-B7A1-443C-89D4-52F32016BE81}"/>
            </a:ext>
          </a:extLst>
        </xdr:cNvPr>
        <xdr:cNvSpPr txBox="1"/>
      </xdr:nvSpPr>
      <xdr:spPr>
        <a:xfrm>
          <a:off x="3409950" y="1388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166084</xdr:rowOff>
    </xdr:from>
    <xdr:to>
      <xdr:col>15</xdr:col>
      <xdr:colOff>133350</xdr:colOff>
      <xdr:row>85</xdr:row>
      <xdr:rowOff>96234</xdr:rowOff>
    </xdr:to>
    <xdr:sp macro="" textlink="">
      <xdr:nvSpPr>
        <xdr:cNvPr id="218" name="楕円 217">
          <a:extLst>
            <a:ext uri="{FF2B5EF4-FFF2-40B4-BE49-F238E27FC236}">
              <a16:creationId xmlns:a16="http://schemas.microsoft.com/office/drawing/2014/main" id="{EA07F76C-A6C1-4C49-99C5-EC6F0598D4B8}"/>
            </a:ext>
          </a:extLst>
        </xdr:cNvPr>
        <xdr:cNvSpPr/>
      </xdr:nvSpPr>
      <xdr:spPr>
        <a:xfrm>
          <a:off x="2886075" y="137646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81011</xdr:rowOff>
    </xdr:from>
    <xdr:ext cx="762000" cy="259045"/>
    <xdr:sp macro="" textlink="">
      <xdr:nvSpPr>
        <xdr:cNvPr id="219" name="テキスト ボックス 218">
          <a:extLst>
            <a:ext uri="{FF2B5EF4-FFF2-40B4-BE49-F238E27FC236}">
              <a16:creationId xmlns:a16="http://schemas.microsoft.com/office/drawing/2014/main" id="{67D95A1F-8684-473B-8996-3164F6A9F029}"/>
            </a:ext>
          </a:extLst>
        </xdr:cNvPr>
        <xdr:cNvSpPr txBox="1"/>
      </xdr:nvSpPr>
      <xdr:spPr>
        <a:xfrm>
          <a:off x="2600325" y="13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100761</xdr:rowOff>
    </xdr:from>
    <xdr:to>
      <xdr:col>11</xdr:col>
      <xdr:colOff>82550</xdr:colOff>
      <xdr:row>85</xdr:row>
      <xdr:rowOff>30911</xdr:rowOff>
    </xdr:to>
    <xdr:sp macro="" textlink="">
      <xdr:nvSpPr>
        <xdr:cNvPr id="220" name="楕円 219">
          <a:extLst>
            <a:ext uri="{FF2B5EF4-FFF2-40B4-BE49-F238E27FC236}">
              <a16:creationId xmlns:a16="http://schemas.microsoft.com/office/drawing/2014/main" id="{A1A69520-52B9-4628-A34C-3928510E94D8}"/>
            </a:ext>
          </a:extLst>
        </xdr:cNvPr>
        <xdr:cNvSpPr/>
      </xdr:nvSpPr>
      <xdr:spPr>
        <a:xfrm>
          <a:off x="2095500" y="137056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15688</xdr:rowOff>
    </xdr:from>
    <xdr:ext cx="762000" cy="259045"/>
    <xdr:sp macro="" textlink="">
      <xdr:nvSpPr>
        <xdr:cNvPr id="221" name="テキスト ボックス 220">
          <a:extLst>
            <a:ext uri="{FF2B5EF4-FFF2-40B4-BE49-F238E27FC236}">
              <a16:creationId xmlns:a16="http://schemas.microsoft.com/office/drawing/2014/main" id="{E44F7F8A-85C3-4EA1-A827-C49B14800910}"/>
            </a:ext>
          </a:extLst>
        </xdr:cNvPr>
        <xdr:cNvSpPr txBox="1"/>
      </xdr:nvSpPr>
      <xdr:spPr>
        <a:xfrm>
          <a:off x="1781175" y="1377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84818</xdr:rowOff>
    </xdr:from>
    <xdr:to>
      <xdr:col>7</xdr:col>
      <xdr:colOff>31750</xdr:colOff>
      <xdr:row>85</xdr:row>
      <xdr:rowOff>14968</xdr:rowOff>
    </xdr:to>
    <xdr:sp macro="" textlink="">
      <xdr:nvSpPr>
        <xdr:cNvPr id="222" name="楕円 221">
          <a:extLst>
            <a:ext uri="{FF2B5EF4-FFF2-40B4-BE49-F238E27FC236}">
              <a16:creationId xmlns:a16="http://schemas.microsoft.com/office/drawing/2014/main" id="{90B287D6-0135-4D9E-B361-51064BCF05FB}"/>
            </a:ext>
          </a:extLst>
        </xdr:cNvPr>
        <xdr:cNvSpPr/>
      </xdr:nvSpPr>
      <xdr:spPr>
        <a:xfrm>
          <a:off x="1285875" y="1368969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171195</xdr:rowOff>
    </xdr:from>
    <xdr:ext cx="762000" cy="259045"/>
    <xdr:sp macro="" textlink="">
      <xdr:nvSpPr>
        <xdr:cNvPr id="223" name="テキスト ボックス 222">
          <a:extLst>
            <a:ext uri="{FF2B5EF4-FFF2-40B4-BE49-F238E27FC236}">
              <a16:creationId xmlns:a16="http://schemas.microsoft.com/office/drawing/2014/main" id="{9F461236-3F8B-4B0B-B2B6-36DAA7A281B9}"/>
            </a:ext>
          </a:extLst>
        </xdr:cNvPr>
        <xdr:cNvSpPr txBox="1"/>
      </xdr:nvSpPr>
      <xdr:spPr>
        <a:xfrm>
          <a:off x="9715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C11FB06-A067-4482-9DF0-22E0A430017F}"/>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64293919-29D6-44BD-8607-FC8A7F185D47}"/>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96FE1037-77EE-45EB-9C73-1D7B68D90437}"/>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CDCC26A1-9E9C-4661-8865-2E302A3AE55E}"/>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175F6DB-6015-4657-8B0D-F6579F76076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7E4AB15E-7992-4D47-AD36-E384C349397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D42C73AF-B802-4291-809F-F89F23C806EE}"/>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6147D252-5640-42F1-87D8-5DD9AE208707}"/>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68C7B4B-B8F1-4F86-BB59-542AAC516E0A}"/>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0DCE2B1-1DB2-4FC7-B1B3-720DF48576DC}"/>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06EFB59-7388-4153-84BC-700B7D7DE8C0}"/>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人事委員会勧告に基づいて実施した平成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年度の給与制度の総合的見直しにおける給料表の水準調整等により、ラスパイレス指数は上昇傾向にあったが、当該総合的見直しに伴う現給保障が平成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で終了したことによりラスパイレス指数は低下した。その後、東日本大震災津波復興業務に対応するために任用した任期付職員が、復興事業の進捗に伴い減少したことにより、ラスパイレス指数が上昇したものの、査定昇給制度の活用や適切な昇任管理の実施により、都道府県平均を下回っている。引き続き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5FB23A9-4623-419F-948F-33D3528C6236}"/>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1DEF438-0866-4C67-8EEC-CA77E055FC6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C5BA2720-E397-48DB-8E3E-62B03419FD2D}"/>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7E99A2ED-A635-43B7-92E1-B7D485339EEB}"/>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FC9EBCC9-290F-4C7A-AF78-6ED36BB2EB7B}"/>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61A9B2C7-D1B0-43AF-8670-2305612498FD}"/>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BC56274B-CD86-49FE-96D8-0F0F84D26100}"/>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B51568B9-861F-4955-B9AC-10222390A788}"/>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B3F2F0A2-338B-47C2-9F09-5A924E0E8A9E}"/>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FA2233B5-BCCC-478B-BE7E-6DB2BEED50FD}"/>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EB8351BC-C175-44FF-BD67-F8F379DE9245}"/>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C4A21F61-180A-4374-8F7C-B9E3225B317E}"/>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7D7AC79-501B-45DD-991A-783C7D1971E7}"/>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F09D03BC-96E6-403A-8D75-353286908190}"/>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A4CF16C-2D61-4B86-8F45-F97ECB496C8F}"/>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151150E-AD56-480C-B5BC-3B104CE5FAFE}"/>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5C6E075C-0FC6-454C-8446-60F3F011B15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9D2E73DB-D9F8-4E69-A469-6E0D09CE087F}"/>
            </a:ext>
          </a:extLst>
        </xdr:cNvPr>
        <xdr:cNvCxnSpPr/>
      </xdr:nvCxnSpPr>
      <xdr:spPr>
        <a:xfrm flipV="1">
          <a:off x="15478125" y="13084629"/>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6280B31A-C2E9-4C59-8948-6202F5E4863A}"/>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1A6B9408-090E-4CD1-87D5-498D6375E901}"/>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DC041D7B-D07B-420D-9333-00B9450ACBDA}"/>
            </a:ext>
          </a:extLst>
        </xdr:cNvPr>
        <xdr:cNvSpPr txBox="1"/>
      </xdr:nvSpPr>
      <xdr:spPr>
        <a:xfrm>
          <a:off x="15563850" y="128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07F88EBB-1E39-4098-AB0A-55C2F0D54E44}"/>
            </a:ext>
          </a:extLst>
        </xdr:cNvPr>
        <xdr:cNvCxnSpPr/>
      </xdr:nvCxnSpPr>
      <xdr:spPr>
        <a:xfrm>
          <a:off x="15401925" y="13084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7" name="直線コネクタ 256">
          <a:extLst>
            <a:ext uri="{FF2B5EF4-FFF2-40B4-BE49-F238E27FC236}">
              <a16:creationId xmlns:a16="http://schemas.microsoft.com/office/drawing/2014/main" id="{E14900B6-3B7E-43A0-9198-CF11F76C104F}"/>
            </a:ext>
          </a:extLst>
        </xdr:cNvPr>
        <xdr:cNvCxnSpPr/>
      </xdr:nvCxnSpPr>
      <xdr:spPr>
        <a:xfrm>
          <a:off x="14716125" y="1411786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42ABAC22-774F-465E-A088-B37DF20E3033}"/>
            </a:ext>
          </a:extLst>
        </xdr:cNvPr>
        <xdr:cNvSpPr txBox="1"/>
      </xdr:nvSpPr>
      <xdr:spPr>
        <a:xfrm>
          <a:off x="15563850" y="1373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B568CCB8-0720-4771-8C2C-2461B9F8DA87}"/>
            </a:ext>
          </a:extLst>
        </xdr:cNvPr>
        <xdr:cNvSpPr/>
      </xdr:nvSpPr>
      <xdr:spPr>
        <a:xfrm>
          <a:off x="15430500" y="138856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C1C3B994-A156-4BAE-8C86-D10CE8ACE36D}"/>
            </a:ext>
          </a:extLst>
        </xdr:cNvPr>
        <xdr:cNvCxnSpPr/>
      </xdr:nvCxnSpPr>
      <xdr:spPr>
        <a:xfrm>
          <a:off x="13906500" y="14061621"/>
          <a:ext cx="809625"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BD6A1FF-4CA7-4174-AA1E-277A21C54FEA}"/>
            </a:ext>
          </a:extLst>
        </xdr:cNvPr>
        <xdr:cNvSpPr/>
      </xdr:nvSpPr>
      <xdr:spPr>
        <a:xfrm>
          <a:off x="14668500" y="1385116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2FCC722A-0525-4252-AA9D-AFB585387451}"/>
            </a:ext>
          </a:extLst>
        </xdr:cNvPr>
        <xdr:cNvSpPr txBox="1"/>
      </xdr:nvSpPr>
      <xdr:spPr>
        <a:xfrm>
          <a:off x="14373225" y="1362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3" name="直線コネクタ 262">
          <a:extLst>
            <a:ext uri="{FF2B5EF4-FFF2-40B4-BE49-F238E27FC236}">
              <a16:creationId xmlns:a16="http://schemas.microsoft.com/office/drawing/2014/main" id="{D1C1DF49-0AFF-44B1-BE12-296B051442FC}"/>
            </a:ext>
          </a:extLst>
        </xdr:cNvPr>
        <xdr:cNvCxnSpPr/>
      </xdr:nvCxnSpPr>
      <xdr:spPr>
        <a:xfrm>
          <a:off x="13106400" y="14030325"/>
          <a:ext cx="8001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DA5AD90B-8FFA-4913-8753-0B74CA2DB2B7}"/>
            </a:ext>
          </a:extLst>
        </xdr:cNvPr>
        <xdr:cNvSpPr/>
      </xdr:nvSpPr>
      <xdr:spPr>
        <a:xfrm>
          <a:off x="13868400" y="1385116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1C130F26-CF34-46E4-BE79-77612A58F2B7}"/>
            </a:ext>
          </a:extLst>
        </xdr:cNvPr>
        <xdr:cNvSpPr txBox="1"/>
      </xdr:nvSpPr>
      <xdr:spPr>
        <a:xfrm>
          <a:off x="13554075" y="136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id="{6058F553-1878-4AE6-AAF2-ED6FF1B7D8A0}"/>
            </a:ext>
          </a:extLst>
        </xdr:cNvPr>
        <xdr:cNvCxnSpPr/>
      </xdr:nvCxnSpPr>
      <xdr:spPr>
        <a:xfrm flipV="1">
          <a:off x="12296775" y="14030325"/>
          <a:ext cx="809625"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9C07A7AC-A674-4738-9D98-E043BE9BC955}"/>
            </a:ext>
          </a:extLst>
        </xdr:cNvPr>
        <xdr:cNvSpPr/>
      </xdr:nvSpPr>
      <xdr:spPr>
        <a:xfrm>
          <a:off x="13058775"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8728708E-52AB-461D-BF8A-062CE7AA7289}"/>
            </a:ext>
          </a:extLst>
        </xdr:cNvPr>
        <xdr:cNvSpPr txBox="1"/>
      </xdr:nvSpPr>
      <xdr:spPr>
        <a:xfrm>
          <a:off x="12763500" y="136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7D5E328C-73E4-4EB8-93D6-196CEE7871BC}"/>
            </a:ext>
          </a:extLst>
        </xdr:cNvPr>
        <xdr:cNvSpPr/>
      </xdr:nvSpPr>
      <xdr:spPr>
        <a:xfrm>
          <a:off x="12239625" y="139169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5A739CDD-35A1-42D7-8041-57C83747527A}"/>
            </a:ext>
          </a:extLst>
        </xdr:cNvPr>
        <xdr:cNvSpPr txBox="1"/>
      </xdr:nvSpPr>
      <xdr:spPr>
        <a:xfrm>
          <a:off x="119538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F7CB85C-784E-4B95-9E0E-DAAF496EA70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17AB9D5-2770-4622-A83B-6EE23B8B3438}"/>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BBD7DDD-1D7C-4BDD-890A-7C2995872D4C}"/>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10CD6D8-CFEB-45D5-A162-566F9439FB18}"/>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CD71373-A0F7-409F-A4EB-2D110A82AA5A}"/>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a:extLst>
            <a:ext uri="{FF2B5EF4-FFF2-40B4-BE49-F238E27FC236}">
              <a16:creationId xmlns:a16="http://schemas.microsoft.com/office/drawing/2014/main" id="{A8A13BB9-1E34-4BFB-BB53-3EBC7D7F5A69}"/>
            </a:ext>
          </a:extLst>
        </xdr:cNvPr>
        <xdr:cNvSpPr/>
      </xdr:nvSpPr>
      <xdr:spPr>
        <a:xfrm>
          <a:off x="15430500" y="141047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a:extLst>
            <a:ext uri="{FF2B5EF4-FFF2-40B4-BE49-F238E27FC236}">
              <a16:creationId xmlns:a16="http://schemas.microsoft.com/office/drawing/2014/main" id="{DD228A6D-A3FD-4631-A74F-15BD5CAB1316}"/>
            </a:ext>
          </a:extLst>
        </xdr:cNvPr>
        <xdr:cNvSpPr txBox="1"/>
      </xdr:nvSpPr>
      <xdr:spPr>
        <a:xfrm>
          <a:off x="15563850" y="140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a:extLst>
            <a:ext uri="{FF2B5EF4-FFF2-40B4-BE49-F238E27FC236}">
              <a16:creationId xmlns:a16="http://schemas.microsoft.com/office/drawing/2014/main" id="{E5D5DE50-A2B7-4C4D-B874-E077331B3910}"/>
            </a:ext>
          </a:extLst>
        </xdr:cNvPr>
        <xdr:cNvSpPr/>
      </xdr:nvSpPr>
      <xdr:spPr>
        <a:xfrm>
          <a:off x="14668500" y="14079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a:extLst>
            <a:ext uri="{FF2B5EF4-FFF2-40B4-BE49-F238E27FC236}">
              <a16:creationId xmlns:a16="http://schemas.microsoft.com/office/drawing/2014/main" id="{C9BCF7BC-1ADE-40EC-A29A-716A504EBFB8}"/>
            </a:ext>
          </a:extLst>
        </xdr:cNvPr>
        <xdr:cNvSpPr txBox="1"/>
      </xdr:nvSpPr>
      <xdr:spPr>
        <a:xfrm>
          <a:off x="14373225" y="1415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a:extLst>
            <a:ext uri="{FF2B5EF4-FFF2-40B4-BE49-F238E27FC236}">
              <a16:creationId xmlns:a16="http://schemas.microsoft.com/office/drawing/2014/main" id="{1C21B5E4-B1BF-4303-AA00-C5CC8DB0124E}"/>
            </a:ext>
          </a:extLst>
        </xdr:cNvPr>
        <xdr:cNvSpPr/>
      </xdr:nvSpPr>
      <xdr:spPr>
        <a:xfrm>
          <a:off x="13868400" y="140139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a:extLst>
            <a:ext uri="{FF2B5EF4-FFF2-40B4-BE49-F238E27FC236}">
              <a16:creationId xmlns:a16="http://schemas.microsoft.com/office/drawing/2014/main" id="{66E251AC-BC01-4AB7-A81D-4C35234EE15C}"/>
            </a:ext>
          </a:extLst>
        </xdr:cNvPr>
        <xdr:cNvSpPr txBox="1"/>
      </xdr:nvSpPr>
      <xdr:spPr>
        <a:xfrm>
          <a:off x="13554075" y="1408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6C18A315-F0E1-497F-98C9-3280F0C97B1F}"/>
            </a:ext>
          </a:extLst>
        </xdr:cNvPr>
        <xdr:cNvSpPr/>
      </xdr:nvSpPr>
      <xdr:spPr>
        <a:xfrm>
          <a:off x="13058775" y="13973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7BE0F101-4B6E-4185-BA7E-4917B3654413}"/>
            </a:ext>
          </a:extLst>
        </xdr:cNvPr>
        <xdr:cNvSpPr txBox="1"/>
      </xdr:nvSpPr>
      <xdr:spPr>
        <a:xfrm>
          <a:off x="12763500" y="140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id="{C7EA095C-0B31-4C50-88A9-3E5735795DEB}"/>
            </a:ext>
          </a:extLst>
        </xdr:cNvPr>
        <xdr:cNvSpPr/>
      </xdr:nvSpPr>
      <xdr:spPr>
        <a:xfrm>
          <a:off x="12239625" y="140139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a:extLst>
            <a:ext uri="{FF2B5EF4-FFF2-40B4-BE49-F238E27FC236}">
              <a16:creationId xmlns:a16="http://schemas.microsoft.com/office/drawing/2014/main" id="{AA9FAEED-80CF-4248-A028-60EE3C658DB8}"/>
            </a:ext>
          </a:extLst>
        </xdr:cNvPr>
        <xdr:cNvSpPr txBox="1"/>
      </xdr:nvSpPr>
      <xdr:spPr>
        <a:xfrm>
          <a:off x="11953875" y="1408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A8D2362C-4E55-411F-9840-908C24F82EB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203B340F-9D85-4C13-B288-3343C178D239}"/>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A8634F91-AF2A-4822-871F-DCB2D836C190}"/>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27B7CDC-F248-426D-A0A9-5D0810B3511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17AED30C-FE58-4C2F-ACA6-C4CAE71917CC}"/>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C3E2CF2-CA15-4D22-AF71-AED68370F5E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F2DE5C8-C109-411B-931B-BC6084730E43}"/>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3AF1CB8-3C2F-4F32-8A75-12E2CB4FB6C4}"/>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49F4FDA-D786-42E8-A7D2-7628613CF5FC}"/>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56C58691-CF77-4383-AC9C-91E9E34D2AB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A7C1512-A104-4A14-BE76-5E002907BE92}"/>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本県では、「集中改革プログラム（第１期アクションプラン改革編）」の期間（Ｈ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）において、事務事業の見直しや業務プロセスの改善等により、公営企業を除く全体で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発生した東日本大震災津波以降は、迅速な復旧・復興の実現に向けて、他の都道府県からの応援職員の受入や任期付職員等の採用などにより、マンパワー不足に対応してきた一方、復興の進捗に伴い、令和４年度は減少傾向となったところ。今後も、必要な職員数を確保しつつ、不要不急な業務の見直しを不断に行い、適正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517CCC95-FE88-4477-BA1A-F222EB2541F8}"/>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E6BA7C8-60C0-4AC0-AEB1-A002535D59CF}"/>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CF73765-EF62-40C5-B0EF-F208B6994D48}"/>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FE88DA8-96C1-4D97-AFE7-2BFE1E7E141E}"/>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EAF10B6F-721E-437D-BC40-E5D872324ABF}"/>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899F547A-3761-4BBC-BE44-4EEAED94A204}"/>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027BEC7-C1AA-4C30-8F0D-143453BD1340}"/>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6D23A86-8D70-4DBC-B43C-DD82133E8C2E}"/>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2695DCE8-1E1B-4A42-AB27-3319892365FF}"/>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C067218-90E1-465E-8B12-DBD651B60DBF}"/>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47BF7FF3-0507-494A-AACA-BCCD802D9D65}"/>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EC26253-FA5E-4C01-B0C0-AD8AC838E27E}"/>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AD02CB08-0A66-4D4F-B390-DC3373CFF778}"/>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AD3259D-8DA8-4711-BDDA-0A266838BF01}"/>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CA31BB9-7936-4138-9A48-0CEBCC4737A2}"/>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17BDFDB-8E07-4789-8E9E-01037B2858C9}"/>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6E55809B-7501-4A06-8D08-DCA267D18366}"/>
            </a:ext>
          </a:extLst>
        </xdr:cNvPr>
        <xdr:cNvCxnSpPr/>
      </xdr:nvCxnSpPr>
      <xdr:spPr>
        <a:xfrm flipV="1">
          <a:off x="15478125" y="9705040"/>
          <a:ext cx="0" cy="1070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30DDD3A5-BFFE-475D-9571-0277CFAAED6F}"/>
            </a:ext>
          </a:extLst>
        </xdr:cNvPr>
        <xdr:cNvSpPr txBox="1"/>
      </xdr:nvSpPr>
      <xdr:spPr>
        <a:xfrm>
          <a:off x="15563850" y="10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3B74A9D7-9115-4137-AB5C-787A9FAC51DE}"/>
            </a:ext>
          </a:extLst>
        </xdr:cNvPr>
        <xdr:cNvCxnSpPr/>
      </xdr:nvCxnSpPr>
      <xdr:spPr>
        <a:xfrm>
          <a:off x="15401925" y="10775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523308A3-44D5-484F-85C7-BF6EC5ED5812}"/>
            </a:ext>
          </a:extLst>
        </xdr:cNvPr>
        <xdr:cNvSpPr txBox="1"/>
      </xdr:nvSpPr>
      <xdr:spPr>
        <a:xfrm>
          <a:off x="15563850" y="94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82D04728-39ED-428F-95F6-481BBCA7595A}"/>
            </a:ext>
          </a:extLst>
        </xdr:cNvPr>
        <xdr:cNvCxnSpPr/>
      </xdr:nvCxnSpPr>
      <xdr:spPr>
        <a:xfrm>
          <a:off x="15401925" y="97050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313</xdr:rowOff>
    </xdr:to>
    <xdr:cxnSp macro="">
      <xdr:nvCxnSpPr>
        <xdr:cNvPr id="318" name="直線コネクタ 317">
          <a:extLst>
            <a:ext uri="{FF2B5EF4-FFF2-40B4-BE49-F238E27FC236}">
              <a16:creationId xmlns:a16="http://schemas.microsoft.com/office/drawing/2014/main" id="{D28F3D93-A143-4DA4-8545-4CD1FEB01930}"/>
            </a:ext>
          </a:extLst>
        </xdr:cNvPr>
        <xdr:cNvCxnSpPr/>
      </xdr:nvCxnSpPr>
      <xdr:spPr>
        <a:xfrm flipV="1">
          <a:off x="14716125" y="105263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1148C83D-9A47-4E6F-AB55-795F62D83476}"/>
            </a:ext>
          </a:extLst>
        </xdr:cNvPr>
        <xdr:cNvSpPr txBox="1"/>
      </xdr:nvSpPr>
      <xdr:spPr>
        <a:xfrm>
          <a:off x="15563850" y="10223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F8E81F53-12F8-4CE8-BAC4-640799A53DAE}"/>
            </a:ext>
          </a:extLst>
        </xdr:cNvPr>
        <xdr:cNvSpPr/>
      </xdr:nvSpPr>
      <xdr:spPr>
        <a:xfrm>
          <a:off x="15430500" y="10371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133597</xdr:rowOff>
    </xdr:from>
    <xdr:to>
      <xdr:col>77</xdr:col>
      <xdr:colOff>44450</xdr:colOff>
      <xdr:row>65</xdr:row>
      <xdr:rowOff>313</xdr:rowOff>
    </xdr:to>
    <xdr:cxnSp macro="">
      <xdr:nvCxnSpPr>
        <xdr:cNvPr id="321" name="直線コネクタ 320">
          <a:extLst>
            <a:ext uri="{FF2B5EF4-FFF2-40B4-BE49-F238E27FC236}">
              <a16:creationId xmlns:a16="http://schemas.microsoft.com/office/drawing/2014/main" id="{83385D70-3666-4011-94DE-5F06824318C9}"/>
            </a:ext>
          </a:extLst>
        </xdr:cNvPr>
        <xdr:cNvCxnSpPr/>
      </xdr:nvCxnSpPr>
      <xdr:spPr>
        <a:xfrm>
          <a:off x="13906500" y="10496797"/>
          <a:ext cx="809625"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32C4F2B0-841E-4FCC-B42A-8286C2ABAAC1}"/>
            </a:ext>
          </a:extLst>
        </xdr:cNvPr>
        <xdr:cNvSpPr/>
      </xdr:nvSpPr>
      <xdr:spPr>
        <a:xfrm>
          <a:off x="14668500" y="10436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4F4B66AE-F5BE-4D9C-A8CD-0B4DE7CE23BF}"/>
            </a:ext>
          </a:extLst>
        </xdr:cNvPr>
        <xdr:cNvSpPr txBox="1"/>
      </xdr:nvSpPr>
      <xdr:spPr>
        <a:xfrm>
          <a:off x="14373225" y="1021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18759</xdr:rowOff>
    </xdr:from>
    <xdr:to>
      <xdr:col>72</xdr:col>
      <xdr:colOff>203200</xdr:colOff>
      <xdr:row>64</xdr:row>
      <xdr:rowOff>133597</xdr:rowOff>
    </xdr:to>
    <xdr:cxnSp macro="">
      <xdr:nvCxnSpPr>
        <xdr:cNvPr id="324" name="直線コネクタ 323">
          <a:extLst>
            <a:ext uri="{FF2B5EF4-FFF2-40B4-BE49-F238E27FC236}">
              <a16:creationId xmlns:a16="http://schemas.microsoft.com/office/drawing/2014/main" id="{C90D9E5E-AD42-45D0-A304-5416385E86C0}"/>
            </a:ext>
          </a:extLst>
        </xdr:cNvPr>
        <xdr:cNvCxnSpPr/>
      </xdr:nvCxnSpPr>
      <xdr:spPr>
        <a:xfrm>
          <a:off x="13106400" y="10381959"/>
          <a:ext cx="800100" cy="1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88438159-EE73-43FE-8666-39457C3E31E4}"/>
            </a:ext>
          </a:extLst>
        </xdr:cNvPr>
        <xdr:cNvSpPr/>
      </xdr:nvSpPr>
      <xdr:spPr>
        <a:xfrm>
          <a:off x="13868400" y="104094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6" name="テキスト ボックス 325">
          <a:extLst>
            <a:ext uri="{FF2B5EF4-FFF2-40B4-BE49-F238E27FC236}">
              <a16:creationId xmlns:a16="http://schemas.microsoft.com/office/drawing/2014/main" id="{05EA6A4E-9879-4FC8-A52F-E1A59425AF5E}"/>
            </a:ext>
          </a:extLst>
        </xdr:cNvPr>
        <xdr:cNvSpPr txBox="1"/>
      </xdr:nvSpPr>
      <xdr:spPr>
        <a:xfrm>
          <a:off x="13554075" y="101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1385</xdr:rowOff>
    </xdr:from>
    <xdr:to>
      <xdr:col>68</xdr:col>
      <xdr:colOff>152400</xdr:colOff>
      <xdr:row>64</xdr:row>
      <xdr:rowOff>18759</xdr:rowOff>
    </xdr:to>
    <xdr:cxnSp macro="">
      <xdr:nvCxnSpPr>
        <xdr:cNvPr id="327" name="直線コネクタ 326">
          <a:extLst>
            <a:ext uri="{FF2B5EF4-FFF2-40B4-BE49-F238E27FC236}">
              <a16:creationId xmlns:a16="http://schemas.microsoft.com/office/drawing/2014/main" id="{76144530-A675-4E96-9E49-A3800E9E0AB1}"/>
            </a:ext>
          </a:extLst>
        </xdr:cNvPr>
        <xdr:cNvCxnSpPr/>
      </xdr:nvCxnSpPr>
      <xdr:spPr>
        <a:xfrm>
          <a:off x="12296775" y="10364585"/>
          <a:ext cx="809625"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C973235A-29A6-41F1-B8BC-753199FFA967}"/>
            </a:ext>
          </a:extLst>
        </xdr:cNvPr>
        <xdr:cNvSpPr/>
      </xdr:nvSpPr>
      <xdr:spPr>
        <a:xfrm>
          <a:off x="13058775" y="10276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9" name="テキスト ボックス 328">
          <a:extLst>
            <a:ext uri="{FF2B5EF4-FFF2-40B4-BE49-F238E27FC236}">
              <a16:creationId xmlns:a16="http://schemas.microsoft.com/office/drawing/2014/main" id="{97B690B8-E25D-4B19-8BD7-0B560AEBAA53}"/>
            </a:ext>
          </a:extLst>
        </xdr:cNvPr>
        <xdr:cNvSpPr txBox="1"/>
      </xdr:nvSpPr>
      <xdr:spPr>
        <a:xfrm>
          <a:off x="12763500" y="100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2CFE67FB-3488-47DF-BB1F-800B53417D18}"/>
            </a:ext>
          </a:extLst>
        </xdr:cNvPr>
        <xdr:cNvSpPr/>
      </xdr:nvSpPr>
      <xdr:spPr>
        <a:xfrm>
          <a:off x="12239625" y="102479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31" name="テキスト ボックス 330">
          <a:extLst>
            <a:ext uri="{FF2B5EF4-FFF2-40B4-BE49-F238E27FC236}">
              <a16:creationId xmlns:a16="http://schemas.microsoft.com/office/drawing/2014/main" id="{5A18B529-DD91-42C2-9160-701B95D71AEC}"/>
            </a:ext>
          </a:extLst>
        </xdr:cNvPr>
        <xdr:cNvSpPr txBox="1"/>
      </xdr:nvSpPr>
      <xdr:spPr>
        <a:xfrm>
          <a:off x="11953875" y="1004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7673BC6-D061-4F04-9800-F837A2D0F6CF}"/>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2B07956-732B-43BB-BD81-A8EB6DEB91EF}"/>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2189549-B13F-4663-8512-63C1CBEB2302}"/>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F101809-7A30-4EA0-AAC9-C3EDC5FB9F34}"/>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5B791FE-77B2-4DB0-A48A-BF8DA6C3D74E}"/>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7" name="楕円 336">
          <a:extLst>
            <a:ext uri="{FF2B5EF4-FFF2-40B4-BE49-F238E27FC236}">
              <a16:creationId xmlns:a16="http://schemas.microsoft.com/office/drawing/2014/main" id="{D8D14046-8F94-4114-87A7-0C416D357A4B}"/>
            </a:ext>
          </a:extLst>
        </xdr:cNvPr>
        <xdr:cNvSpPr/>
      </xdr:nvSpPr>
      <xdr:spPr>
        <a:xfrm>
          <a:off x="15430500" y="104692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38" name="定員管理の状況該当値テキスト">
          <a:extLst>
            <a:ext uri="{FF2B5EF4-FFF2-40B4-BE49-F238E27FC236}">
              <a16:creationId xmlns:a16="http://schemas.microsoft.com/office/drawing/2014/main" id="{4993E916-5079-49C5-B946-62EAC3F8DFB8}"/>
            </a:ext>
          </a:extLst>
        </xdr:cNvPr>
        <xdr:cNvSpPr txBox="1"/>
      </xdr:nvSpPr>
      <xdr:spPr>
        <a:xfrm>
          <a:off x="15563850" y="104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120963</xdr:rowOff>
    </xdr:from>
    <xdr:to>
      <xdr:col>77</xdr:col>
      <xdr:colOff>95250</xdr:colOff>
      <xdr:row>65</xdr:row>
      <xdr:rowOff>51113</xdr:rowOff>
    </xdr:to>
    <xdr:sp macro="" textlink="">
      <xdr:nvSpPr>
        <xdr:cNvPr id="339" name="楕円 338">
          <a:extLst>
            <a:ext uri="{FF2B5EF4-FFF2-40B4-BE49-F238E27FC236}">
              <a16:creationId xmlns:a16="http://schemas.microsoft.com/office/drawing/2014/main" id="{7BAB87B9-28B6-40F5-B886-2E6EA319ED55}"/>
            </a:ext>
          </a:extLst>
        </xdr:cNvPr>
        <xdr:cNvSpPr/>
      </xdr:nvSpPr>
      <xdr:spPr>
        <a:xfrm>
          <a:off x="14668500" y="104873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35890</xdr:rowOff>
    </xdr:from>
    <xdr:ext cx="736600" cy="259045"/>
    <xdr:sp macro="" textlink="">
      <xdr:nvSpPr>
        <xdr:cNvPr id="340" name="テキスト ボックス 339">
          <a:extLst>
            <a:ext uri="{FF2B5EF4-FFF2-40B4-BE49-F238E27FC236}">
              <a16:creationId xmlns:a16="http://schemas.microsoft.com/office/drawing/2014/main" id="{42FE678B-0745-4D9C-8778-D2F6BE76E3C9}"/>
            </a:ext>
          </a:extLst>
        </xdr:cNvPr>
        <xdr:cNvSpPr txBox="1"/>
      </xdr:nvSpPr>
      <xdr:spPr>
        <a:xfrm>
          <a:off x="14373225" y="1056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82797</xdr:rowOff>
    </xdr:from>
    <xdr:to>
      <xdr:col>73</xdr:col>
      <xdr:colOff>44450</xdr:colOff>
      <xdr:row>65</xdr:row>
      <xdr:rowOff>12947</xdr:rowOff>
    </xdr:to>
    <xdr:sp macro="" textlink="">
      <xdr:nvSpPr>
        <xdr:cNvPr id="341" name="楕円 340">
          <a:extLst>
            <a:ext uri="{FF2B5EF4-FFF2-40B4-BE49-F238E27FC236}">
              <a16:creationId xmlns:a16="http://schemas.microsoft.com/office/drawing/2014/main" id="{F59C04B9-4A71-45F7-BEC2-1F46BB710874}"/>
            </a:ext>
          </a:extLst>
        </xdr:cNvPr>
        <xdr:cNvSpPr/>
      </xdr:nvSpPr>
      <xdr:spPr>
        <a:xfrm>
          <a:off x="13868400" y="104491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169174</xdr:rowOff>
    </xdr:from>
    <xdr:ext cx="762000" cy="259045"/>
    <xdr:sp macro="" textlink="">
      <xdr:nvSpPr>
        <xdr:cNvPr id="342" name="テキスト ボックス 341">
          <a:extLst>
            <a:ext uri="{FF2B5EF4-FFF2-40B4-BE49-F238E27FC236}">
              <a16:creationId xmlns:a16="http://schemas.microsoft.com/office/drawing/2014/main" id="{97B381C9-288A-4FA6-B7D0-D38277BCDCA8}"/>
            </a:ext>
          </a:extLst>
        </xdr:cNvPr>
        <xdr:cNvSpPr txBox="1"/>
      </xdr:nvSpPr>
      <xdr:spPr>
        <a:xfrm>
          <a:off x="13554075" y="105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139409</xdr:rowOff>
    </xdr:from>
    <xdr:to>
      <xdr:col>68</xdr:col>
      <xdr:colOff>203200</xdr:colOff>
      <xdr:row>64</xdr:row>
      <xdr:rowOff>69559</xdr:rowOff>
    </xdr:to>
    <xdr:sp macro="" textlink="">
      <xdr:nvSpPr>
        <xdr:cNvPr id="343" name="楕円 342">
          <a:extLst>
            <a:ext uri="{FF2B5EF4-FFF2-40B4-BE49-F238E27FC236}">
              <a16:creationId xmlns:a16="http://schemas.microsoft.com/office/drawing/2014/main" id="{A767B2B1-38EF-4907-B8C4-7BABBB76807B}"/>
            </a:ext>
          </a:extLst>
        </xdr:cNvPr>
        <xdr:cNvSpPr/>
      </xdr:nvSpPr>
      <xdr:spPr>
        <a:xfrm>
          <a:off x="13058775" y="103438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54336</xdr:rowOff>
    </xdr:from>
    <xdr:ext cx="762000" cy="259045"/>
    <xdr:sp macro="" textlink="">
      <xdr:nvSpPr>
        <xdr:cNvPr id="344" name="テキスト ボックス 343">
          <a:extLst>
            <a:ext uri="{FF2B5EF4-FFF2-40B4-BE49-F238E27FC236}">
              <a16:creationId xmlns:a16="http://schemas.microsoft.com/office/drawing/2014/main" id="{9A0ECD79-884D-4E2F-A605-7D4F6D52C7E5}"/>
            </a:ext>
          </a:extLst>
        </xdr:cNvPr>
        <xdr:cNvSpPr txBox="1"/>
      </xdr:nvSpPr>
      <xdr:spPr>
        <a:xfrm>
          <a:off x="12763500" y="1041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122035</xdr:rowOff>
    </xdr:from>
    <xdr:to>
      <xdr:col>64</xdr:col>
      <xdr:colOff>152400</xdr:colOff>
      <xdr:row>64</xdr:row>
      <xdr:rowOff>52185</xdr:rowOff>
    </xdr:to>
    <xdr:sp macro="" textlink="">
      <xdr:nvSpPr>
        <xdr:cNvPr id="345" name="楕円 344">
          <a:extLst>
            <a:ext uri="{FF2B5EF4-FFF2-40B4-BE49-F238E27FC236}">
              <a16:creationId xmlns:a16="http://schemas.microsoft.com/office/drawing/2014/main" id="{A16A3FA4-DC02-43C9-86DA-4C3AD70E25F4}"/>
            </a:ext>
          </a:extLst>
        </xdr:cNvPr>
        <xdr:cNvSpPr/>
      </xdr:nvSpPr>
      <xdr:spPr>
        <a:xfrm>
          <a:off x="12239625" y="103264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36962</xdr:rowOff>
    </xdr:from>
    <xdr:ext cx="762000" cy="259045"/>
    <xdr:sp macro="" textlink="">
      <xdr:nvSpPr>
        <xdr:cNvPr id="346" name="テキスト ボックス 345">
          <a:extLst>
            <a:ext uri="{FF2B5EF4-FFF2-40B4-BE49-F238E27FC236}">
              <a16:creationId xmlns:a16="http://schemas.microsoft.com/office/drawing/2014/main" id="{DB8588B9-B93C-4845-9668-894FB530FBAB}"/>
            </a:ext>
          </a:extLst>
        </xdr:cNvPr>
        <xdr:cNvSpPr txBox="1"/>
      </xdr:nvSpPr>
      <xdr:spPr>
        <a:xfrm>
          <a:off x="11953875" y="104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0A9FC22-8ED3-4F08-AF09-3B0987931DAE}"/>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AB3B61F8-BB7C-404A-BD92-57AF837E56BD}"/>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64C88B8A-325E-4D90-BE7E-DFF88007D909}"/>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25034CD-62E4-4A92-A011-4C6811D4DE67}"/>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A554842-1454-4457-91FC-E8D68AAB74A1}"/>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FDE3867-E651-472B-813A-60B41AA14285}"/>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775C53E-0457-4E5D-A0AF-4CB8B00617E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B94DB35-4F48-44F5-BB01-F1212EC54484}"/>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3930B9E1-DC85-4211-BC50-FC5BAE837D96}"/>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2DC78B76-7962-43EF-9703-D8FE278E5657}"/>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3C9B7995-884F-482C-BAC2-516CC49F30CE}"/>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グループ内平均値を上回っているが、これは、国の経済対策に呼応して建設地方債・財源対策債を多額に発行し、公共施設の整備に積極的に取り組んできたことや、公営企業債の元利償還金に対する繰入金の割合が高い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債費負担適正化計画に基づき、県債発行額を維持・抑制してきたことにより、公債費が減少しているため、実質公債費比率は改善傾向にある。今後も、低利資金の活用や資金調達方法の多様化を図り、適正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55260FE7-DC3D-4995-B8BB-7B027BB60252}"/>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9FB6972D-02E5-4D3B-9141-91D2044C2ADA}"/>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C3E56B84-E22A-4971-9FBC-B6BEA1664004}"/>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1" name="直線コネクタ 360">
          <a:extLst>
            <a:ext uri="{FF2B5EF4-FFF2-40B4-BE49-F238E27FC236}">
              <a16:creationId xmlns:a16="http://schemas.microsoft.com/office/drawing/2014/main" id="{FA453BF8-73C6-4D22-95E1-6699502A465E}"/>
            </a:ext>
          </a:extLst>
        </xdr:cNvPr>
        <xdr:cNvCxnSpPr/>
      </xdr:nvCxnSpPr>
      <xdr:spPr>
        <a:xfrm>
          <a:off x="11668125"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2" name="テキスト ボックス 361">
          <a:extLst>
            <a:ext uri="{FF2B5EF4-FFF2-40B4-BE49-F238E27FC236}">
              <a16:creationId xmlns:a16="http://schemas.microsoft.com/office/drawing/2014/main" id="{8B4F3A6F-E8A5-4E71-A32E-B20FCDF9772F}"/>
            </a:ext>
          </a:extLst>
        </xdr:cNvPr>
        <xdr:cNvSpPr txBox="1"/>
      </xdr:nvSpPr>
      <xdr:spPr>
        <a:xfrm>
          <a:off x="10982325"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3" name="直線コネクタ 362">
          <a:extLst>
            <a:ext uri="{FF2B5EF4-FFF2-40B4-BE49-F238E27FC236}">
              <a16:creationId xmlns:a16="http://schemas.microsoft.com/office/drawing/2014/main" id="{0D6A3681-B54B-437E-A522-D3ABC075F34A}"/>
            </a:ext>
          </a:extLst>
        </xdr:cNvPr>
        <xdr:cNvCxnSpPr/>
      </xdr:nvCxnSpPr>
      <xdr:spPr>
        <a:xfrm>
          <a:off x="11668125"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4" name="テキスト ボックス 363">
          <a:extLst>
            <a:ext uri="{FF2B5EF4-FFF2-40B4-BE49-F238E27FC236}">
              <a16:creationId xmlns:a16="http://schemas.microsoft.com/office/drawing/2014/main" id="{5595C647-53E4-4E4E-9E67-68FED99FBDDE}"/>
            </a:ext>
          </a:extLst>
        </xdr:cNvPr>
        <xdr:cNvSpPr txBox="1"/>
      </xdr:nvSpPr>
      <xdr:spPr>
        <a:xfrm>
          <a:off x="10982325"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5" name="直線コネクタ 364">
          <a:extLst>
            <a:ext uri="{FF2B5EF4-FFF2-40B4-BE49-F238E27FC236}">
              <a16:creationId xmlns:a16="http://schemas.microsoft.com/office/drawing/2014/main" id="{5668270B-FBDE-4DFD-8498-6D2C40CBFE5D}"/>
            </a:ext>
          </a:extLst>
        </xdr:cNvPr>
        <xdr:cNvCxnSpPr/>
      </xdr:nvCxnSpPr>
      <xdr:spPr>
        <a:xfrm>
          <a:off x="11668125"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66" name="テキスト ボックス 365">
          <a:extLst>
            <a:ext uri="{FF2B5EF4-FFF2-40B4-BE49-F238E27FC236}">
              <a16:creationId xmlns:a16="http://schemas.microsoft.com/office/drawing/2014/main" id="{8E8F73F0-5276-4AE3-91A4-712879DB4D55}"/>
            </a:ext>
          </a:extLst>
        </xdr:cNvPr>
        <xdr:cNvSpPr txBox="1"/>
      </xdr:nvSpPr>
      <xdr:spPr>
        <a:xfrm>
          <a:off x="1098232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DC156C39-747B-4F11-A16B-9B0A4E38A1BD}"/>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E37DAE47-875B-42C6-9682-30F26A0C2349}"/>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69" name="直線コネクタ 368">
          <a:extLst>
            <a:ext uri="{FF2B5EF4-FFF2-40B4-BE49-F238E27FC236}">
              <a16:creationId xmlns:a16="http://schemas.microsoft.com/office/drawing/2014/main" id="{C2008746-9C07-4158-B847-49A66BF172DA}"/>
            </a:ext>
          </a:extLst>
        </xdr:cNvPr>
        <xdr:cNvCxnSpPr/>
      </xdr:nvCxnSpPr>
      <xdr:spPr>
        <a:xfrm>
          <a:off x="11668125"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0" name="テキスト ボックス 369">
          <a:extLst>
            <a:ext uri="{FF2B5EF4-FFF2-40B4-BE49-F238E27FC236}">
              <a16:creationId xmlns:a16="http://schemas.microsoft.com/office/drawing/2014/main" id="{EBD5C480-A9EF-4CCB-8CBA-B3CA06FF381F}"/>
            </a:ext>
          </a:extLst>
        </xdr:cNvPr>
        <xdr:cNvSpPr txBox="1"/>
      </xdr:nvSpPr>
      <xdr:spPr>
        <a:xfrm>
          <a:off x="10982325"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98625DD7-0432-4EF3-ADB0-EAA223B2B99C}"/>
            </a:ext>
          </a:extLst>
        </xdr:cNvPr>
        <xdr:cNvCxnSpPr/>
      </xdr:nvCxnSpPr>
      <xdr:spPr>
        <a:xfrm>
          <a:off x="11668125"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B130B7A-B36E-42EB-BA40-643EB9DBBD51}"/>
            </a:ext>
          </a:extLst>
        </xdr:cNvPr>
        <xdr:cNvSpPr txBox="1"/>
      </xdr:nvSpPr>
      <xdr:spPr>
        <a:xfrm>
          <a:off x="10982325"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3" name="直線コネクタ 372">
          <a:extLst>
            <a:ext uri="{FF2B5EF4-FFF2-40B4-BE49-F238E27FC236}">
              <a16:creationId xmlns:a16="http://schemas.microsoft.com/office/drawing/2014/main" id="{599BE919-093B-484A-B566-83D93553C7AC}"/>
            </a:ext>
          </a:extLst>
        </xdr:cNvPr>
        <xdr:cNvCxnSpPr/>
      </xdr:nvCxnSpPr>
      <xdr:spPr>
        <a:xfrm>
          <a:off x="11668125"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74" name="テキスト ボックス 373">
          <a:extLst>
            <a:ext uri="{FF2B5EF4-FFF2-40B4-BE49-F238E27FC236}">
              <a16:creationId xmlns:a16="http://schemas.microsoft.com/office/drawing/2014/main" id="{88483F3C-9FA5-4CBB-A206-59E7F612DC64}"/>
            </a:ext>
          </a:extLst>
        </xdr:cNvPr>
        <xdr:cNvSpPr txBox="1"/>
      </xdr:nvSpPr>
      <xdr:spPr>
        <a:xfrm>
          <a:off x="10982325"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D52C51DE-FA93-4A83-BD4E-861FB036912E}"/>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5B2FE0EF-9B33-4909-9AC1-E9E4C9E2EFA9}"/>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305E071-BDEB-4A1D-9F1B-2A7A4E8BFE00}"/>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103981</xdr:rowOff>
    </xdr:from>
    <xdr:to>
      <xdr:col>81</xdr:col>
      <xdr:colOff>44450</xdr:colOff>
      <xdr:row>43</xdr:row>
      <xdr:rowOff>110331</xdr:rowOff>
    </xdr:to>
    <xdr:cxnSp macro="">
      <xdr:nvCxnSpPr>
        <xdr:cNvPr id="378" name="直線コネクタ 377">
          <a:extLst>
            <a:ext uri="{FF2B5EF4-FFF2-40B4-BE49-F238E27FC236}">
              <a16:creationId xmlns:a16="http://schemas.microsoft.com/office/drawing/2014/main" id="{E631A4A4-9DDB-401C-8F69-58E3B2CC874E}"/>
            </a:ext>
          </a:extLst>
        </xdr:cNvPr>
        <xdr:cNvCxnSpPr/>
      </xdr:nvCxnSpPr>
      <xdr:spPr>
        <a:xfrm flipV="1">
          <a:off x="15478125" y="5936456"/>
          <a:ext cx="0" cy="1133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82408</xdr:rowOff>
    </xdr:from>
    <xdr:ext cx="762000" cy="259045"/>
    <xdr:sp macro="" textlink="">
      <xdr:nvSpPr>
        <xdr:cNvPr id="379" name="公債費負担の状況最小値テキスト">
          <a:extLst>
            <a:ext uri="{FF2B5EF4-FFF2-40B4-BE49-F238E27FC236}">
              <a16:creationId xmlns:a16="http://schemas.microsoft.com/office/drawing/2014/main" id="{31F3C22E-7256-4E4D-AA1C-6868471DEE92}"/>
            </a:ext>
          </a:extLst>
        </xdr:cNvPr>
        <xdr:cNvSpPr txBox="1"/>
      </xdr:nvSpPr>
      <xdr:spPr>
        <a:xfrm>
          <a:off x="15563850" y="704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110331</xdr:rowOff>
    </xdr:from>
    <xdr:to>
      <xdr:col>81</xdr:col>
      <xdr:colOff>133350</xdr:colOff>
      <xdr:row>43</xdr:row>
      <xdr:rowOff>110331</xdr:rowOff>
    </xdr:to>
    <xdr:cxnSp macro="">
      <xdr:nvCxnSpPr>
        <xdr:cNvPr id="380" name="直線コネクタ 379">
          <a:extLst>
            <a:ext uri="{FF2B5EF4-FFF2-40B4-BE49-F238E27FC236}">
              <a16:creationId xmlns:a16="http://schemas.microsoft.com/office/drawing/2014/main" id="{9682E71B-E3A9-412C-98CF-A4AC682FA59D}"/>
            </a:ext>
          </a:extLst>
        </xdr:cNvPr>
        <xdr:cNvCxnSpPr/>
      </xdr:nvCxnSpPr>
      <xdr:spPr>
        <a:xfrm>
          <a:off x="15401925" y="7069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18908</xdr:rowOff>
    </xdr:from>
    <xdr:ext cx="762000" cy="259045"/>
    <xdr:sp macro="" textlink="">
      <xdr:nvSpPr>
        <xdr:cNvPr id="381" name="公債費負担の状況最大値テキスト">
          <a:extLst>
            <a:ext uri="{FF2B5EF4-FFF2-40B4-BE49-F238E27FC236}">
              <a16:creationId xmlns:a16="http://schemas.microsoft.com/office/drawing/2014/main" id="{265ED3C5-7259-4E65-9710-31FF2BFB958F}"/>
            </a:ext>
          </a:extLst>
        </xdr:cNvPr>
        <xdr:cNvSpPr txBox="1"/>
      </xdr:nvSpPr>
      <xdr:spPr>
        <a:xfrm>
          <a:off x="15563850" y="568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103981</xdr:rowOff>
    </xdr:from>
    <xdr:to>
      <xdr:col>81</xdr:col>
      <xdr:colOff>133350</xdr:colOff>
      <xdr:row>36</xdr:row>
      <xdr:rowOff>103981</xdr:rowOff>
    </xdr:to>
    <xdr:cxnSp macro="">
      <xdr:nvCxnSpPr>
        <xdr:cNvPr id="382" name="直線コネクタ 381">
          <a:extLst>
            <a:ext uri="{FF2B5EF4-FFF2-40B4-BE49-F238E27FC236}">
              <a16:creationId xmlns:a16="http://schemas.microsoft.com/office/drawing/2014/main" id="{2904FA15-D2D3-4C57-A08F-CFAEA90F7DE8}"/>
            </a:ext>
          </a:extLst>
        </xdr:cNvPr>
        <xdr:cNvCxnSpPr/>
      </xdr:nvCxnSpPr>
      <xdr:spPr>
        <a:xfrm>
          <a:off x="15401925" y="59364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151606</xdr:rowOff>
    </xdr:to>
    <xdr:cxnSp macro="">
      <xdr:nvCxnSpPr>
        <xdr:cNvPr id="383" name="直線コネクタ 382">
          <a:extLst>
            <a:ext uri="{FF2B5EF4-FFF2-40B4-BE49-F238E27FC236}">
              <a16:creationId xmlns:a16="http://schemas.microsoft.com/office/drawing/2014/main" id="{41948A86-3F4B-4128-B692-42659A3180B0}"/>
            </a:ext>
          </a:extLst>
        </xdr:cNvPr>
        <xdr:cNvCxnSpPr/>
      </xdr:nvCxnSpPr>
      <xdr:spPr>
        <a:xfrm flipV="1">
          <a:off x="14716125" y="6715125"/>
          <a:ext cx="762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68121</xdr:rowOff>
    </xdr:from>
    <xdr:ext cx="762000" cy="259045"/>
    <xdr:sp macro="" textlink="">
      <xdr:nvSpPr>
        <xdr:cNvPr id="384" name="公債費負担の状況平均値テキスト">
          <a:extLst>
            <a:ext uri="{FF2B5EF4-FFF2-40B4-BE49-F238E27FC236}">
              <a16:creationId xmlns:a16="http://schemas.microsoft.com/office/drawing/2014/main" id="{73A4A54B-FFD8-4AE8-BDA0-9434F709C76B}"/>
            </a:ext>
          </a:extLst>
        </xdr:cNvPr>
        <xdr:cNvSpPr txBox="1"/>
      </xdr:nvSpPr>
      <xdr:spPr>
        <a:xfrm>
          <a:off x="15563850" y="6218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51594</xdr:rowOff>
    </xdr:from>
    <xdr:to>
      <xdr:col>81</xdr:col>
      <xdr:colOff>95250</xdr:colOff>
      <xdr:row>39</xdr:row>
      <xdr:rowOff>153194</xdr:rowOff>
    </xdr:to>
    <xdr:sp macro="" textlink="">
      <xdr:nvSpPr>
        <xdr:cNvPr id="385" name="フローチャート: 判断 384">
          <a:extLst>
            <a:ext uri="{FF2B5EF4-FFF2-40B4-BE49-F238E27FC236}">
              <a16:creationId xmlns:a16="http://schemas.microsoft.com/office/drawing/2014/main" id="{50137B08-BEE3-4E95-9967-221067BEC12D}"/>
            </a:ext>
          </a:extLst>
        </xdr:cNvPr>
        <xdr:cNvSpPr/>
      </xdr:nvSpPr>
      <xdr:spPr>
        <a:xfrm>
          <a:off x="15430500" y="63634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151606</xdr:rowOff>
    </xdr:from>
    <xdr:to>
      <xdr:col>77</xdr:col>
      <xdr:colOff>44450</xdr:colOff>
      <xdr:row>42</xdr:row>
      <xdr:rowOff>40481</xdr:rowOff>
    </xdr:to>
    <xdr:cxnSp macro="">
      <xdr:nvCxnSpPr>
        <xdr:cNvPr id="386" name="直線コネクタ 385">
          <a:extLst>
            <a:ext uri="{FF2B5EF4-FFF2-40B4-BE49-F238E27FC236}">
              <a16:creationId xmlns:a16="http://schemas.microsoft.com/office/drawing/2014/main" id="{89199133-A61F-4C09-B287-7DE8B1789300}"/>
            </a:ext>
          </a:extLst>
        </xdr:cNvPr>
        <xdr:cNvCxnSpPr/>
      </xdr:nvCxnSpPr>
      <xdr:spPr>
        <a:xfrm flipV="1">
          <a:off x="13906500" y="6790531"/>
          <a:ext cx="80962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51594</xdr:rowOff>
    </xdr:from>
    <xdr:to>
      <xdr:col>77</xdr:col>
      <xdr:colOff>95250</xdr:colOff>
      <xdr:row>39</xdr:row>
      <xdr:rowOff>153194</xdr:rowOff>
    </xdr:to>
    <xdr:sp macro="" textlink="">
      <xdr:nvSpPr>
        <xdr:cNvPr id="387" name="フローチャート: 判断 386">
          <a:extLst>
            <a:ext uri="{FF2B5EF4-FFF2-40B4-BE49-F238E27FC236}">
              <a16:creationId xmlns:a16="http://schemas.microsoft.com/office/drawing/2014/main" id="{C69C35A3-37DE-451F-B1E4-5744438003A1}"/>
            </a:ext>
          </a:extLst>
        </xdr:cNvPr>
        <xdr:cNvSpPr/>
      </xdr:nvSpPr>
      <xdr:spPr>
        <a:xfrm>
          <a:off x="14668500" y="63634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163371</xdr:rowOff>
    </xdr:from>
    <xdr:ext cx="736600" cy="259045"/>
    <xdr:sp macro="" textlink="">
      <xdr:nvSpPr>
        <xdr:cNvPr id="388" name="テキスト ボックス 387">
          <a:extLst>
            <a:ext uri="{FF2B5EF4-FFF2-40B4-BE49-F238E27FC236}">
              <a16:creationId xmlns:a16="http://schemas.microsoft.com/office/drawing/2014/main" id="{CDA1CB4A-D9B9-4E7E-B578-1FD198CA7624}"/>
            </a:ext>
          </a:extLst>
        </xdr:cNvPr>
        <xdr:cNvSpPr txBox="1"/>
      </xdr:nvSpPr>
      <xdr:spPr>
        <a:xfrm>
          <a:off x="14373225" y="615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40481</xdr:rowOff>
    </xdr:from>
    <xdr:to>
      <xdr:col>72</xdr:col>
      <xdr:colOff>203200</xdr:colOff>
      <xdr:row>43</xdr:row>
      <xdr:rowOff>110331</xdr:rowOff>
    </xdr:to>
    <xdr:cxnSp macro="">
      <xdr:nvCxnSpPr>
        <xdr:cNvPr id="389" name="直線コネクタ 388">
          <a:extLst>
            <a:ext uri="{FF2B5EF4-FFF2-40B4-BE49-F238E27FC236}">
              <a16:creationId xmlns:a16="http://schemas.microsoft.com/office/drawing/2014/main" id="{DC0285AF-00C7-40C2-A119-7CF7D9FC5FD3}"/>
            </a:ext>
          </a:extLst>
        </xdr:cNvPr>
        <xdr:cNvCxnSpPr/>
      </xdr:nvCxnSpPr>
      <xdr:spPr>
        <a:xfrm flipV="1">
          <a:off x="13106400" y="6841331"/>
          <a:ext cx="8001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51594</xdr:rowOff>
    </xdr:from>
    <xdr:to>
      <xdr:col>73</xdr:col>
      <xdr:colOff>44450</xdr:colOff>
      <xdr:row>39</xdr:row>
      <xdr:rowOff>153194</xdr:rowOff>
    </xdr:to>
    <xdr:sp macro="" textlink="">
      <xdr:nvSpPr>
        <xdr:cNvPr id="390" name="フローチャート: 判断 389">
          <a:extLst>
            <a:ext uri="{FF2B5EF4-FFF2-40B4-BE49-F238E27FC236}">
              <a16:creationId xmlns:a16="http://schemas.microsoft.com/office/drawing/2014/main" id="{A0219FFC-61FB-46FA-899A-D5378A0A88E2}"/>
            </a:ext>
          </a:extLst>
        </xdr:cNvPr>
        <xdr:cNvSpPr/>
      </xdr:nvSpPr>
      <xdr:spPr>
        <a:xfrm>
          <a:off x="13868400" y="63634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163371</xdr:rowOff>
    </xdr:from>
    <xdr:ext cx="762000" cy="259045"/>
    <xdr:sp macro="" textlink="">
      <xdr:nvSpPr>
        <xdr:cNvPr id="391" name="テキスト ボックス 390">
          <a:extLst>
            <a:ext uri="{FF2B5EF4-FFF2-40B4-BE49-F238E27FC236}">
              <a16:creationId xmlns:a16="http://schemas.microsoft.com/office/drawing/2014/main" id="{C145FD22-A27F-4C2A-9F04-76FE97F3AC41}"/>
            </a:ext>
          </a:extLst>
        </xdr:cNvPr>
        <xdr:cNvSpPr txBox="1"/>
      </xdr:nvSpPr>
      <xdr:spPr>
        <a:xfrm>
          <a:off x="13554075" y="61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110331</xdr:rowOff>
    </xdr:from>
    <xdr:to>
      <xdr:col>68</xdr:col>
      <xdr:colOff>152400</xdr:colOff>
      <xdr:row>44</xdr:row>
      <xdr:rowOff>150019</xdr:rowOff>
    </xdr:to>
    <xdr:cxnSp macro="">
      <xdr:nvCxnSpPr>
        <xdr:cNvPr id="392" name="直線コネクタ 391">
          <a:extLst>
            <a:ext uri="{FF2B5EF4-FFF2-40B4-BE49-F238E27FC236}">
              <a16:creationId xmlns:a16="http://schemas.microsoft.com/office/drawing/2014/main" id="{792167A1-AEA2-4035-B631-AFBDE4FD01D9}"/>
            </a:ext>
          </a:extLst>
        </xdr:cNvPr>
        <xdr:cNvCxnSpPr/>
      </xdr:nvCxnSpPr>
      <xdr:spPr>
        <a:xfrm flipV="1">
          <a:off x="12296775" y="7069931"/>
          <a:ext cx="809625" cy="2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111919</xdr:rowOff>
    </xdr:from>
    <xdr:to>
      <xdr:col>68</xdr:col>
      <xdr:colOff>203200</xdr:colOff>
      <xdr:row>40</xdr:row>
      <xdr:rowOff>42069</xdr:rowOff>
    </xdr:to>
    <xdr:sp macro="" textlink="">
      <xdr:nvSpPr>
        <xdr:cNvPr id="393" name="フローチャート: 判断 392">
          <a:extLst>
            <a:ext uri="{FF2B5EF4-FFF2-40B4-BE49-F238E27FC236}">
              <a16:creationId xmlns:a16="http://schemas.microsoft.com/office/drawing/2014/main" id="{CAC01167-592A-487D-8998-FCD0796616D0}"/>
            </a:ext>
          </a:extLst>
        </xdr:cNvPr>
        <xdr:cNvSpPr/>
      </xdr:nvSpPr>
      <xdr:spPr>
        <a:xfrm>
          <a:off x="13058775" y="64269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52246</xdr:rowOff>
    </xdr:from>
    <xdr:ext cx="762000" cy="259045"/>
    <xdr:sp macro="" textlink="">
      <xdr:nvSpPr>
        <xdr:cNvPr id="394" name="テキスト ボックス 393">
          <a:extLst>
            <a:ext uri="{FF2B5EF4-FFF2-40B4-BE49-F238E27FC236}">
              <a16:creationId xmlns:a16="http://schemas.microsoft.com/office/drawing/2014/main" id="{2A9DD85B-6136-498E-8F37-671607D61A03}"/>
            </a:ext>
          </a:extLst>
        </xdr:cNvPr>
        <xdr:cNvSpPr txBox="1"/>
      </xdr:nvSpPr>
      <xdr:spPr>
        <a:xfrm>
          <a:off x="12763500" y="62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30956</xdr:rowOff>
    </xdr:from>
    <xdr:to>
      <xdr:col>64</xdr:col>
      <xdr:colOff>152400</xdr:colOff>
      <xdr:row>40</xdr:row>
      <xdr:rowOff>132556</xdr:rowOff>
    </xdr:to>
    <xdr:sp macro="" textlink="">
      <xdr:nvSpPr>
        <xdr:cNvPr id="395" name="フローチャート: 判断 394">
          <a:extLst>
            <a:ext uri="{FF2B5EF4-FFF2-40B4-BE49-F238E27FC236}">
              <a16:creationId xmlns:a16="http://schemas.microsoft.com/office/drawing/2014/main" id="{82308488-F33B-48C9-BDFD-14A34B78FC9E}"/>
            </a:ext>
          </a:extLst>
        </xdr:cNvPr>
        <xdr:cNvSpPr/>
      </xdr:nvSpPr>
      <xdr:spPr>
        <a:xfrm>
          <a:off x="12239625" y="65047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142733</xdr:rowOff>
    </xdr:from>
    <xdr:ext cx="762000" cy="259045"/>
    <xdr:sp macro="" textlink="">
      <xdr:nvSpPr>
        <xdr:cNvPr id="396" name="テキスト ボックス 395">
          <a:extLst>
            <a:ext uri="{FF2B5EF4-FFF2-40B4-BE49-F238E27FC236}">
              <a16:creationId xmlns:a16="http://schemas.microsoft.com/office/drawing/2014/main" id="{397B9495-8844-468B-B418-E89A64FDA9D9}"/>
            </a:ext>
          </a:extLst>
        </xdr:cNvPr>
        <xdr:cNvSpPr txBox="1"/>
      </xdr:nvSpPr>
      <xdr:spPr>
        <a:xfrm>
          <a:off x="11953875" y="629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3109E41-16C5-41FC-B915-BB3C516C7B8D}"/>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483E0D-FD46-4130-BFAA-1B7F0A1D03A4}"/>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D46ECA1-5BE1-4458-866B-83A9CB85B307}"/>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44B7743-3FE1-4A1E-9868-AE287723EE0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F794928-94D6-4227-BEAD-BD3B99D0117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a:extLst>
            <a:ext uri="{FF2B5EF4-FFF2-40B4-BE49-F238E27FC236}">
              <a16:creationId xmlns:a16="http://schemas.microsoft.com/office/drawing/2014/main" id="{E2D61EDB-9098-49AF-A125-AD2F51372312}"/>
            </a:ext>
          </a:extLst>
        </xdr:cNvPr>
        <xdr:cNvSpPr/>
      </xdr:nvSpPr>
      <xdr:spPr>
        <a:xfrm>
          <a:off x="15430500" y="666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a:extLst>
            <a:ext uri="{FF2B5EF4-FFF2-40B4-BE49-F238E27FC236}">
              <a16:creationId xmlns:a16="http://schemas.microsoft.com/office/drawing/2014/main" id="{B8183764-19A9-4CD0-9BB0-7BFC4EF28671}"/>
            </a:ext>
          </a:extLst>
        </xdr:cNvPr>
        <xdr:cNvSpPr txBox="1"/>
      </xdr:nvSpPr>
      <xdr:spPr>
        <a:xfrm>
          <a:off x="155638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100806</xdr:rowOff>
    </xdr:from>
    <xdr:to>
      <xdr:col>77</xdr:col>
      <xdr:colOff>95250</xdr:colOff>
      <xdr:row>42</xdr:row>
      <xdr:rowOff>30956</xdr:rowOff>
    </xdr:to>
    <xdr:sp macro="" textlink="">
      <xdr:nvSpPr>
        <xdr:cNvPr id="404" name="楕円 403">
          <a:extLst>
            <a:ext uri="{FF2B5EF4-FFF2-40B4-BE49-F238E27FC236}">
              <a16:creationId xmlns:a16="http://schemas.microsoft.com/office/drawing/2014/main" id="{E0C59C8B-6203-468B-A769-D11B8BE8C802}"/>
            </a:ext>
          </a:extLst>
        </xdr:cNvPr>
        <xdr:cNvSpPr/>
      </xdr:nvSpPr>
      <xdr:spPr>
        <a:xfrm>
          <a:off x="14668500" y="674290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15733</xdr:rowOff>
    </xdr:from>
    <xdr:ext cx="736600" cy="259045"/>
    <xdr:sp macro="" textlink="">
      <xdr:nvSpPr>
        <xdr:cNvPr id="405" name="テキスト ボックス 404">
          <a:extLst>
            <a:ext uri="{FF2B5EF4-FFF2-40B4-BE49-F238E27FC236}">
              <a16:creationId xmlns:a16="http://schemas.microsoft.com/office/drawing/2014/main" id="{C161D3F1-32F1-4A99-9BFC-B8A4EAFBABE1}"/>
            </a:ext>
          </a:extLst>
        </xdr:cNvPr>
        <xdr:cNvSpPr txBox="1"/>
      </xdr:nvSpPr>
      <xdr:spPr>
        <a:xfrm>
          <a:off x="14373225" y="681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161131</xdr:rowOff>
    </xdr:from>
    <xdr:to>
      <xdr:col>73</xdr:col>
      <xdr:colOff>44450</xdr:colOff>
      <xdr:row>42</xdr:row>
      <xdr:rowOff>91281</xdr:rowOff>
    </xdr:to>
    <xdr:sp macro="" textlink="">
      <xdr:nvSpPr>
        <xdr:cNvPr id="406" name="楕円 405">
          <a:extLst>
            <a:ext uri="{FF2B5EF4-FFF2-40B4-BE49-F238E27FC236}">
              <a16:creationId xmlns:a16="http://schemas.microsoft.com/office/drawing/2014/main" id="{9D7ABE9B-9BEB-48B3-AACD-6E49D42D4190}"/>
            </a:ext>
          </a:extLst>
        </xdr:cNvPr>
        <xdr:cNvSpPr/>
      </xdr:nvSpPr>
      <xdr:spPr>
        <a:xfrm>
          <a:off x="13868400" y="680323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76058</xdr:rowOff>
    </xdr:from>
    <xdr:ext cx="762000" cy="259045"/>
    <xdr:sp macro="" textlink="">
      <xdr:nvSpPr>
        <xdr:cNvPr id="407" name="テキスト ボックス 406">
          <a:extLst>
            <a:ext uri="{FF2B5EF4-FFF2-40B4-BE49-F238E27FC236}">
              <a16:creationId xmlns:a16="http://schemas.microsoft.com/office/drawing/2014/main" id="{1D8BF823-D718-49A2-9354-B89AB6FD17EE}"/>
            </a:ext>
          </a:extLst>
        </xdr:cNvPr>
        <xdr:cNvSpPr txBox="1"/>
      </xdr:nvSpPr>
      <xdr:spPr>
        <a:xfrm>
          <a:off x="13554075" y="68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59531</xdr:rowOff>
    </xdr:from>
    <xdr:to>
      <xdr:col>68</xdr:col>
      <xdr:colOff>203200</xdr:colOff>
      <xdr:row>43</xdr:row>
      <xdr:rowOff>161131</xdr:rowOff>
    </xdr:to>
    <xdr:sp macro="" textlink="">
      <xdr:nvSpPr>
        <xdr:cNvPr id="408" name="楕円 407">
          <a:extLst>
            <a:ext uri="{FF2B5EF4-FFF2-40B4-BE49-F238E27FC236}">
              <a16:creationId xmlns:a16="http://schemas.microsoft.com/office/drawing/2014/main" id="{A96C56AC-7F1A-483E-8DF4-9099326339CF}"/>
            </a:ext>
          </a:extLst>
        </xdr:cNvPr>
        <xdr:cNvSpPr/>
      </xdr:nvSpPr>
      <xdr:spPr>
        <a:xfrm>
          <a:off x="13058775" y="70223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145908</xdr:rowOff>
    </xdr:from>
    <xdr:ext cx="762000" cy="259045"/>
    <xdr:sp macro="" textlink="">
      <xdr:nvSpPr>
        <xdr:cNvPr id="409" name="テキスト ボックス 408">
          <a:extLst>
            <a:ext uri="{FF2B5EF4-FFF2-40B4-BE49-F238E27FC236}">
              <a16:creationId xmlns:a16="http://schemas.microsoft.com/office/drawing/2014/main" id="{8F1A1575-4341-47EB-B97D-63690C4DE1F1}"/>
            </a:ext>
          </a:extLst>
        </xdr:cNvPr>
        <xdr:cNvSpPr txBox="1"/>
      </xdr:nvSpPr>
      <xdr:spPr>
        <a:xfrm>
          <a:off x="12763500" y="71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99219</xdr:rowOff>
    </xdr:from>
    <xdr:to>
      <xdr:col>64</xdr:col>
      <xdr:colOff>152400</xdr:colOff>
      <xdr:row>45</xdr:row>
      <xdr:rowOff>29369</xdr:rowOff>
    </xdr:to>
    <xdr:sp macro="" textlink="">
      <xdr:nvSpPr>
        <xdr:cNvPr id="410" name="楕円 409">
          <a:extLst>
            <a:ext uri="{FF2B5EF4-FFF2-40B4-BE49-F238E27FC236}">
              <a16:creationId xmlns:a16="http://schemas.microsoft.com/office/drawing/2014/main" id="{6B600C1E-0E0C-423B-AE73-C622CF3E1B0F}"/>
            </a:ext>
          </a:extLst>
        </xdr:cNvPr>
        <xdr:cNvSpPr/>
      </xdr:nvSpPr>
      <xdr:spPr>
        <a:xfrm>
          <a:off x="12239625" y="722709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14146</xdr:rowOff>
    </xdr:from>
    <xdr:ext cx="762000" cy="259045"/>
    <xdr:sp macro="" textlink="">
      <xdr:nvSpPr>
        <xdr:cNvPr id="411" name="テキスト ボックス 410">
          <a:extLst>
            <a:ext uri="{FF2B5EF4-FFF2-40B4-BE49-F238E27FC236}">
              <a16:creationId xmlns:a16="http://schemas.microsoft.com/office/drawing/2014/main" id="{1F4AE592-833C-4277-A54A-EA320D413074}"/>
            </a:ext>
          </a:extLst>
        </xdr:cNvPr>
        <xdr:cNvSpPr txBox="1"/>
      </xdr:nvSpPr>
      <xdr:spPr>
        <a:xfrm>
          <a:off x="11953875" y="72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B1607E78-CE02-4946-911F-C07B18525B4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3" name="テキスト ボックス 412">
          <a:extLst>
            <a:ext uri="{FF2B5EF4-FFF2-40B4-BE49-F238E27FC236}">
              <a16:creationId xmlns:a16="http://schemas.microsoft.com/office/drawing/2014/main" id="{EFBC57F9-ECA8-4608-BE52-6B0E6968FF0A}"/>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4" name="テキスト ボックス 413">
          <a:extLst>
            <a:ext uri="{FF2B5EF4-FFF2-40B4-BE49-F238E27FC236}">
              <a16:creationId xmlns:a16="http://schemas.microsoft.com/office/drawing/2014/main" id="{527A27C3-31C3-47A0-AE31-CF98C3ECDB79}"/>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C2F89DF-6CFD-408D-896C-3B891F1203E0}"/>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8192B3E4-2064-46A6-B666-5676756494F3}"/>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E023DC1B-C1A1-4A2F-939B-BF1263DC4F7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8D9157C9-0D88-4B62-9C1F-1668E912F9D6}"/>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0B67925-FE93-4688-AA26-EDA9F9E4D3F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5A9299C-BDB7-411D-8B17-6BB20A9BD4E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981B4F4-E4B6-48EB-BCE2-281CE3D99AC0}"/>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AB38DA4-9914-4253-80F0-5D577067995F}"/>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グループ内平均値を上回っているが、これは、国の経済対策に呼応して建設地方債・財源対策債を多額に発行し、公共施設の整備に積極的に取り組んできたことから、地方債の残高が標準財政規模に比して多額と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地方債の現在高（一般会計）は、将来負担額の約９割を占め、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1,314,815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百万円減少しており、将来負担額は減少している。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4EB3106-6712-4B21-AB3E-C1248065DFC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49AAC17-3FA5-41E1-AAC0-85FB8C7A2B5B}"/>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4CF0DC9-4089-4E04-A98D-38BABFC2EC37}"/>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A74579A2-5EF4-4A9F-8142-4CF773011FB2}"/>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67A3237D-EDEA-4F5E-BF1B-B8B71E5EAFF1}"/>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C20F46AA-0791-4636-B3C6-486A3246129D}"/>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F87E1E86-4AE7-40D9-A043-54D9126D0AD7}"/>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A2BCE490-2180-4E82-816A-58452717C2C7}"/>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C7406E4E-C811-4001-A868-9CC7D9938EE6}"/>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5CFAACE4-22AB-4D6B-827E-0F88382E6AED}"/>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25B364A9-CED3-4260-84A9-2BEDEB541B4B}"/>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17A1303-46E5-4EFE-987D-1C409541CCBE}"/>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EAAB06A-A62A-4F26-9A48-AAF92104908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6" name="直線コネクタ 435">
          <a:extLst>
            <a:ext uri="{FF2B5EF4-FFF2-40B4-BE49-F238E27FC236}">
              <a16:creationId xmlns:a16="http://schemas.microsoft.com/office/drawing/2014/main" id="{29971566-CC81-431F-BDAB-B75E6B07944D}"/>
            </a:ext>
          </a:extLst>
        </xdr:cNvPr>
        <xdr:cNvCxnSpPr/>
      </xdr:nvCxnSpPr>
      <xdr:spPr>
        <a:xfrm flipV="1">
          <a:off x="15478125" y="2436393"/>
          <a:ext cx="0" cy="99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7" name="将来負担の状況最小値テキスト">
          <a:extLst>
            <a:ext uri="{FF2B5EF4-FFF2-40B4-BE49-F238E27FC236}">
              <a16:creationId xmlns:a16="http://schemas.microsoft.com/office/drawing/2014/main" id="{E16266C9-C75E-452E-8249-AF3E1BF33C0D}"/>
            </a:ext>
          </a:extLst>
        </xdr:cNvPr>
        <xdr:cNvSpPr txBox="1"/>
      </xdr:nvSpPr>
      <xdr:spPr>
        <a:xfrm>
          <a:off x="15563850" y="3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8" name="直線コネクタ 437">
          <a:extLst>
            <a:ext uri="{FF2B5EF4-FFF2-40B4-BE49-F238E27FC236}">
              <a16:creationId xmlns:a16="http://schemas.microsoft.com/office/drawing/2014/main" id="{FE527703-5081-48BC-862E-5CDF78D0BC16}"/>
            </a:ext>
          </a:extLst>
        </xdr:cNvPr>
        <xdr:cNvCxnSpPr/>
      </xdr:nvCxnSpPr>
      <xdr:spPr>
        <a:xfrm>
          <a:off x="15401925" y="34283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9" name="将来負担の状況最大値テキスト">
          <a:extLst>
            <a:ext uri="{FF2B5EF4-FFF2-40B4-BE49-F238E27FC236}">
              <a16:creationId xmlns:a16="http://schemas.microsoft.com/office/drawing/2014/main" id="{5ED1F4F6-D1B3-4175-BDD8-660FF86C792A}"/>
            </a:ext>
          </a:extLst>
        </xdr:cNvPr>
        <xdr:cNvSpPr txBox="1"/>
      </xdr:nvSpPr>
      <xdr:spPr>
        <a:xfrm>
          <a:off x="15563850" y="21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40" name="直線コネクタ 439">
          <a:extLst>
            <a:ext uri="{FF2B5EF4-FFF2-40B4-BE49-F238E27FC236}">
              <a16:creationId xmlns:a16="http://schemas.microsoft.com/office/drawing/2014/main" id="{E902E39E-F031-4884-810F-4BF026EA922E}"/>
            </a:ext>
          </a:extLst>
        </xdr:cNvPr>
        <xdr:cNvCxnSpPr/>
      </xdr:nvCxnSpPr>
      <xdr:spPr>
        <a:xfrm>
          <a:off x="15401925" y="24363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161646</xdr:rowOff>
    </xdr:from>
    <xdr:to>
      <xdr:col>81</xdr:col>
      <xdr:colOff>44450</xdr:colOff>
      <xdr:row>20</xdr:row>
      <xdr:rowOff>8534</xdr:rowOff>
    </xdr:to>
    <xdr:cxnSp macro="">
      <xdr:nvCxnSpPr>
        <xdr:cNvPr id="441" name="直線コネクタ 440">
          <a:extLst>
            <a:ext uri="{FF2B5EF4-FFF2-40B4-BE49-F238E27FC236}">
              <a16:creationId xmlns:a16="http://schemas.microsoft.com/office/drawing/2014/main" id="{3A52E67F-F507-47F6-8357-4110F1465952}"/>
            </a:ext>
          </a:extLst>
        </xdr:cNvPr>
        <xdr:cNvCxnSpPr/>
      </xdr:nvCxnSpPr>
      <xdr:spPr>
        <a:xfrm>
          <a:off x="14716125" y="3241396"/>
          <a:ext cx="762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42" name="将来負担の状況平均値テキスト">
          <a:extLst>
            <a:ext uri="{FF2B5EF4-FFF2-40B4-BE49-F238E27FC236}">
              <a16:creationId xmlns:a16="http://schemas.microsoft.com/office/drawing/2014/main" id="{1A762F87-9E7D-44D7-A66F-1568573BB75B}"/>
            </a:ext>
          </a:extLst>
        </xdr:cNvPr>
        <xdr:cNvSpPr txBox="1"/>
      </xdr:nvSpPr>
      <xdr:spPr>
        <a:xfrm>
          <a:off x="15563850" y="28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3" name="フローチャート: 判断 442">
          <a:extLst>
            <a:ext uri="{FF2B5EF4-FFF2-40B4-BE49-F238E27FC236}">
              <a16:creationId xmlns:a16="http://schemas.microsoft.com/office/drawing/2014/main" id="{721E1DDF-FC32-41BB-B2A9-9A92DE71A808}"/>
            </a:ext>
          </a:extLst>
        </xdr:cNvPr>
        <xdr:cNvSpPr/>
      </xdr:nvSpPr>
      <xdr:spPr>
        <a:xfrm>
          <a:off x="15430500" y="30106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161646</xdr:rowOff>
    </xdr:from>
    <xdr:to>
      <xdr:col>77</xdr:col>
      <xdr:colOff>44450</xdr:colOff>
      <xdr:row>20</xdr:row>
      <xdr:rowOff>91059</xdr:rowOff>
    </xdr:to>
    <xdr:cxnSp macro="">
      <xdr:nvCxnSpPr>
        <xdr:cNvPr id="444" name="直線コネクタ 443">
          <a:extLst>
            <a:ext uri="{FF2B5EF4-FFF2-40B4-BE49-F238E27FC236}">
              <a16:creationId xmlns:a16="http://schemas.microsoft.com/office/drawing/2014/main" id="{B89C076C-D4EB-4CCC-ABD5-C7ABF581CEE5}"/>
            </a:ext>
          </a:extLst>
        </xdr:cNvPr>
        <xdr:cNvCxnSpPr/>
      </xdr:nvCxnSpPr>
      <xdr:spPr>
        <a:xfrm flipV="1">
          <a:off x="13906500" y="3241396"/>
          <a:ext cx="809625" cy="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5" name="フローチャート: 判断 444">
          <a:extLst>
            <a:ext uri="{FF2B5EF4-FFF2-40B4-BE49-F238E27FC236}">
              <a16:creationId xmlns:a16="http://schemas.microsoft.com/office/drawing/2014/main" id="{1F46A225-FDE3-4CB3-8FFB-D0FE1CC324A0}"/>
            </a:ext>
          </a:extLst>
        </xdr:cNvPr>
        <xdr:cNvSpPr/>
      </xdr:nvSpPr>
      <xdr:spPr>
        <a:xfrm>
          <a:off x="14668500" y="29805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6" name="テキスト ボックス 445">
          <a:extLst>
            <a:ext uri="{FF2B5EF4-FFF2-40B4-BE49-F238E27FC236}">
              <a16:creationId xmlns:a16="http://schemas.microsoft.com/office/drawing/2014/main" id="{6353D0D1-D73D-43F3-A054-F1FF6F9E8F1A}"/>
            </a:ext>
          </a:extLst>
        </xdr:cNvPr>
        <xdr:cNvSpPr txBox="1"/>
      </xdr:nvSpPr>
      <xdr:spPr>
        <a:xfrm>
          <a:off x="14373225" y="275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91059</xdr:rowOff>
    </xdr:from>
    <xdr:to>
      <xdr:col>72</xdr:col>
      <xdr:colOff>203200</xdr:colOff>
      <xdr:row>20</xdr:row>
      <xdr:rowOff>92024</xdr:rowOff>
    </xdr:to>
    <xdr:cxnSp macro="">
      <xdr:nvCxnSpPr>
        <xdr:cNvPr id="447" name="直線コネクタ 446">
          <a:extLst>
            <a:ext uri="{FF2B5EF4-FFF2-40B4-BE49-F238E27FC236}">
              <a16:creationId xmlns:a16="http://schemas.microsoft.com/office/drawing/2014/main" id="{C3AB6C52-8626-4F96-8E71-C357F71C1BC8}"/>
            </a:ext>
          </a:extLst>
        </xdr:cNvPr>
        <xdr:cNvCxnSpPr/>
      </xdr:nvCxnSpPr>
      <xdr:spPr>
        <a:xfrm flipV="1">
          <a:off x="13106400" y="3326384"/>
          <a:ext cx="8001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8" name="フローチャート: 判断 447">
          <a:extLst>
            <a:ext uri="{FF2B5EF4-FFF2-40B4-BE49-F238E27FC236}">
              <a16:creationId xmlns:a16="http://schemas.microsoft.com/office/drawing/2014/main" id="{2BF9DE9B-C3D9-46A1-8026-578B49DC68C6}"/>
            </a:ext>
          </a:extLst>
        </xdr:cNvPr>
        <xdr:cNvSpPr/>
      </xdr:nvSpPr>
      <xdr:spPr>
        <a:xfrm>
          <a:off x="13868400" y="30374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9" name="テキスト ボックス 448">
          <a:extLst>
            <a:ext uri="{FF2B5EF4-FFF2-40B4-BE49-F238E27FC236}">
              <a16:creationId xmlns:a16="http://schemas.microsoft.com/office/drawing/2014/main" id="{BEBDC9F7-8480-4D91-BC3E-347665E263B1}"/>
            </a:ext>
          </a:extLst>
        </xdr:cNvPr>
        <xdr:cNvSpPr txBox="1"/>
      </xdr:nvSpPr>
      <xdr:spPr>
        <a:xfrm>
          <a:off x="13554075" y="28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75616</xdr:rowOff>
    </xdr:from>
    <xdr:to>
      <xdr:col>68</xdr:col>
      <xdr:colOff>152400</xdr:colOff>
      <xdr:row>20</xdr:row>
      <xdr:rowOff>92024</xdr:rowOff>
    </xdr:to>
    <xdr:cxnSp macro="">
      <xdr:nvCxnSpPr>
        <xdr:cNvPr id="450" name="直線コネクタ 449">
          <a:extLst>
            <a:ext uri="{FF2B5EF4-FFF2-40B4-BE49-F238E27FC236}">
              <a16:creationId xmlns:a16="http://schemas.microsoft.com/office/drawing/2014/main" id="{5ABF6B19-63DD-490F-BCE5-E6FDA32A1972}"/>
            </a:ext>
          </a:extLst>
        </xdr:cNvPr>
        <xdr:cNvCxnSpPr/>
      </xdr:nvCxnSpPr>
      <xdr:spPr>
        <a:xfrm>
          <a:off x="12296775" y="3314116"/>
          <a:ext cx="809625"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51" name="フローチャート: 判断 450">
          <a:extLst>
            <a:ext uri="{FF2B5EF4-FFF2-40B4-BE49-F238E27FC236}">
              <a16:creationId xmlns:a16="http://schemas.microsoft.com/office/drawing/2014/main" id="{6AB5CFB7-A10A-4F46-9790-A70DB4B57837}"/>
            </a:ext>
          </a:extLst>
        </xdr:cNvPr>
        <xdr:cNvSpPr/>
      </xdr:nvSpPr>
      <xdr:spPr>
        <a:xfrm>
          <a:off x="13058775" y="30605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52" name="テキスト ボックス 451">
          <a:extLst>
            <a:ext uri="{FF2B5EF4-FFF2-40B4-BE49-F238E27FC236}">
              <a16:creationId xmlns:a16="http://schemas.microsoft.com/office/drawing/2014/main" id="{22BAE892-9152-44C7-95D0-3E171A6EA651}"/>
            </a:ext>
          </a:extLst>
        </xdr:cNvPr>
        <xdr:cNvSpPr txBox="1"/>
      </xdr:nvSpPr>
      <xdr:spPr>
        <a:xfrm>
          <a:off x="127635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3" name="フローチャート: 判断 452">
          <a:extLst>
            <a:ext uri="{FF2B5EF4-FFF2-40B4-BE49-F238E27FC236}">
              <a16:creationId xmlns:a16="http://schemas.microsoft.com/office/drawing/2014/main" id="{AD58F7DF-3D75-4F3E-BF35-001D0FAA1A8A}"/>
            </a:ext>
          </a:extLst>
        </xdr:cNvPr>
        <xdr:cNvSpPr/>
      </xdr:nvSpPr>
      <xdr:spPr>
        <a:xfrm>
          <a:off x="12239625" y="3055264"/>
          <a:ext cx="10477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4" name="テキスト ボックス 453">
          <a:extLst>
            <a:ext uri="{FF2B5EF4-FFF2-40B4-BE49-F238E27FC236}">
              <a16:creationId xmlns:a16="http://schemas.microsoft.com/office/drawing/2014/main" id="{80607D14-5D48-4AA8-BA66-338734B62007}"/>
            </a:ext>
          </a:extLst>
        </xdr:cNvPr>
        <xdr:cNvSpPr txBox="1"/>
      </xdr:nvSpPr>
      <xdr:spPr>
        <a:xfrm>
          <a:off x="11953875"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FF96332-64B9-4118-B00A-0DF9800BDB39}"/>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8AD702B-498A-41E0-BBDF-C48F95E6631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9E02640-32F3-422A-B482-CA0B77497965}"/>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80B322-E072-4B93-908B-C9D31E9CA85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E779276-1887-4896-8B36-887AE0764C51}"/>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129184</xdr:rowOff>
    </xdr:from>
    <xdr:to>
      <xdr:col>81</xdr:col>
      <xdr:colOff>95250</xdr:colOff>
      <xdr:row>20</xdr:row>
      <xdr:rowOff>59334</xdr:rowOff>
    </xdr:to>
    <xdr:sp macro="" textlink="">
      <xdr:nvSpPr>
        <xdr:cNvPr id="460" name="楕円 459">
          <a:extLst>
            <a:ext uri="{FF2B5EF4-FFF2-40B4-BE49-F238E27FC236}">
              <a16:creationId xmlns:a16="http://schemas.microsoft.com/office/drawing/2014/main" id="{943B5663-3D28-4437-B3E3-CFE402756470}"/>
            </a:ext>
          </a:extLst>
        </xdr:cNvPr>
        <xdr:cNvSpPr/>
      </xdr:nvSpPr>
      <xdr:spPr>
        <a:xfrm>
          <a:off x="15430500" y="32025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101261</xdr:rowOff>
    </xdr:from>
    <xdr:ext cx="762000" cy="259045"/>
    <xdr:sp macro="" textlink="">
      <xdr:nvSpPr>
        <xdr:cNvPr id="461" name="将来負担の状況該当値テキスト">
          <a:extLst>
            <a:ext uri="{FF2B5EF4-FFF2-40B4-BE49-F238E27FC236}">
              <a16:creationId xmlns:a16="http://schemas.microsoft.com/office/drawing/2014/main" id="{D419D451-5510-43CB-A30C-C48998CEE881}"/>
            </a:ext>
          </a:extLst>
        </xdr:cNvPr>
        <xdr:cNvSpPr txBox="1"/>
      </xdr:nvSpPr>
      <xdr:spPr>
        <a:xfrm>
          <a:off x="15563850" y="31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110846</xdr:rowOff>
    </xdr:from>
    <xdr:to>
      <xdr:col>77</xdr:col>
      <xdr:colOff>95250</xdr:colOff>
      <xdr:row>20</xdr:row>
      <xdr:rowOff>40996</xdr:rowOff>
    </xdr:to>
    <xdr:sp macro="" textlink="">
      <xdr:nvSpPr>
        <xdr:cNvPr id="462" name="楕円 461">
          <a:extLst>
            <a:ext uri="{FF2B5EF4-FFF2-40B4-BE49-F238E27FC236}">
              <a16:creationId xmlns:a16="http://schemas.microsoft.com/office/drawing/2014/main" id="{18B17226-CB92-497C-B734-D644577E43DE}"/>
            </a:ext>
          </a:extLst>
        </xdr:cNvPr>
        <xdr:cNvSpPr/>
      </xdr:nvSpPr>
      <xdr:spPr>
        <a:xfrm>
          <a:off x="14668500" y="3184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25773</xdr:rowOff>
    </xdr:from>
    <xdr:ext cx="736600" cy="259045"/>
    <xdr:sp macro="" textlink="">
      <xdr:nvSpPr>
        <xdr:cNvPr id="463" name="テキスト ボックス 462">
          <a:extLst>
            <a:ext uri="{FF2B5EF4-FFF2-40B4-BE49-F238E27FC236}">
              <a16:creationId xmlns:a16="http://schemas.microsoft.com/office/drawing/2014/main" id="{5A7EE6DC-D86C-4222-81EA-16E4A0A86D63}"/>
            </a:ext>
          </a:extLst>
        </xdr:cNvPr>
        <xdr:cNvSpPr txBox="1"/>
      </xdr:nvSpPr>
      <xdr:spPr>
        <a:xfrm>
          <a:off x="14373225" y="326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40259</xdr:rowOff>
    </xdr:from>
    <xdr:to>
      <xdr:col>73</xdr:col>
      <xdr:colOff>44450</xdr:colOff>
      <xdr:row>20</xdr:row>
      <xdr:rowOff>141859</xdr:rowOff>
    </xdr:to>
    <xdr:sp macro="" textlink="">
      <xdr:nvSpPr>
        <xdr:cNvPr id="464" name="楕円 463">
          <a:extLst>
            <a:ext uri="{FF2B5EF4-FFF2-40B4-BE49-F238E27FC236}">
              <a16:creationId xmlns:a16="http://schemas.microsoft.com/office/drawing/2014/main" id="{43F2EF52-35E9-4408-8EDF-E053A1A784C3}"/>
            </a:ext>
          </a:extLst>
        </xdr:cNvPr>
        <xdr:cNvSpPr/>
      </xdr:nvSpPr>
      <xdr:spPr>
        <a:xfrm>
          <a:off x="13868400" y="32787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126636</xdr:rowOff>
    </xdr:from>
    <xdr:ext cx="762000" cy="259045"/>
    <xdr:sp macro="" textlink="">
      <xdr:nvSpPr>
        <xdr:cNvPr id="465" name="テキスト ボックス 464">
          <a:extLst>
            <a:ext uri="{FF2B5EF4-FFF2-40B4-BE49-F238E27FC236}">
              <a16:creationId xmlns:a16="http://schemas.microsoft.com/office/drawing/2014/main" id="{EB16B3B1-364B-411E-A5DA-8E34A8E3F389}"/>
            </a:ext>
          </a:extLst>
        </xdr:cNvPr>
        <xdr:cNvSpPr txBox="1"/>
      </xdr:nvSpPr>
      <xdr:spPr>
        <a:xfrm>
          <a:off x="13554075" y="33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41224</xdr:rowOff>
    </xdr:from>
    <xdr:to>
      <xdr:col>68</xdr:col>
      <xdr:colOff>203200</xdr:colOff>
      <xdr:row>20</xdr:row>
      <xdr:rowOff>142824</xdr:rowOff>
    </xdr:to>
    <xdr:sp macro="" textlink="">
      <xdr:nvSpPr>
        <xdr:cNvPr id="466" name="楕円 465">
          <a:extLst>
            <a:ext uri="{FF2B5EF4-FFF2-40B4-BE49-F238E27FC236}">
              <a16:creationId xmlns:a16="http://schemas.microsoft.com/office/drawing/2014/main" id="{F2E4A1B7-BE83-4C7F-8EB4-7000220D71CB}"/>
            </a:ext>
          </a:extLst>
        </xdr:cNvPr>
        <xdr:cNvSpPr/>
      </xdr:nvSpPr>
      <xdr:spPr>
        <a:xfrm>
          <a:off x="13058775" y="32797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127601</xdr:rowOff>
    </xdr:from>
    <xdr:ext cx="762000" cy="259045"/>
    <xdr:sp macro="" textlink="">
      <xdr:nvSpPr>
        <xdr:cNvPr id="467" name="テキスト ボックス 466">
          <a:extLst>
            <a:ext uri="{FF2B5EF4-FFF2-40B4-BE49-F238E27FC236}">
              <a16:creationId xmlns:a16="http://schemas.microsoft.com/office/drawing/2014/main" id="{42457378-54BB-4891-BEC4-122025E955BD}"/>
            </a:ext>
          </a:extLst>
        </xdr:cNvPr>
        <xdr:cNvSpPr txBox="1"/>
      </xdr:nvSpPr>
      <xdr:spPr>
        <a:xfrm>
          <a:off x="12763500" y="336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24816</xdr:rowOff>
    </xdr:from>
    <xdr:to>
      <xdr:col>64</xdr:col>
      <xdr:colOff>152400</xdr:colOff>
      <xdr:row>20</xdr:row>
      <xdr:rowOff>126416</xdr:rowOff>
    </xdr:to>
    <xdr:sp macro="" textlink="">
      <xdr:nvSpPr>
        <xdr:cNvPr id="468" name="楕円 467">
          <a:extLst>
            <a:ext uri="{FF2B5EF4-FFF2-40B4-BE49-F238E27FC236}">
              <a16:creationId xmlns:a16="http://schemas.microsoft.com/office/drawing/2014/main" id="{B49DD85B-8F0D-4CE2-8CB8-194E8BECF5C9}"/>
            </a:ext>
          </a:extLst>
        </xdr:cNvPr>
        <xdr:cNvSpPr/>
      </xdr:nvSpPr>
      <xdr:spPr>
        <a:xfrm>
          <a:off x="12239625" y="32664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111193</xdr:rowOff>
    </xdr:from>
    <xdr:ext cx="762000" cy="259045"/>
    <xdr:sp macro="" textlink="">
      <xdr:nvSpPr>
        <xdr:cNvPr id="469" name="テキスト ボックス 468">
          <a:extLst>
            <a:ext uri="{FF2B5EF4-FFF2-40B4-BE49-F238E27FC236}">
              <a16:creationId xmlns:a16="http://schemas.microsoft.com/office/drawing/2014/main" id="{06F49A9B-E4CC-4A89-9474-1923733303A0}"/>
            </a:ext>
          </a:extLst>
        </xdr:cNvPr>
        <xdr:cNvSpPr txBox="1"/>
      </xdr:nvSpPr>
      <xdr:spPr>
        <a:xfrm>
          <a:off x="11953875" y="33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1,189,670
1,181,439
15,275.01
879,040,072
824,677,066
19,773,269
391,047,741
1,304,527,195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令和３年度は人事委員会勧告に基づく給与の減額改定（ボーナス▲</a:t>
          </a:r>
          <a:r>
            <a:rPr kumimoji="1" lang="en-US" altLang="ja-JP" sz="1250">
              <a:latin typeface="ＭＳ Ｐゴシック" panose="020B0600070205080204" pitchFamily="50" charset="-128"/>
              <a:ea typeface="ＭＳ Ｐゴシック" panose="020B0600070205080204" pitchFamily="50" charset="-128"/>
            </a:rPr>
            <a:t>0.15</a:t>
          </a:r>
          <a:r>
            <a:rPr kumimoji="1" lang="ja-JP" altLang="en-US" sz="1250">
              <a:latin typeface="ＭＳ Ｐゴシック" panose="020B0600070205080204" pitchFamily="50" charset="-128"/>
              <a:ea typeface="ＭＳ Ｐゴシック" panose="020B0600070205080204" pitchFamily="50" charset="-128"/>
            </a:rPr>
            <a:t>月）により低下したが、令和４年度の増額改定（月例給</a:t>
          </a:r>
          <a:r>
            <a:rPr kumimoji="1" lang="en-US" altLang="ja-JP" sz="1250">
              <a:latin typeface="ＭＳ Ｐゴシック" panose="020B0600070205080204" pitchFamily="50" charset="-128"/>
              <a:ea typeface="ＭＳ Ｐゴシック" panose="020B0600070205080204" pitchFamily="50" charset="-128"/>
            </a:rPr>
            <a:t>0.29</a:t>
          </a:r>
          <a:r>
            <a:rPr kumimoji="1" lang="ja-JP" altLang="en-US" sz="1250">
              <a:latin typeface="ＭＳ Ｐゴシック" panose="020B0600070205080204" pitchFamily="50" charset="-128"/>
              <a:ea typeface="ＭＳ Ｐゴシック" panose="020B0600070205080204" pitchFamily="50" charset="-128"/>
            </a:rPr>
            <a:t>％、ボーナス</a:t>
          </a:r>
          <a:r>
            <a:rPr kumimoji="1" lang="en-US" altLang="ja-JP" sz="1250">
              <a:latin typeface="ＭＳ Ｐゴシック" panose="020B0600070205080204" pitchFamily="50" charset="-128"/>
              <a:ea typeface="ＭＳ Ｐゴシック" panose="020B0600070205080204" pitchFamily="50" charset="-128"/>
            </a:rPr>
            <a:t>0.10</a:t>
          </a:r>
          <a:r>
            <a:rPr kumimoji="1" lang="ja-JP" altLang="en-US" sz="1250">
              <a:latin typeface="ＭＳ Ｐゴシック" panose="020B0600070205080204" pitchFamily="50" charset="-128"/>
              <a:ea typeface="ＭＳ Ｐゴシック" panose="020B0600070205080204" pitchFamily="50" charset="-128"/>
            </a:rPr>
            <a:t>月）により令和２年度以前の水準まで上昇したところ。</a:t>
          </a: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年度から平成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にかけて特別調整額（管理職手当）の特例減額等により、人件費の抑制に努めてきたことに加え、査定昇給制度の活用や適切な昇任管理の実施により、グループ内平均を下回っている。引き続き適切な人件費の維持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110672</xdr:rowOff>
    </xdr:from>
    <xdr:to>
      <xdr:col>24</xdr:col>
      <xdr:colOff>25400</xdr:colOff>
      <xdr:row>37</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93997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110672</xdr:rowOff>
    </xdr:from>
    <xdr:to>
      <xdr:col>19</xdr:col>
      <xdr:colOff>187325</xdr:colOff>
      <xdr:row>36</xdr:row>
      <xdr:rowOff>143328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9399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20864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20864</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2828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19249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59872</xdr:rowOff>
    </xdr:from>
    <xdr:to>
      <xdr:col>20</xdr:col>
      <xdr:colOff>38100</xdr:colOff>
      <xdr:row>34</xdr:row>
      <xdr:rowOff>161472</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199</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65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81841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物件費に係る経常収支比率は、グループ内平均値とほぼ同率を維持しているが、これは、平成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年度に、部局予算枠や一律削減方式を原則廃止し、全ての事務事業を一件ごとに精査する一件査定方式を導入するなどして、歳出削減に取り組んできたためである。</a:t>
          </a:r>
        </a:p>
        <a:p>
          <a:r>
            <a:rPr kumimoji="1" lang="ja-JP" altLang="en-US" sz="1300">
              <a:latin typeface="ＭＳ Ｐゴシック" panose="020B0600070205080204" pitchFamily="50" charset="-128"/>
              <a:ea typeface="ＭＳ Ｐゴシック" panose="020B0600070205080204" pitchFamily="50" charset="-128"/>
            </a:rPr>
            <a:t>　今後も「いわて県民計画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」第２期アクションプラン（行政経営プラン）に基づき歳出の見直しを図っていく。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扶助費に係る経常収支比率は、市町村合併の影響等により、平成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年度に大きく低下して以降、ほぼ同水準となっている。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前年度と比較すると、生活保護扶助費等の減により、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百万円の減となった。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その他に係る経常収支比率は、本県特有の状況として、広大な県土面積を有し除雪箇所も多いため、除雪に係る経費が多額になっており、類似団体と比較して高い割合となっている。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令和４年度においては、除雪に係る経費が増加したこと等により、対前年度比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59</xdr:row>
      <xdr:rowOff>1270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8882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59</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8882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1002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補助費等に係る経常収支比率は、グループ内平均値よりも高くなっているが、これは全国で最も多い県立病院等（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病院、６地域診療センター）の運営に対する県負担金等が多額となっているためである。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令和４年度においては、補助費等は横ばいであったものの、地方交付税や臨時財政対策債の減に伴う経常一般財源等の減少により、対前年比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40</xdr:row>
      <xdr:rowOff>107950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6421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40</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64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39</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57150</xdr:rowOff>
    </xdr:from>
    <xdr:to>
      <xdr:col>82</xdr:col>
      <xdr:colOff>158750</xdr:colOff>
      <xdr:row>40</xdr:row>
      <xdr:rowOff>158750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29227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年度に策定した公債費負担適正化計画に基づき、県債発行額を維持・抑制してきたことによる県債償還額の減少及び借入利率の低下に伴う利払い額の減少により、対前年度比</a:t>
          </a:r>
          <a:r>
            <a:rPr kumimoji="1" lang="en-US" altLang="ja-JP" sz="1100">
              <a:latin typeface="ＭＳ Ｐゴシック" panose="020B0600070205080204" pitchFamily="50" charset="-128"/>
              <a:ea typeface="ＭＳ Ｐゴシック" panose="020B0600070205080204" pitchFamily="50" charset="-128"/>
            </a:rPr>
            <a:t>3,660</a:t>
          </a:r>
          <a:r>
            <a:rPr kumimoji="1" lang="ja-JP" altLang="en-US" sz="1100">
              <a:latin typeface="ＭＳ Ｐゴシック" panose="020B0600070205080204" pitchFamily="50" charset="-128"/>
              <a:ea typeface="ＭＳ Ｐゴシック" panose="020B0600070205080204" pitchFamily="50" charset="-128"/>
            </a:rPr>
            <a:t>百万円の減となっているものの、地方交付税や臨時財政対策債の減に伴う経常一般財源の減少により、公債費に係る経常収支比率は、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年度をピークに低下しているものの、高水準で推移しているため、今後も、低利資金の活用や資金調達方法の多様化を図り、適正に管理していく。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63500</xdr:rowOff>
    </xdr:from>
    <xdr:to>
      <xdr:col>24</xdr:col>
      <xdr:colOff>25400</xdr:colOff>
      <xdr:row>78</xdr:row>
      <xdr:rowOff>139700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43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63500</xdr:rowOff>
    </xdr:from>
    <xdr:to>
      <xdr:col>19</xdr:col>
      <xdr:colOff>187325</xdr:colOff>
      <xdr:row>80</xdr:row>
      <xdr:rowOff>38100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436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38100</xdr:rowOff>
    </xdr:from>
    <xdr:to>
      <xdr:col>15</xdr:col>
      <xdr:colOff>98425</xdr:colOff>
      <xdr:row>81</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754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82</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91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12700</xdr:rowOff>
    </xdr:from>
    <xdr:to>
      <xdr:col>20</xdr:col>
      <xdr:colOff>38100</xdr:colOff>
      <xdr:row>78</xdr:row>
      <xdr:rowOff>114300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158750</xdr:rowOff>
    </xdr:from>
    <xdr:to>
      <xdr:col>15</xdr:col>
      <xdr:colOff>149225</xdr:colOff>
      <xdr:row>80</xdr:row>
      <xdr:rowOff>88900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73677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公債費以外に係る経常収支比率については、人件費及び補助費等に係る経常収支比率の上昇により対前年比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ポイント上昇し、グループ内平均値を上回っている。</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77</xdr:row>
      <xdr:rowOff>168911</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59080"/>
          <a:ext cx="8382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77470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9590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138447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116195</xdr:rowOff>
    </xdr:from>
    <xdr:to>
      <xdr:col>29</xdr:col>
      <xdr:colOff>127000</xdr:colOff>
      <xdr:row>12</xdr:row>
      <xdr:rowOff>120127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21220"/>
          <a:ext cx="6477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92055</xdr:rowOff>
    </xdr:from>
    <xdr:to>
      <xdr:col>26</xdr:col>
      <xdr:colOff>50800</xdr:colOff>
      <xdr:row>12</xdr:row>
      <xdr:rowOff>120127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97080"/>
          <a:ext cx="698500" cy="2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92055</xdr:rowOff>
    </xdr:from>
    <xdr:to>
      <xdr:col>22</xdr:col>
      <xdr:colOff>114300</xdr:colOff>
      <xdr:row>12</xdr:row>
      <xdr:rowOff>111920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97080"/>
          <a:ext cx="698500" cy="19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107942</xdr:rowOff>
    </xdr:from>
    <xdr:to>
      <xdr:col>18</xdr:col>
      <xdr:colOff>177800</xdr:colOff>
      <xdr:row>12</xdr:row>
      <xdr:rowOff>111920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212967"/>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65395</xdr:rowOff>
    </xdr:from>
    <xdr:to>
      <xdr:col>29</xdr:col>
      <xdr:colOff>177800</xdr:colOff>
      <xdr:row>12</xdr:row>
      <xdr:rowOff>166995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70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81922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69327</xdr:rowOff>
    </xdr:from>
    <xdr:to>
      <xdr:col>26</xdr:col>
      <xdr:colOff>101600</xdr:colOff>
      <xdr:row>12</xdr:row>
      <xdr:rowOff>170927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7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9654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4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41255</xdr:rowOff>
    </xdr:from>
    <xdr:to>
      <xdr:col>22</xdr:col>
      <xdr:colOff>165100</xdr:colOff>
      <xdr:row>12</xdr:row>
      <xdr:rowOff>142855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4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153032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61120</xdr:rowOff>
    </xdr:from>
    <xdr:to>
      <xdr:col>19</xdr:col>
      <xdr:colOff>38100</xdr:colOff>
      <xdr:row>12</xdr:row>
      <xdr:rowOff>162720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6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57142</xdr:rowOff>
    </xdr:from>
    <xdr:to>
      <xdr:col>15</xdr:col>
      <xdr:colOff>101600</xdr:colOff>
      <xdr:row>12</xdr:row>
      <xdr:rowOff>158742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6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168919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93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5156</xdr:rowOff>
    </xdr:from>
    <xdr:to>
      <xdr:col>29</xdr:col>
      <xdr:colOff>127000</xdr:colOff>
      <xdr:row>34</xdr:row>
      <xdr:rowOff>302222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272606"/>
          <a:ext cx="647700" cy="29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5156</xdr:rowOff>
    </xdr:from>
    <xdr:to>
      <xdr:col>26</xdr:col>
      <xdr:colOff>50800</xdr:colOff>
      <xdr:row>34</xdr:row>
      <xdr:rowOff>319539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272606"/>
          <a:ext cx="698500" cy="3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213182</xdr:rowOff>
    </xdr:from>
    <xdr:to>
      <xdr:col>22</xdr:col>
      <xdr:colOff>114300</xdr:colOff>
      <xdr:row>34</xdr:row>
      <xdr:rowOff>319539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480632"/>
          <a:ext cx="698500" cy="106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332854</xdr:rowOff>
    </xdr:from>
    <xdr:to>
      <xdr:col>18</xdr:col>
      <xdr:colOff>177800</xdr:colOff>
      <xdr:row>34</xdr:row>
      <xdr:rowOff>213182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257404"/>
          <a:ext cx="698500" cy="22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251422</xdr:rowOff>
    </xdr:from>
    <xdr:to>
      <xdr:col>29</xdr:col>
      <xdr:colOff>177800</xdr:colOff>
      <xdr:row>35</xdr:row>
      <xdr:rowOff>10122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96499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297256</xdr:rowOff>
    </xdr:from>
    <xdr:to>
      <xdr:col>26</xdr:col>
      <xdr:colOff>101600</xdr:colOff>
      <xdr:row>34</xdr:row>
      <xdr:rowOff>55956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2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66133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599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268739</xdr:rowOff>
    </xdr:from>
    <xdr:to>
      <xdr:col>22</xdr:col>
      <xdr:colOff>165100</xdr:colOff>
      <xdr:row>35</xdr:row>
      <xdr:rowOff>27439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3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37615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162382</xdr:rowOff>
    </xdr:from>
    <xdr:to>
      <xdr:col>19</xdr:col>
      <xdr:colOff>38100</xdr:colOff>
      <xdr:row>34</xdr:row>
      <xdr:rowOff>263982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2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274159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9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282054</xdr:rowOff>
    </xdr:from>
    <xdr:to>
      <xdr:col>15</xdr:col>
      <xdr:colOff>101600</xdr:colOff>
      <xdr:row>34</xdr:row>
      <xdr:rowOff>40754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20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50931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59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1,189,670
1,181,439
15,275.01
879,040,072
824,677,066
19,773,269
391,047,741
1,304,527,195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145529</xdr:rowOff>
    </xdr:from>
    <xdr:to>
      <xdr:col>24</xdr:col>
      <xdr:colOff>63500</xdr:colOff>
      <xdr:row>33</xdr:row>
      <xdr:rowOff>6998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31929"/>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6998</xdr:rowOff>
    </xdr:from>
    <xdr:to>
      <xdr:col>19</xdr:col>
      <xdr:colOff>177800</xdr:colOff>
      <xdr:row>33</xdr:row>
      <xdr:rowOff>42888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6484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38316</xdr:rowOff>
    </xdr:from>
    <xdr:to>
      <xdr:col>15</xdr:col>
      <xdr:colOff>50800</xdr:colOff>
      <xdr:row>33</xdr:row>
      <xdr:rowOff>42888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961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38316</xdr:rowOff>
    </xdr:from>
    <xdr:to>
      <xdr:col>10</xdr:col>
      <xdr:colOff>114300</xdr:colOff>
      <xdr:row>33</xdr:row>
      <xdr:rowOff>43436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9616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94729</xdr:rowOff>
    </xdr:from>
    <xdr:to>
      <xdr:col>24</xdr:col>
      <xdr:colOff>114300</xdr:colOff>
      <xdr:row>33</xdr:row>
      <xdr:rowOff>24879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117606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3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127648</xdr:rowOff>
    </xdr:from>
    <xdr:to>
      <xdr:col>20</xdr:col>
      <xdr:colOff>38100</xdr:colOff>
      <xdr:row>33</xdr:row>
      <xdr:rowOff>57798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74325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38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163538</xdr:rowOff>
    </xdr:from>
    <xdr:to>
      <xdr:col>15</xdr:col>
      <xdr:colOff>101600</xdr:colOff>
      <xdr:row>33</xdr:row>
      <xdr:rowOff>93688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110215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158966</xdr:rowOff>
    </xdr:from>
    <xdr:to>
      <xdr:col>10</xdr:col>
      <xdr:colOff>165100</xdr:colOff>
      <xdr:row>33</xdr:row>
      <xdr:rowOff>89116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105643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2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164086</xdr:rowOff>
    </xdr:from>
    <xdr:to>
      <xdr:col>6</xdr:col>
      <xdr:colOff>38100</xdr:colOff>
      <xdr:row>33</xdr:row>
      <xdr:rowOff>94236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110763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2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50851</xdr:rowOff>
    </xdr:from>
    <xdr:to>
      <xdr:col>24</xdr:col>
      <xdr:colOff>63500</xdr:colOff>
      <xdr:row>57</xdr:row>
      <xdr:rowOff>94780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480601"/>
          <a:ext cx="838200" cy="3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94780</xdr:rowOff>
    </xdr:from>
    <xdr:to>
      <xdr:col>19</xdr:col>
      <xdr:colOff>177800</xdr:colOff>
      <xdr:row>58</xdr:row>
      <xdr:rowOff>75082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67430"/>
          <a:ext cx="889000" cy="1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123817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75082</xdr:rowOff>
    </xdr:from>
    <xdr:to>
      <xdr:col>15</xdr:col>
      <xdr:colOff>50800</xdr:colOff>
      <xdr:row>58</xdr:row>
      <xdr:rowOff>113373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19182"/>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113373</xdr:rowOff>
    </xdr:from>
    <xdr:to>
      <xdr:col>10</xdr:col>
      <xdr:colOff>114300</xdr:colOff>
      <xdr:row>58</xdr:row>
      <xdr:rowOff>131432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574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xdr:rowOff>
    </xdr:from>
    <xdr:to>
      <xdr:col>24</xdr:col>
      <xdr:colOff>114300</xdr:colOff>
      <xdr:row>55</xdr:row>
      <xdr:rowOff>101651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22928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2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43980</xdr:rowOff>
    </xdr:from>
    <xdr:to>
      <xdr:col>20</xdr:col>
      <xdr:colOff>38100</xdr:colOff>
      <xdr:row>57</xdr:row>
      <xdr:rowOff>145580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136707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9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24282</xdr:rowOff>
    </xdr:from>
    <xdr:to>
      <xdr:col>15</xdr:col>
      <xdr:colOff>101600</xdr:colOff>
      <xdr:row>58</xdr:row>
      <xdr:rowOff>125882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142409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62573</xdr:rowOff>
    </xdr:from>
    <xdr:to>
      <xdr:col>10</xdr:col>
      <xdr:colOff>165100</xdr:colOff>
      <xdr:row>58</xdr:row>
      <xdr:rowOff>164173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80632</xdr:rowOff>
    </xdr:from>
    <xdr:to>
      <xdr:col>6</xdr:col>
      <xdr:colOff>38100</xdr:colOff>
      <xdr:row>59</xdr:row>
      <xdr:rowOff>10782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27309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30625</xdr:rowOff>
    </xdr:from>
    <xdr:to>
      <xdr:col>24</xdr:col>
      <xdr:colOff>63500</xdr:colOff>
      <xdr:row>71</xdr:row>
      <xdr:rowOff>106607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203575"/>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106607</xdr:rowOff>
    </xdr:from>
    <xdr:to>
      <xdr:col>19</xdr:col>
      <xdr:colOff>177800</xdr:colOff>
      <xdr:row>71</xdr:row>
      <xdr:rowOff>112051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279557"/>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112051</xdr:rowOff>
    </xdr:from>
    <xdr:to>
      <xdr:col>15</xdr:col>
      <xdr:colOff>50800</xdr:colOff>
      <xdr:row>72</xdr:row>
      <xdr:rowOff>79938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285001"/>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79938</xdr:rowOff>
    </xdr:from>
    <xdr:to>
      <xdr:col>10</xdr:col>
      <xdr:colOff>114300</xdr:colOff>
      <xdr:row>72</xdr:row>
      <xdr:rowOff>113357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424338"/>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151275</xdr:rowOff>
    </xdr:from>
    <xdr:to>
      <xdr:col>24</xdr:col>
      <xdr:colOff>114300</xdr:colOff>
      <xdr:row>71</xdr:row>
      <xdr:rowOff>81425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2702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55807</xdr:rowOff>
    </xdr:from>
    <xdr:to>
      <xdr:col>20</xdr:col>
      <xdr:colOff>38100</xdr:colOff>
      <xdr:row>71</xdr:row>
      <xdr:rowOff>157407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2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2484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0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61251</xdr:rowOff>
    </xdr:from>
    <xdr:to>
      <xdr:col>15</xdr:col>
      <xdr:colOff>101600</xdr:colOff>
      <xdr:row>71</xdr:row>
      <xdr:rowOff>162851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2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7928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0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29138</xdr:rowOff>
    </xdr:from>
    <xdr:to>
      <xdr:col>10</xdr:col>
      <xdr:colOff>165100</xdr:colOff>
      <xdr:row>72</xdr:row>
      <xdr:rowOff>130738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147265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1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62557</xdr:rowOff>
    </xdr:from>
    <xdr:to>
      <xdr:col>6</xdr:col>
      <xdr:colOff>38100</xdr:colOff>
      <xdr:row>72</xdr:row>
      <xdr:rowOff>164157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4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9234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1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99313</xdr:rowOff>
    </xdr:from>
    <xdr:to>
      <xdr:col>24</xdr:col>
      <xdr:colOff>63500</xdr:colOff>
      <xdr:row>98</xdr:row>
      <xdr:rowOff>42163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299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42163</xdr:rowOff>
    </xdr:from>
    <xdr:to>
      <xdr:col>19</xdr:col>
      <xdr:colOff>177800</xdr:colOff>
      <xdr:row>98</xdr:row>
      <xdr:rowOff>77870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44263"/>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77870</xdr:rowOff>
    </xdr:from>
    <xdr:to>
      <xdr:col>15</xdr:col>
      <xdr:colOff>50800</xdr:colOff>
      <xdr:row>98</xdr:row>
      <xdr:rowOff>109764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79970"/>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133658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109764</xdr:rowOff>
    </xdr:from>
    <xdr:to>
      <xdr:col>10</xdr:col>
      <xdr:colOff>114300</xdr:colOff>
      <xdr:row>98</xdr:row>
      <xdr:rowOff>133277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1186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48513</xdr:rowOff>
    </xdr:from>
    <xdr:to>
      <xdr:col>24</xdr:col>
      <xdr:colOff>114300</xdr:colOff>
      <xdr:row>97</xdr:row>
      <xdr:rowOff>150113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26940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162813</xdr:rowOff>
    </xdr:from>
    <xdr:to>
      <xdr:col>20</xdr:col>
      <xdr:colOff>38100</xdr:colOff>
      <xdr:row>98</xdr:row>
      <xdr:rowOff>92963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84090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27070</xdr:rowOff>
    </xdr:from>
    <xdr:to>
      <xdr:col>15</xdr:col>
      <xdr:colOff>101600</xdr:colOff>
      <xdr:row>98</xdr:row>
      <xdr:rowOff>128670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119797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58964</xdr:rowOff>
    </xdr:from>
    <xdr:to>
      <xdr:col>10</xdr:col>
      <xdr:colOff>165100</xdr:colOff>
      <xdr:row>98</xdr:row>
      <xdr:rowOff>160564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82477</xdr:rowOff>
    </xdr:from>
    <xdr:to>
      <xdr:col>6</xdr:col>
      <xdr:colOff>38100</xdr:colOff>
      <xdr:row>99</xdr:row>
      <xdr:rowOff>12627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32734</xdr:rowOff>
    </xdr:from>
    <xdr:to>
      <xdr:col>55</xdr:col>
      <xdr:colOff>0</xdr:colOff>
      <xdr:row>32</xdr:row>
      <xdr:rowOff>22047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347684"/>
          <a:ext cx="838200" cy="1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32734</xdr:rowOff>
    </xdr:from>
    <xdr:to>
      <xdr:col>50</xdr:col>
      <xdr:colOff>114300</xdr:colOff>
      <xdr:row>32</xdr:row>
      <xdr:rowOff>115126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347684"/>
          <a:ext cx="889000" cy="25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115126</xdr:rowOff>
    </xdr:from>
    <xdr:to>
      <xdr:col>45</xdr:col>
      <xdr:colOff>177800</xdr:colOff>
      <xdr:row>36</xdr:row>
      <xdr:rowOff>2597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01526"/>
          <a:ext cx="889000" cy="57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2597</xdr:rowOff>
    </xdr:from>
    <xdr:to>
      <xdr:col>41</xdr:col>
      <xdr:colOff>50800</xdr:colOff>
      <xdr:row>36</xdr:row>
      <xdr:rowOff>35839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4797"/>
          <a:ext cx="8890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89254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6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142697</xdr:rowOff>
    </xdr:from>
    <xdr:to>
      <xdr:col>55</xdr:col>
      <xdr:colOff>50800</xdr:colOff>
      <xdr:row>32</xdr:row>
      <xdr:rowOff>72847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121124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153384</xdr:rowOff>
    </xdr:from>
    <xdr:to>
      <xdr:col>50</xdr:col>
      <xdr:colOff>165100</xdr:colOff>
      <xdr:row>31</xdr:row>
      <xdr:rowOff>83534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2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74661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3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64326</xdr:rowOff>
    </xdr:from>
    <xdr:to>
      <xdr:col>46</xdr:col>
      <xdr:colOff>38100</xdr:colOff>
      <xdr:row>32</xdr:row>
      <xdr:rowOff>165926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11003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2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123247</xdr:rowOff>
    </xdr:from>
    <xdr:to>
      <xdr:col>41</xdr:col>
      <xdr:colOff>101600</xdr:colOff>
      <xdr:row>36</xdr:row>
      <xdr:rowOff>53397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69924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156489</xdr:rowOff>
    </xdr:from>
    <xdr:to>
      <xdr:col>36</xdr:col>
      <xdr:colOff>165100</xdr:colOff>
      <xdr:row>36</xdr:row>
      <xdr:rowOff>86639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103166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97605</xdr:rowOff>
    </xdr:from>
    <xdr:to>
      <xdr:col>54</xdr:col>
      <xdr:colOff>189865</xdr:colOff>
      <xdr:row>59</xdr:row>
      <xdr:rowOff>132059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41555"/>
          <a:ext cx="1270" cy="140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135886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132059</xdr:rowOff>
    </xdr:from>
    <xdr:to>
      <xdr:col>55</xdr:col>
      <xdr:colOff>88900</xdr:colOff>
      <xdr:row>59</xdr:row>
      <xdr:rowOff>132059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2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44282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97605</xdr:rowOff>
    </xdr:from>
    <xdr:to>
      <xdr:col>55</xdr:col>
      <xdr:colOff>88900</xdr:colOff>
      <xdr:row>51</xdr:row>
      <xdr:rowOff>97605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19750</xdr:rowOff>
    </xdr:from>
    <xdr:to>
      <xdr:col>55</xdr:col>
      <xdr:colOff>0</xdr:colOff>
      <xdr:row>57</xdr:row>
      <xdr:rowOff>142101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278050"/>
          <a:ext cx="838200" cy="63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169074</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27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146197</xdr:rowOff>
    </xdr:from>
    <xdr:to>
      <xdr:col>55</xdr:col>
      <xdr:colOff>50800</xdr:colOff>
      <xdr:row>56</xdr:row>
      <xdr:rowOff>76347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7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75660</xdr:rowOff>
    </xdr:from>
    <xdr:to>
      <xdr:col>50</xdr:col>
      <xdr:colOff>114300</xdr:colOff>
      <xdr:row>54</xdr:row>
      <xdr:rowOff>19750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8819610"/>
          <a:ext cx="889000" cy="4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164126</xdr:rowOff>
    </xdr:from>
    <xdr:to>
      <xdr:col>50</xdr:col>
      <xdr:colOff>165100</xdr:colOff>
      <xdr:row>55</xdr:row>
      <xdr:rowOff>94276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4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85403</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51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75660</xdr:rowOff>
    </xdr:from>
    <xdr:to>
      <xdr:col>45</xdr:col>
      <xdr:colOff>177800</xdr:colOff>
      <xdr:row>51</xdr:row>
      <xdr:rowOff>87449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881961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42021</xdr:rowOff>
    </xdr:from>
    <xdr:to>
      <xdr:col>46</xdr:col>
      <xdr:colOff>38100</xdr:colOff>
      <xdr:row>55</xdr:row>
      <xdr:rowOff>143621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47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134748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6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170790</xdr:rowOff>
    </xdr:from>
    <xdr:to>
      <xdr:col>41</xdr:col>
      <xdr:colOff>50800</xdr:colOff>
      <xdr:row>51</xdr:row>
      <xdr:rowOff>87449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8743290"/>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46821</xdr:rowOff>
    </xdr:from>
    <xdr:to>
      <xdr:col>41</xdr:col>
      <xdr:colOff>101600</xdr:colOff>
      <xdr:row>56</xdr:row>
      <xdr:rowOff>148421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4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139548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4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144662</xdr:rowOff>
    </xdr:from>
    <xdr:to>
      <xdr:col>36</xdr:col>
      <xdr:colOff>165100</xdr:colOff>
      <xdr:row>57</xdr:row>
      <xdr:rowOff>74812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65939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91301</xdr:rowOff>
    </xdr:from>
    <xdr:to>
      <xdr:col>55</xdr:col>
      <xdr:colOff>50800</xdr:colOff>
      <xdr:row>58</xdr:row>
      <xdr:rowOff>21451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69728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140400</xdr:rowOff>
    </xdr:from>
    <xdr:to>
      <xdr:col>50</xdr:col>
      <xdr:colOff>165100</xdr:colOff>
      <xdr:row>54</xdr:row>
      <xdr:rowOff>70550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2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87077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00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24860</xdr:rowOff>
    </xdr:from>
    <xdr:to>
      <xdr:col>46</xdr:col>
      <xdr:colOff>38100</xdr:colOff>
      <xdr:row>51</xdr:row>
      <xdr:rowOff>126460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7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142987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54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36649</xdr:rowOff>
    </xdr:from>
    <xdr:to>
      <xdr:col>41</xdr:col>
      <xdr:colOff>101600</xdr:colOff>
      <xdr:row>51</xdr:row>
      <xdr:rowOff>138249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87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154776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55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119990</xdr:rowOff>
    </xdr:from>
    <xdr:to>
      <xdr:col>36</xdr:col>
      <xdr:colOff>165100</xdr:colOff>
      <xdr:row>51</xdr:row>
      <xdr:rowOff>50140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86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66667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46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13455</xdr:rowOff>
    </xdr:from>
    <xdr:to>
      <xdr:col>55</xdr:col>
      <xdr:colOff>0</xdr:colOff>
      <xdr:row>78</xdr:row>
      <xdr:rowOff>19762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86555"/>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78626</xdr:rowOff>
    </xdr:from>
    <xdr:to>
      <xdr:col>50</xdr:col>
      <xdr:colOff>114300</xdr:colOff>
      <xdr:row>78</xdr:row>
      <xdr:rowOff>13455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80276"/>
          <a:ext cx="889000" cy="1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167512</xdr:rowOff>
    </xdr:from>
    <xdr:to>
      <xdr:col>45</xdr:col>
      <xdr:colOff>177800</xdr:colOff>
      <xdr:row>77</xdr:row>
      <xdr:rowOff>78626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97712"/>
          <a:ext cx="8890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167512</xdr:rowOff>
    </xdr:from>
    <xdr:to>
      <xdr:col>41</xdr:col>
      <xdr:colOff>50800</xdr:colOff>
      <xdr:row>77</xdr:row>
      <xdr:rowOff>43154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9771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140412</xdr:rowOff>
    </xdr:from>
    <xdr:to>
      <xdr:col>55</xdr:col>
      <xdr:colOff>50800</xdr:colOff>
      <xdr:row>78</xdr:row>
      <xdr:rowOff>70562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55339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134105</xdr:rowOff>
    </xdr:from>
    <xdr:to>
      <xdr:col>50</xdr:col>
      <xdr:colOff>165100</xdr:colOff>
      <xdr:row>78</xdr:row>
      <xdr:rowOff>64255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55382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4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27826</xdr:rowOff>
    </xdr:from>
    <xdr:to>
      <xdr:col>46</xdr:col>
      <xdr:colOff>38100</xdr:colOff>
      <xdr:row>77</xdr:row>
      <xdr:rowOff>129426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120553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116712</xdr:rowOff>
    </xdr:from>
    <xdr:to>
      <xdr:col>41</xdr:col>
      <xdr:colOff>101600</xdr:colOff>
      <xdr:row>77</xdr:row>
      <xdr:rowOff>46862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37989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163804</xdr:rowOff>
    </xdr:from>
    <xdr:to>
      <xdr:col>36</xdr:col>
      <xdr:colOff>165100</xdr:colOff>
      <xdr:row>77</xdr:row>
      <xdr:rowOff>93954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85081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2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13112</xdr:rowOff>
    </xdr:from>
    <xdr:to>
      <xdr:col>55</xdr:col>
      <xdr:colOff>0</xdr:colOff>
      <xdr:row>93</xdr:row>
      <xdr:rowOff>151512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443612"/>
          <a:ext cx="838200" cy="6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13112</xdr:rowOff>
    </xdr:from>
    <xdr:to>
      <xdr:col>50</xdr:col>
      <xdr:colOff>114300</xdr:colOff>
      <xdr:row>90</xdr:row>
      <xdr:rowOff>63100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443612"/>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63100</xdr:rowOff>
    </xdr:from>
    <xdr:to>
      <xdr:col>45</xdr:col>
      <xdr:colOff>177800</xdr:colOff>
      <xdr:row>92</xdr:row>
      <xdr:rowOff>56432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493600"/>
          <a:ext cx="889000" cy="3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55290</xdr:rowOff>
    </xdr:from>
    <xdr:to>
      <xdr:col>41</xdr:col>
      <xdr:colOff>50800</xdr:colOff>
      <xdr:row>92</xdr:row>
      <xdr:rowOff>56432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5485790"/>
          <a:ext cx="889000" cy="3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35286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100712</xdr:rowOff>
    </xdr:from>
    <xdr:to>
      <xdr:col>55</xdr:col>
      <xdr:colOff>50800</xdr:colOff>
      <xdr:row>94</xdr:row>
      <xdr:rowOff>30862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123589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133762</xdr:rowOff>
    </xdr:from>
    <xdr:to>
      <xdr:col>50</xdr:col>
      <xdr:colOff>165100</xdr:colOff>
      <xdr:row>90</xdr:row>
      <xdr:rowOff>63912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3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80439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27095" y="151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12300</xdr:rowOff>
    </xdr:from>
    <xdr:to>
      <xdr:col>46</xdr:col>
      <xdr:colOff>38100</xdr:colOff>
      <xdr:row>90</xdr:row>
      <xdr:rowOff>113900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4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130427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2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5632</xdr:rowOff>
    </xdr:from>
    <xdr:to>
      <xdr:col>41</xdr:col>
      <xdr:colOff>101600</xdr:colOff>
      <xdr:row>92</xdr:row>
      <xdr:rowOff>107232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7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123759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5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4490</xdr:rowOff>
    </xdr:from>
    <xdr:to>
      <xdr:col>36</xdr:col>
      <xdr:colOff>165100</xdr:colOff>
      <xdr:row>90</xdr:row>
      <xdr:rowOff>106090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4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122617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21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10655</xdr:rowOff>
    </xdr:from>
    <xdr:to>
      <xdr:col>85</xdr:col>
      <xdr:colOff>126364</xdr:colOff>
      <xdr:row>38</xdr:row>
      <xdr:rowOff>118280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6011405"/>
          <a:ext cx="1269" cy="62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122107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3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118280</xdr:rowOff>
    </xdr:from>
    <xdr:to>
      <xdr:col>86</xdr:col>
      <xdr:colOff>25400</xdr:colOff>
      <xdr:row>38</xdr:row>
      <xdr:rowOff>118280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3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128782</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7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10655</xdr:rowOff>
    </xdr:from>
    <xdr:to>
      <xdr:col>86</xdr:col>
      <xdr:colOff>25400</xdr:colOff>
      <xdr:row>35</xdr:row>
      <xdr:rowOff>10655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01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26063</xdr:rowOff>
    </xdr:from>
    <xdr:to>
      <xdr:col>85</xdr:col>
      <xdr:colOff>127000</xdr:colOff>
      <xdr:row>36</xdr:row>
      <xdr:rowOff>114920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026813"/>
          <a:ext cx="838200" cy="2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51851</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73424</xdr:rowOff>
    </xdr:from>
    <xdr:to>
      <xdr:col>85</xdr:col>
      <xdr:colOff>177800</xdr:colOff>
      <xdr:row>38</xdr:row>
      <xdr:rowOff>3573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170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167132</xdr:rowOff>
    </xdr:from>
    <xdr:to>
      <xdr:col>81</xdr:col>
      <xdr:colOff>50800</xdr:colOff>
      <xdr:row>35</xdr:row>
      <xdr:rowOff>26063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5482082"/>
          <a:ext cx="889000" cy="5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90294</xdr:rowOff>
    </xdr:from>
    <xdr:to>
      <xdr:col>81</xdr:col>
      <xdr:colOff>101600</xdr:colOff>
      <xdr:row>38</xdr:row>
      <xdr:rowOff>20444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3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11571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52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51415</xdr:rowOff>
    </xdr:from>
    <xdr:to>
      <xdr:col>76</xdr:col>
      <xdr:colOff>114300</xdr:colOff>
      <xdr:row>31</xdr:row>
      <xdr:rowOff>167132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536636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48026</xdr:rowOff>
    </xdr:from>
    <xdr:to>
      <xdr:col>76</xdr:col>
      <xdr:colOff>165100</xdr:colOff>
      <xdr:row>37</xdr:row>
      <xdr:rowOff>149626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140754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48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39139</xdr:rowOff>
    </xdr:from>
    <xdr:to>
      <xdr:col>71</xdr:col>
      <xdr:colOff>177800</xdr:colOff>
      <xdr:row>31</xdr:row>
      <xdr:rowOff>51415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5182639"/>
          <a:ext cx="889000" cy="18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34699</xdr:rowOff>
    </xdr:from>
    <xdr:to>
      <xdr:col>72</xdr:col>
      <xdr:colOff>38100</xdr:colOff>
      <xdr:row>37</xdr:row>
      <xdr:rowOff>136299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127426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47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34310</xdr:rowOff>
    </xdr:from>
    <xdr:to>
      <xdr:col>67</xdr:col>
      <xdr:colOff>101600</xdr:colOff>
      <xdr:row>37</xdr:row>
      <xdr:rowOff>135910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127037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64120</xdr:rowOff>
    </xdr:from>
    <xdr:to>
      <xdr:col>85</xdr:col>
      <xdr:colOff>177800</xdr:colOff>
      <xdr:row>36</xdr:row>
      <xdr:rowOff>165720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86997</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0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146713</xdr:rowOff>
    </xdr:from>
    <xdr:to>
      <xdr:col>81</xdr:col>
      <xdr:colOff>101600</xdr:colOff>
      <xdr:row>35</xdr:row>
      <xdr:rowOff>76863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9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93390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01411" y="5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116332</xdr:rowOff>
    </xdr:from>
    <xdr:to>
      <xdr:col>76</xdr:col>
      <xdr:colOff>165100</xdr:colOff>
      <xdr:row>32</xdr:row>
      <xdr:rowOff>46482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63009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2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615</xdr:rowOff>
    </xdr:from>
    <xdr:to>
      <xdr:col>72</xdr:col>
      <xdr:colOff>38100</xdr:colOff>
      <xdr:row>31</xdr:row>
      <xdr:rowOff>102215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53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118742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0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159789</xdr:rowOff>
    </xdr:from>
    <xdr:to>
      <xdr:col>67</xdr:col>
      <xdr:colOff>101600</xdr:colOff>
      <xdr:row>30</xdr:row>
      <xdr:rowOff>89939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51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106466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49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157165</xdr:rowOff>
    </xdr:from>
    <xdr:to>
      <xdr:col>85</xdr:col>
      <xdr:colOff>127000</xdr:colOff>
      <xdr:row>73</xdr:row>
      <xdr:rowOff>29995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501565"/>
          <a:ext cx="8382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157165</xdr:rowOff>
    </xdr:from>
    <xdr:to>
      <xdr:col>81</xdr:col>
      <xdr:colOff>50800</xdr:colOff>
      <xdr:row>73</xdr:row>
      <xdr:rowOff>30498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501565"/>
          <a:ext cx="889000" cy="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138648</xdr:rowOff>
    </xdr:from>
    <xdr:to>
      <xdr:col>76</xdr:col>
      <xdr:colOff>114300</xdr:colOff>
      <xdr:row>73</xdr:row>
      <xdr:rowOff>30498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483048"/>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27801</xdr:rowOff>
    </xdr:from>
    <xdr:to>
      <xdr:col>71</xdr:col>
      <xdr:colOff>177800</xdr:colOff>
      <xdr:row>72</xdr:row>
      <xdr:rowOff>138648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372201"/>
          <a:ext cx="889000" cy="1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151520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150645</xdr:rowOff>
    </xdr:from>
    <xdr:to>
      <xdr:col>85</xdr:col>
      <xdr:colOff>177800</xdr:colOff>
      <xdr:row>73</xdr:row>
      <xdr:rowOff>80795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2072</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106365</xdr:rowOff>
    </xdr:from>
    <xdr:to>
      <xdr:col>81</xdr:col>
      <xdr:colOff>101600</xdr:colOff>
      <xdr:row>73</xdr:row>
      <xdr:rowOff>36515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4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53042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2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151148</xdr:rowOff>
    </xdr:from>
    <xdr:to>
      <xdr:col>76</xdr:col>
      <xdr:colOff>165100</xdr:colOff>
      <xdr:row>73</xdr:row>
      <xdr:rowOff>81298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4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97825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2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87848</xdr:rowOff>
    </xdr:from>
    <xdr:to>
      <xdr:col>72</xdr:col>
      <xdr:colOff>38100</xdr:colOff>
      <xdr:row>73</xdr:row>
      <xdr:rowOff>17998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4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34525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2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148451</xdr:rowOff>
    </xdr:from>
    <xdr:to>
      <xdr:col>67</xdr:col>
      <xdr:colOff>101600</xdr:colOff>
      <xdr:row>72</xdr:row>
      <xdr:rowOff>78601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95128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0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77712</xdr:rowOff>
    </xdr:from>
    <xdr:to>
      <xdr:col>85</xdr:col>
      <xdr:colOff>126364</xdr:colOff>
      <xdr:row>97</xdr:row>
      <xdr:rowOff>132766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851112"/>
          <a:ext cx="1269" cy="91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136593</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7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132766</xdr:rowOff>
    </xdr:from>
    <xdr:to>
      <xdr:col>86</xdr:col>
      <xdr:colOff>25400</xdr:colOff>
      <xdr:row>97</xdr:row>
      <xdr:rowOff>132766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76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24389</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6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77712</xdr:rowOff>
    </xdr:from>
    <xdr:to>
      <xdr:col>86</xdr:col>
      <xdr:colOff>25400</xdr:colOff>
      <xdr:row>92</xdr:row>
      <xdr:rowOff>77712</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8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48298</xdr:rowOff>
    </xdr:from>
    <xdr:to>
      <xdr:col>85</xdr:col>
      <xdr:colOff>127000</xdr:colOff>
      <xdr:row>93</xdr:row>
      <xdr:rowOff>122098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5650248"/>
          <a:ext cx="838200" cy="4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159835</xdr:rowOff>
    </xdr:from>
    <xdr:ext cx="534377"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27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9958</xdr:rowOff>
    </xdr:from>
    <xdr:to>
      <xdr:col>85</xdr:col>
      <xdr:colOff>177800</xdr:colOff>
      <xdr:row>95</xdr:row>
      <xdr:rowOff>111558</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48298</xdr:rowOff>
    </xdr:from>
    <xdr:to>
      <xdr:col>81</xdr:col>
      <xdr:colOff>50800</xdr:colOff>
      <xdr:row>96</xdr:row>
      <xdr:rowOff>87388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5650248"/>
          <a:ext cx="889000" cy="8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67869</xdr:rowOff>
    </xdr:from>
    <xdr:to>
      <xdr:col>81</xdr:col>
      <xdr:colOff>101600</xdr:colOff>
      <xdr:row>92</xdr:row>
      <xdr:rowOff>169469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584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160596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01411" y="159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91123</xdr:rowOff>
    </xdr:from>
    <xdr:to>
      <xdr:col>76</xdr:col>
      <xdr:colOff>114300</xdr:colOff>
      <xdr:row>96</xdr:row>
      <xdr:rowOff>87388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207423"/>
          <a:ext cx="889000" cy="3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137706</xdr:rowOff>
    </xdr:from>
    <xdr:to>
      <xdr:col>76</xdr:col>
      <xdr:colOff>165100</xdr:colOff>
      <xdr:row>96</xdr:row>
      <xdr:rowOff>67856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84383</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25111" y="16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46431</xdr:rowOff>
    </xdr:from>
    <xdr:to>
      <xdr:col>71</xdr:col>
      <xdr:colOff>177800</xdr:colOff>
      <xdr:row>94</xdr:row>
      <xdr:rowOff>91123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16273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131077</xdr:rowOff>
    </xdr:from>
    <xdr:to>
      <xdr:col>72</xdr:col>
      <xdr:colOff>38100</xdr:colOff>
      <xdr:row>97</xdr:row>
      <xdr:rowOff>61227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52354</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6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103911</xdr:rowOff>
    </xdr:from>
    <xdr:to>
      <xdr:col>67</xdr:col>
      <xdr:colOff>101600</xdr:colOff>
      <xdr:row>97</xdr:row>
      <xdr:rowOff>34061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25188</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71298</xdr:rowOff>
    </xdr:from>
    <xdr:to>
      <xdr:col>85</xdr:col>
      <xdr:colOff>177800</xdr:colOff>
      <xdr:row>94</xdr:row>
      <xdr:rowOff>1448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0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94175</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58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168948</xdr:rowOff>
    </xdr:from>
    <xdr:to>
      <xdr:col>81</xdr:col>
      <xdr:colOff>101600</xdr:colOff>
      <xdr:row>91</xdr:row>
      <xdr:rowOff>99098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55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115625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01411" y="153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36588</xdr:rowOff>
    </xdr:from>
    <xdr:to>
      <xdr:col>76</xdr:col>
      <xdr:colOff>165100</xdr:colOff>
      <xdr:row>96</xdr:row>
      <xdr:rowOff>138188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129315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40323</xdr:rowOff>
    </xdr:from>
    <xdr:to>
      <xdr:col>72</xdr:col>
      <xdr:colOff>38100</xdr:colOff>
      <xdr:row>94</xdr:row>
      <xdr:rowOff>141923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1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158450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9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167081</xdr:rowOff>
    </xdr:from>
    <xdr:to>
      <xdr:col>67</xdr:col>
      <xdr:colOff>101600</xdr:colOff>
      <xdr:row>94</xdr:row>
      <xdr:rowOff>97231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113758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97246</xdr:rowOff>
    </xdr:from>
    <xdr:to>
      <xdr:col>116</xdr:col>
      <xdr:colOff>62864</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6612346"/>
          <a:ext cx="1269" cy="17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127379</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813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43923</xdr:rowOff>
    </xdr:from>
    <xdr:ext cx="313932"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6387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97246</xdr:rowOff>
    </xdr:from>
    <xdr:to>
      <xdr:col>116</xdr:col>
      <xdr:colOff>152400</xdr:colOff>
      <xdr:row>38</xdr:row>
      <xdr:rowOff>97246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97246</xdr:rowOff>
    </xdr:from>
    <xdr:to>
      <xdr:col>116</xdr:col>
      <xdr:colOff>63500</xdr:colOff>
      <xdr:row>38</xdr:row>
      <xdr:rowOff>149497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661234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380</xdr:rowOff>
    </xdr:from>
    <xdr:ext cx="249299"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68693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149497</xdr:rowOff>
    </xdr:from>
    <xdr:to>
      <xdr:col>111</xdr:col>
      <xdr:colOff>177800</xdr:colOff>
      <xdr:row>39</xdr:row>
      <xdr:rowOff>53159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66645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124477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85950" y="681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53159</xdr:rowOff>
    </xdr:from>
    <xdr:to>
      <xdr:col>107</xdr:col>
      <xdr:colOff>50800</xdr:colOff>
      <xdr:row>39</xdr:row>
      <xdr:rowOff>72753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67397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18687</xdr:rowOff>
    </xdr:from>
    <xdr:to>
      <xdr:col>107</xdr:col>
      <xdr:colOff>101600</xdr:colOff>
      <xdr:row>39</xdr:row>
      <xdr:rowOff>120287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111414</xdr:rowOff>
    </xdr:from>
    <xdr:ext cx="249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309650" y="6797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113574</xdr:rowOff>
    </xdr:from>
    <xdr:to>
      <xdr:col>102</xdr:col>
      <xdr:colOff>114300</xdr:colOff>
      <xdr:row>39</xdr:row>
      <xdr:rowOff>72753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5257074"/>
          <a:ext cx="889000" cy="15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56243</xdr:rowOff>
    </xdr:from>
    <xdr:to>
      <xdr:col>102</xdr:col>
      <xdr:colOff>165100</xdr:colOff>
      <xdr:row>32</xdr:row>
      <xdr:rowOff>157843</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2920</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531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35016</xdr:rowOff>
    </xdr:from>
    <xdr:to>
      <xdr:col>98</xdr:col>
      <xdr:colOff>38100</xdr:colOff>
      <xdr:row>37</xdr:row>
      <xdr:rowOff>136616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127743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47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170923</xdr:rowOff>
    </xdr:from>
    <xdr:ext cx="313932"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514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98697</xdr:rowOff>
    </xdr:from>
    <xdr:to>
      <xdr:col>112</xdr:col>
      <xdr:colOff>38100</xdr:colOff>
      <xdr:row>39</xdr:row>
      <xdr:rowOff>28847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45374</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536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2359</xdr:rowOff>
    </xdr:from>
    <xdr:to>
      <xdr:col>107</xdr:col>
      <xdr:colOff>101600</xdr:colOff>
      <xdr:row>39</xdr:row>
      <xdr:rowOff>103959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120485</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77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21953</xdr:rowOff>
    </xdr:from>
    <xdr:to>
      <xdr:col>102</xdr:col>
      <xdr:colOff>165100</xdr:colOff>
      <xdr:row>39</xdr:row>
      <xdr:rowOff>123553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114680</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50" y="6801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62774</xdr:rowOff>
    </xdr:from>
    <xdr:to>
      <xdr:col>98</xdr:col>
      <xdr:colOff>38100</xdr:colOff>
      <xdr:row>30</xdr:row>
      <xdr:rowOff>164374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52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9451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4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66511</xdr:rowOff>
    </xdr:from>
    <xdr:to>
      <xdr:col>116</xdr:col>
      <xdr:colOff>62864</xdr:colOff>
      <xdr:row>58</xdr:row>
      <xdr:rowOff>117142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9153361"/>
          <a:ext cx="1269" cy="907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120969</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6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117142</xdr:rowOff>
    </xdr:from>
    <xdr:to>
      <xdr:col>116</xdr:col>
      <xdr:colOff>152400</xdr:colOff>
      <xdr:row>58</xdr:row>
      <xdr:rowOff>117142</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13188</xdr:rowOff>
    </xdr:from>
    <xdr:ext cx="599010"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92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66511</xdr:rowOff>
    </xdr:from>
    <xdr:to>
      <xdr:col>116</xdr:col>
      <xdr:colOff>152400</xdr:colOff>
      <xdr:row>53</xdr:row>
      <xdr:rowOff>66511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91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68532</xdr:rowOff>
    </xdr:from>
    <xdr:to>
      <xdr:col>116</xdr:col>
      <xdr:colOff>63500</xdr:colOff>
      <xdr:row>53</xdr:row>
      <xdr:rowOff>144300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155382"/>
          <a:ext cx="8382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77879</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5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99452</xdr:rowOff>
    </xdr:from>
    <xdr:to>
      <xdr:col>116</xdr:col>
      <xdr:colOff>114300</xdr:colOff>
      <xdr:row>56</xdr:row>
      <xdr:rowOff>29602</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83931</xdr:rowOff>
    </xdr:from>
    <xdr:to>
      <xdr:col>111</xdr:col>
      <xdr:colOff>177800</xdr:colOff>
      <xdr:row>53</xdr:row>
      <xdr:rowOff>68532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8656431"/>
          <a:ext cx="889000" cy="4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93325</xdr:rowOff>
    </xdr:from>
    <xdr:to>
      <xdr:col>112</xdr:col>
      <xdr:colOff>38100</xdr:colOff>
      <xdr:row>56</xdr:row>
      <xdr:rowOff>23475</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52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14602</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6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83931</xdr:rowOff>
    </xdr:from>
    <xdr:to>
      <xdr:col>107</xdr:col>
      <xdr:colOff>50800</xdr:colOff>
      <xdr:row>53</xdr:row>
      <xdr:rowOff>133784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8656431"/>
          <a:ext cx="889000" cy="5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165655</xdr:rowOff>
    </xdr:from>
    <xdr:to>
      <xdr:col>107</xdr:col>
      <xdr:colOff>101600</xdr:colOff>
      <xdr:row>55</xdr:row>
      <xdr:rowOff>95805</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86932</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51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88320</xdr:rowOff>
    </xdr:from>
    <xdr:to>
      <xdr:col>102</xdr:col>
      <xdr:colOff>114300</xdr:colOff>
      <xdr:row>53</xdr:row>
      <xdr:rowOff>133784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175170"/>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115436</xdr:rowOff>
    </xdr:from>
    <xdr:to>
      <xdr:col>102</xdr:col>
      <xdr:colOff>165100</xdr:colOff>
      <xdr:row>57</xdr:row>
      <xdr:rowOff>45586</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36713</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88050</xdr:rowOff>
    </xdr:from>
    <xdr:to>
      <xdr:col>98</xdr:col>
      <xdr:colOff>38100</xdr:colOff>
      <xdr:row>57</xdr:row>
      <xdr:rowOff>18200</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9327</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7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93500</xdr:rowOff>
    </xdr:from>
    <xdr:to>
      <xdr:col>116</xdr:col>
      <xdr:colOff>114300</xdr:colOff>
      <xdr:row>54</xdr:row>
      <xdr:rowOff>23650</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1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8427</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0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17732</xdr:rowOff>
    </xdr:from>
    <xdr:to>
      <xdr:col>112</xdr:col>
      <xdr:colOff>38100</xdr:colOff>
      <xdr:row>53</xdr:row>
      <xdr:rowOff>119332</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1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51</xdr:row>
      <xdr:rowOff>135859</xdr:rowOff>
    </xdr:from>
    <xdr:ext cx="59901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11095" y="88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33131</xdr:rowOff>
    </xdr:from>
    <xdr:to>
      <xdr:col>107</xdr:col>
      <xdr:colOff>101600</xdr:colOff>
      <xdr:row>50</xdr:row>
      <xdr:rowOff>134731</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6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151258</xdr:rowOff>
    </xdr:from>
    <xdr:ext cx="59901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34795" y="83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82984</xdr:rowOff>
    </xdr:from>
    <xdr:to>
      <xdr:col>102</xdr:col>
      <xdr:colOff>165100</xdr:colOff>
      <xdr:row>54</xdr:row>
      <xdr:rowOff>13134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1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29661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9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37520</xdr:rowOff>
    </xdr:from>
    <xdr:to>
      <xdr:col>98</xdr:col>
      <xdr:colOff>38100</xdr:colOff>
      <xdr:row>53</xdr:row>
      <xdr:rowOff>139120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1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155647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8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149606</xdr:rowOff>
    </xdr:from>
    <xdr:to>
      <xdr:col>116</xdr:col>
      <xdr:colOff>63500</xdr:colOff>
      <xdr:row>76</xdr:row>
      <xdr:rowOff>171323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317980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148844</xdr:rowOff>
    </xdr:from>
    <xdr:to>
      <xdr:col>111</xdr:col>
      <xdr:colOff>177800</xdr:colOff>
      <xdr:row>76</xdr:row>
      <xdr:rowOff>171323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0434300" y="1317904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44450</xdr:rowOff>
    </xdr:from>
    <xdr:to>
      <xdr:col>107</xdr:col>
      <xdr:colOff>50800</xdr:colOff>
      <xdr:row>76</xdr:row>
      <xdr:rowOff>148844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903200"/>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1397</xdr:rowOff>
    </xdr:from>
    <xdr:to>
      <xdr:col>102</xdr:col>
      <xdr:colOff>114300</xdr:colOff>
      <xdr:row>75</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286014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98806</xdr:rowOff>
    </xdr:from>
    <xdr:to>
      <xdr:col>116</xdr:col>
      <xdr:colOff>114300</xdr:colOff>
      <xdr:row>77</xdr:row>
      <xdr:rowOff>28956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31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77233</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120523</xdr:rowOff>
    </xdr:from>
    <xdr:to>
      <xdr:col>112</xdr:col>
      <xdr:colOff>38100</xdr:colOff>
      <xdr:row>77</xdr:row>
      <xdr:rowOff>50673</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41800</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32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98044</xdr:rowOff>
    </xdr:from>
    <xdr:to>
      <xdr:col>107</xdr:col>
      <xdr:colOff>101600</xdr:colOff>
      <xdr:row>77</xdr:row>
      <xdr:rowOff>28194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19321</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165100</xdr:rowOff>
    </xdr:from>
    <xdr:to>
      <xdr:col>102</xdr:col>
      <xdr:colOff>165100</xdr:colOff>
      <xdr:row>75</xdr:row>
      <xdr:rowOff>95250</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86377</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122047</xdr:rowOff>
    </xdr:from>
    <xdr:to>
      <xdr:col>98</xdr:col>
      <xdr:colOff>38100</xdr:colOff>
      <xdr:row>75</xdr:row>
      <xdr:rowOff>52197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2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43324</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9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693,198</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144,745</a:t>
          </a:r>
          <a:r>
            <a:rPr kumimoji="1" lang="ja-JP" altLang="en-US" sz="1200">
              <a:latin typeface="ＭＳ Ｐゴシック" panose="020B0600070205080204" pitchFamily="50" charset="-128"/>
              <a:ea typeface="ＭＳ Ｐゴシック" panose="020B0600070205080204" pitchFamily="50" charset="-128"/>
            </a:rPr>
            <a:t>円となっている。人件費総額は、近年の人事委員会勧告に基づく給与の増額改定（</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：月例給</a:t>
          </a:r>
          <a:r>
            <a:rPr kumimoji="1" lang="en-US" altLang="ja-JP" sz="1200">
              <a:latin typeface="ＭＳ Ｐゴシック" panose="020B0600070205080204" pitchFamily="50" charset="-128"/>
              <a:ea typeface="ＭＳ Ｐゴシック" panose="020B0600070205080204" pitchFamily="50" charset="-128"/>
            </a:rPr>
            <a:t>0.17</a:t>
          </a:r>
          <a:r>
            <a:rPr kumimoji="1" lang="ja-JP" altLang="en-US" sz="1200">
              <a:latin typeface="ＭＳ Ｐゴシック" panose="020B0600070205080204" pitchFamily="50" charset="-128"/>
              <a:ea typeface="ＭＳ Ｐゴシック" panose="020B0600070205080204" pitchFamily="50" charset="-128"/>
            </a:rPr>
            <a:t>％、ボーナス</a:t>
          </a:r>
          <a:r>
            <a:rPr kumimoji="1" lang="en-US" altLang="ja-JP" sz="1200">
              <a:latin typeface="ＭＳ Ｐゴシック" panose="020B0600070205080204" pitchFamily="50" charset="-128"/>
              <a:ea typeface="ＭＳ Ｐゴシック" panose="020B0600070205080204" pitchFamily="50" charset="-128"/>
            </a:rPr>
            <a:t>0.10</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：月例給</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％）により上昇傾向にあったものの、令和３、４年度は、職員数の減少等により、減少傾向である。平成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年度にかけて特別調整額（管理職手当）の特例減額等により、人件費の抑制に努めてきたことに加え、査定昇給制度の活用や適切な昇任管理の実施により、引き続き適切な人件費の維持に努める。</a:t>
          </a:r>
        </a:p>
        <a:p>
          <a:r>
            <a:rPr kumimoji="1" lang="ja-JP" altLang="en-US" sz="1200">
              <a:latin typeface="ＭＳ Ｐゴシック" panose="020B0600070205080204" pitchFamily="50" charset="-128"/>
              <a:ea typeface="ＭＳ Ｐゴシック" panose="020B0600070205080204" pitchFamily="50" charset="-128"/>
            </a:rPr>
            <a:t>　維持補修費は、住民一人当たり</a:t>
          </a:r>
          <a:r>
            <a:rPr kumimoji="1" lang="en-US" altLang="ja-JP" sz="1200">
              <a:latin typeface="ＭＳ Ｐゴシック" panose="020B0600070205080204" pitchFamily="50" charset="-128"/>
              <a:ea typeface="ＭＳ Ｐゴシック" panose="020B0600070205080204" pitchFamily="50" charset="-128"/>
            </a:rPr>
            <a:t>13,227</a:t>
          </a:r>
          <a:r>
            <a:rPr kumimoji="1" lang="ja-JP" altLang="en-US" sz="1200">
              <a:latin typeface="ＭＳ Ｐゴシック" panose="020B0600070205080204" pitchFamily="50" charset="-128"/>
              <a:ea typeface="ＭＳ Ｐゴシック" panose="020B0600070205080204" pitchFamily="50" charset="-128"/>
            </a:rPr>
            <a:t>円となっており、グループ内平均値を大きく上回っている。これは、本県特有の事情として、広大な県土面積を有し除雪箇所が多いため、除雪に係る経費が多額となっているためである。</a:t>
          </a:r>
        </a:p>
        <a:p>
          <a:r>
            <a:rPr kumimoji="1" lang="ja-JP" altLang="en-US" sz="1200">
              <a:latin typeface="ＭＳ Ｐゴシック" panose="020B0600070205080204" pitchFamily="50" charset="-128"/>
              <a:ea typeface="ＭＳ Ｐゴシック" panose="020B0600070205080204" pitchFamily="50" charset="-128"/>
            </a:rPr>
            <a:t>　また、主要構成項目の投資的経費（普通建設事業費及び災害復旧事業費）は、東日本大震災津波等の災害からの復旧・復興事業の進捗により、普通建設事業費がグループ内平均値を下回り、災害復旧事業費についてもグループ内平均値との乖離が縮小した。今後も「いわて県民計画</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2028)</a:t>
          </a:r>
          <a:r>
            <a:rPr kumimoji="1" lang="ja-JP" altLang="en-US" sz="1200">
              <a:latin typeface="ＭＳ Ｐゴシック" panose="020B0600070205080204" pitchFamily="50" charset="-128"/>
              <a:ea typeface="ＭＳ Ｐゴシック" panose="020B0600070205080204" pitchFamily="50" charset="-128"/>
            </a:rPr>
            <a:t>」第２期アクションプラン（行政経営プラン）に基づき、国の動向等も踏まえ、長寿命化対策の推進などにより公共事業を効果的に進める。また、公共事業以外の大規模施設整備についても、長寿命化対策を進めながら適切な整備を行うなど、歳出水準の適正化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1,189,670
1,181,439
15,275.01
879,040,072
824,677,066
19,773,269
391,047,741
1,304,527,195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82550</xdr:rowOff>
    </xdr:from>
    <xdr:to>
      <xdr:col>24</xdr:col>
      <xdr:colOff>63500</xdr:colOff>
      <xdr:row>34</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185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82550</xdr:rowOff>
    </xdr:from>
    <xdr:to>
      <xdr:col>19</xdr:col>
      <xdr:colOff>177800</xdr:colOff>
      <xdr:row>34</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118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57404</xdr:rowOff>
    </xdr:from>
    <xdr:to>
      <xdr:col>15</xdr:col>
      <xdr:colOff>50800</xdr:colOff>
      <xdr:row>34</xdr:row>
      <xdr:rowOff>109982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867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57404</xdr:rowOff>
    </xdr:from>
    <xdr:to>
      <xdr:col>10</xdr:col>
      <xdr:colOff>114300</xdr:colOff>
      <xdr:row>34</xdr:row>
      <xdr:rowOff>114554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67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109491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31750</xdr:rowOff>
    </xdr:from>
    <xdr:to>
      <xdr:col>20</xdr:col>
      <xdr:colOff>38100</xdr:colOff>
      <xdr:row>34</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149877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59182</xdr:rowOff>
    </xdr:from>
    <xdr:to>
      <xdr:col>15</xdr:col>
      <xdr:colOff>101600</xdr:colOff>
      <xdr:row>34</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6604</xdr:rowOff>
    </xdr:from>
    <xdr:to>
      <xdr:col>10</xdr:col>
      <xdr:colOff>165100</xdr:colOff>
      <xdr:row>34</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124731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63754</xdr:rowOff>
    </xdr:from>
    <xdr:to>
      <xdr:col>6</xdr:col>
      <xdr:colOff>38100</xdr:colOff>
      <xdr:row>34</xdr:row>
      <xdr:rowOff>165354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23800</xdr:rowOff>
    </xdr:from>
    <xdr:to>
      <xdr:col>24</xdr:col>
      <xdr:colOff>63500</xdr:colOff>
      <xdr:row>54</xdr:row>
      <xdr:rowOff>122281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8767750"/>
          <a:ext cx="838200" cy="6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70390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0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23800</xdr:rowOff>
    </xdr:from>
    <xdr:to>
      <xdr:col>19</xdr:col>
      <xdr:colOff>177800</xdr:colOff>
      <xdr:row>58</xdr:row>
      <xdr:rowOff>5969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8767750"/>
          <a:ext cx="889000" cy="11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90004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0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78709</xdr:rowOff>
    </xdr:from>
    <xdr:to>
      <xdr:col>15</xdr:col>
      <xdr:colOff>50800</xdr:colOff>
      <xdr:row>58</xdr:row>
      <xdr:rowOff>5969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019300" y="9508459"/>
          <a:ext cx="889000" cy="4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20965</xdr:rowOff>
    </xdr:from>
    <xdr:to>
      <xdr:col>10</xdr:col>
      <xdr:colOff>114300</xdr:colOff>
      <xdr:row>55</xdr:row>
      <xdr:rowOff>78709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450715"/>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112864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71481</xdr:rowOff>
    </xdr:from>
    <xdr:to>
      <xdr:col>24</xdr:col>
      <xdr:colOff>114300</xdr:colOff>
      <xdr:row>55</xdr:row>
      <xdr:rowOff>1631</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3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94358</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1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144450</xdr:rowOff>
    </xdr:from>
    <xdr:to>
      <xdr:col>20</xdr:col>
      <xdr:colOff>38100</xdr:colOff>
      <xdr:row>51</xdr:row>
      <xdr:rowOff>74600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87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91127</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849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126619</xdr:rowOff>
    </xdr:from>
    <xdr:to>
      <xdr:col>15</xdr:col>
      <xdr:colOff>101600</xdr:colOff>
      <xdr:row>58</xdr:row>
      <xdr:rowOff>56769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47896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27909</xdr:rowOff>
    </xdr:from>
    <xdr:to>
      <xdr:col>10</xdr:col>
      <xdr:colOff>165100</xdr:colOff>
      <xdr:row>55</xdr:row>
      <xdr:rowOff>129509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4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146036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2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141615</xdr:rowOff>
    </xdr:from>
    <xdr:to>
      <xdr:col>6</xdr:col>
      <xdr:colOff>38100</xdr:colOff>
      <xdr:row>55</xdr:row>
      <xdr:rowOff>71765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3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88292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1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5649</xdr:rowOff>
    </xdr:from>
    <xdr:to>
      <xdr:col>24</xdr:col>
      <xdr:colOff>63500</xdr:colOff>
      <xdr:row>75</xdr:row>
      <xdr:rowOff>112314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864399"/>
          <a:ext cx="8382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35230</xdr:rowOff>
    </xdr:from>
    <xdr:to>
      <xdr:col>19</xdr:col>
      <xdr:colOff>177800</xdr:colOff>
      <xdr:row>75</xdr:row>
      <xdr:rowOff>112314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893980"/>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35230</xdr:rowOff>
    </xdr:from>
    <xdr:to>
      <xdr:col>15</xdr:col>
      <xdr:colOff>50800</xdr:colOff>
      <xdr:row>77</xdr:row>
      <xdr:rowOff>2677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893980"/>
          <a:ext cx="889000" cy="3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2677</xdr:rowOff>
    </xdr:from>
    <xdr:to>
      <xdr:col>10</xdr:col>
      <xdr:colOff>114300</xdr:colOff>
      <xdr:row>77</xdr:row>
      <xdr:rowOff>95123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204327"/>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126299</xdr:rowOff>
    </xdr:from>
    <xdr:to>
      <xdr:col>24</xdr:col>
      <xdr:colOff>114300</xdr:colOff>
      <xdr:row>75</xdr:row>
      <xdr:rowOff>56449</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81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41226</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72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61514</xdr:rowOff>
    </xdr:from>
    <xdr:to>
      <xdr:col>20</xdr:col>
      <xdr:colOff>38100</xdr:colOff>
      <xdr:row>75</xdr:row>
      <xdr:rowOff>163114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9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154241</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30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155880</xdr:rowOff>
    </xdr:from>
    <xdr:to>
      <xdr:col>15</xdr:col>
      <xdr:colOff>101600</xdr:colOff>
      <xdr:row>75</xdr:row>
      <xdr:rowOff>86030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77157</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123327</xdr:rowOff>
    </xdr:from>
    <xdr:to>
      <xdr:col>10</xdr:col>
      <xdr:colOff>165100</xdr:colOff>
      <xdr:row>77</xdr:row>
      <xdr:rowOff>53477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1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44604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2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44323</xdr:rowOff>
    </xdr:from>
    <xdr:to>
      <xdr:col>6</xdr:col>
      <xdr:colOff>38100</xdr:colOff>
      <xdr:row>77</xdr:row>
      <xdr:rowOff>145923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137050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3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7" name="衛生費最小値テキスト">
          <a:extLst>
            <a:ext uri="{FF2B5EF4-FFF2-40B4-BE49-F238E27FC236}">
              <a16:creationId xmlns:a16="http://schemas.microsoft.com/office/drawing/2014/main" id="{00000000-0008-0000-0700-0000D9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19" name="衛生費最大値テキスト">
          <a:extLst>
            <a:ext uri="{FF2B5EF4-FFF2-40B4-BE49-F238E27FC236}">
              <a16:creationId xmlns:a16="http://schemas.microsoft.com/office/drawing/2014/main" id="{00000000-0008-0000-0700-0000DB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115788</xdr:rowOff>
    </xdr:from>
    <xdr:to>
      <xdr:col>24</xdr:col>
      <xdr:colOff>63500</xdr:colOff>
      <xdr:row>93</xdr:row>
      <xdr:rowOff>9032</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3797300" y="15889188"/>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2" name="衛生費平均値テキスト">
          <a:extLst>
            <a:ext uri="{FF2B5EF4-FFF2-40B4-BE49-F238E27FC236}">
              <a16:creationId xmlns:a16="http://schemas.microsoft.com/office/drawing/2014/main" id="{00000000-0008-0000-0700-0000DE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3" name="フローチャート: 判断 222">
          <a:extLst>
            <a:ext uri="{FF2B5EF4-FFF2-40B4-BE49-F238E27FC236}">
              <a16:creationId xmlns:a16="http://schemas.microsoft.com/office/drawing/2014/main" id="{00000000-0008-0000-0700-0000DF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9032</xdr:rowOff>
    </xdr:from>
    <xdr:to>
      <xdr:col>19</xdr:col>
      <xdr:colOff>177800</xdr:colOff>
      <xdr:row>93</xdr:row>
      <xdr:rowOff>112451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2908300" y="15953882"/>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112451</xdr:rowOff>
    </xdr:from>
    <xdr:to>
      <xdr:col>15</xdr:col>
      <xdr:colOff>50800</xdr:colOff>
      <xdr:row>95</xdr:row>
      <xdr:rowOff>81704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019300" y="16057301"/>
          <a:ext cx="889000" cy="3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87237</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6411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81704</xdr:rowOff>
    </xdr:from>
    <xdr:to>
      <xdr:col>10</xdr:col>
      <xdr:colOff>114300</xdr:colOff>
      <xdr:row>95</xdr:row>
      <xdr:rowOff>98072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1130300" y="1636945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164093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752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64988</xdr:rowOff>
    </xdr:from>
    <xdr:to>
      <xdr:col>24</xdr:col>
      <xdr:colOff>114300</xdr:colOff>
      <xdr:row>92</xdr:row>
      <xdr:rowOff>166588</xdr:rowOff>
    </xdr:to>
    <xdr:sp macro="" textlink="">
      <xdr:nvSpPr>
        <xdr:cNvPr id="240" name="楕円 239">
          <a:extLst>
            <a:ext uri="{FF2B5EF4-FFF2-40B4-BE49-F238E27FC236}">
              <a16:creationId xmlns:a16="http://schemas.microsoft.com/office/drawing/2014/main" id="{00000000-0008-0000-0700-0000F0000000}"/>
            </a:ext>
          </a:extLst>
        </xdr:cNvPr>
        <xdr:cNvSpPr/>
      </xdr:nvSpPr>
      <xdr:spPr>
        <a:xfrm>
          <a:off x="4584700" y="158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87865</xdr:rowOff>
    </xdr:from>
    <xdr:ext cx="534377" cy="259045"/>
    <xdr:sp macro="" textlink="">
      <xdr:nvSpPr>
        <xdr:cNvPr id="241" name="衛生費該当値テキスト">
          <a:extLst>
            <a:ext uri="{FF2B5EF4-FFF2-40B4-BE49-F238E27FC236}">
              <a16:creationId xmlns:a16="http://schemas.microsoft.com/office/drawing/2014/main" id="{00000000-0008-0000-0700-0000F1000000}"/>
            </a:ext>
          </a:extLst>
        </xdr:cNvPr>
        <xdr:cNvSpPr txBox="1"/>
      </xdr:nvSpPr>
      <xdr:spPr>
        <a:xfrm>
          <a:off x="4686300" y="156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129682</xdr:rowOff>
    </xdr:from>
    <xdr:to>
      <xdr:col>20</xdr:col>
      <xdr:colOff>38100</xdr:colOff>
      <xdr:row>93</xdr:row>
      <xdr:rowOff>59832</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3746500" y="15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76359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17411" y="156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61651</xdr:rowOff>
    </xdr:from>
    <xdr:to>
      <xdr:col>15</xdr:col>
      <xdr:colOff>101600</xdr:colOff>
      <xdr:row>93</xdr:row>
      <xdr:rowOff>163251</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2857500" y="160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8328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57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30904</xdr:rowOff>
    </xdr:from>
    <xdr:to>
      <xdr:col>10</xdr:col>
      <xdr:colOff>165100</xdr:colOff>
      <xdr:row>95</xdr:row>
      <xdr:rowOff>132504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968500" y="163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149031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0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47272</xdr:rowOff>
    </xdr:from>
    <xdr:to>
      <xdr:col>6</xdr:col>
      <xdr:colOff>38100</xdr:colOff>
      <xdr:row>95</xdr:row>
      <xdr:rowOff>148872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079500" y="163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165399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1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a:extLst>
            <a:ext uri="{FF2B5EF4-FFF2-40B4-BE49-F238E27FC236}">
              <a16:creationId xmlns:a16="http://schemas.microsoft.com/office/drawing/2014/main" id="{00000000-0008-0000-0700-0000FA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129642</xdr:rowOff>
    </xdr:from>
    <xdr:to>
      <xdr:col>55</xdr:col>
      <xdr:colOff>0</xdr:colOff>
      <xdr:row>36</xdr:row>
      <xdr:rowOff>11227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9639300" y="6130392"/>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103124</xdr:rowOff>
    </xdr:from>
    <xdr:to>
      <xdr:col>50</xdr:col>
      <xdr:colOff>114300</xdr:colOff>
      <xdr:row>35</xdr:row>
      <xdr:rowOff>129642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8750300" y="610387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103124</xdr:rowOff>
    </xdr:from>
    <xdr:to>
      <xdr:col>45</xdr:col>
      <xdr:colOff>177800</xdr:colOff>
      <xdr:row>35</xdr:row>
      <xdr:rowOff>154331</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7861300" y="610387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106189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93980</xdr:rowOff>
    </xdr:from>
    <xdr:to>
      <xdr:col>41</xdr:col>
      <xdr:colOff>50800</xdr:colOff>
      <xdr:row>35</xdr:row>
      <xdr:rowOff>154331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972300" y="6094730"/>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131877</xdr:rowOff>
    </xdr:from>
    <xdr:to>
      <xdr:col>55</xdr:col>
      <xdr:colOff>50800</xdr:colOff>
      <xdr:row>36</xdr:row>
      <xdr:rowOff>62027</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154754</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59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78842</xdr:rowOff>
    </xdr:from>
    <xdr:to>
      <xdr:col>50</xdr:col>
      <xdr:colOff>165100</xdr:colOff>
      <xdr:row>36</xdr:row>
      <xdr:rowOff>8992</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25519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58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52324</xdr:rowOff>
    </xdr:from>
    <xdr:to>
      <xdr:col>46</xdr:col>
      <xdr:colOff>38100</xdr:colOff>
      <xdr:row>35</xdr:row>
      <xdr:rowOff>153924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170451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103531</xdr:rowOff>
    </xdr:from>
    <xdr:to>
      <xdr:col>41</xdr:col>
      <xdr:colOff>101600</xdr:colOff>
      <xdr:row>36</xdr:row>
      <xdr:rowOff>33681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50208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43180</xdr:rowOff>
    </xdr:from>
    <xdr:to>
      <xdr:col>36</xdr:col>
      <xdr:colOff>165100</xdr:colOff>
      <xdr:row>35</xdr:row>
      <xdr:rowOff>144780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161307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61160</xdr:rowOff>
    </xdr:from>
    <xdr:to>
      <xdr:col>55</xdr:col>
      <xdr:colOff>0</xdr:colOff>
      <xdr:row>55</xdr:row>
      <xdr:rowOff>136238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9639300" y="9319460"/>
          <a:ext cx="838200" cy="24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61160</xdr:rowOff>
    </xdr:from>
    <xdr:to>
      <xdr:col>50</xdr:col>
      <xdr:colOff>114300</xdr:colOff>
      <xdr:row>54</xdr:row>
      <xdr:rowOff>84379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319460"/>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97148</xdr:rowOff>
    </xdr:from>
    <xdr:to>
      <xdr:col>45</xdr:col>
      <xdr:colOff>177800</xdr:colOff>
      <xdr:row>54</xdr:row>
      <xdr:rowOff>84379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7861300" y="9183998"/>
          <a:ext cx="889000" cy="1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67915</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97148</xdr:rowOff>
    </xdr:from>
    <xdr:to>
      <xdr:col>41</xdr:col>
      <xdr:colOff>50800</xdr:colOff>
      <xdr:row>54</xdr:row>
      <xdr:rowOff>122098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183998"/>
          <a:ext cx="889000" cy="1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122910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24807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85438</xdr:rowOff>
    </xdr:from>
    <xdr:to>
      <xdr:col>55</xdr:col>
      <xdr:colOff>50800</xdr:colOff>
      <xdr:row>56</xdr:row>
      <xdr:rowOff>15588</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5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108315</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3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10360</xdr:rowOff>
    </xdr:from>
    <xdr:to>
      <xdr:col>50</xdr:col>
      <xdr:colOff>165100</xdr:colOff>
      <xdr:row>54</xdr:row>
      <xdr:rowOff>111960</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128487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0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33579</xdr:rowOff>
    </xdr:from>
    <xdr:to>
      <xdr:col>46</xdr:col>
      <xdr:colOff>38100</xdr:colOff>
      <xdr:row>54</xdr:row>
      <xdr:rowOff>135179</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2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151706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0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46348</xdr:rowOff>
    </xdr:from>
    <xdr:to>
      <xdr:col>41</xdr:col>
      <xdr:colOff>101600</xdr:colOff>
      <xdr:row>53</xdr:row>
      <xdr:rowOff>147948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1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164475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8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71298</xdr:rowOff>
    </xdr:from>
    <xdr:to>
      <xdr:col>36</xdr:col>
      <xdr:colOff>165100</xdr:colOff>
      <xdr:row>55</xdr:row>
      <xdr:rowOff>1448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3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17975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1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162661</xdr:rowOff>
    </xdr:from>
    <xdr:to>
      <xdr:col>54</xdr:col>
      <xdr:colOff>189865</xdr:colOff>
      <xdr:row>79</xdr:row>
      <xdr:rowOff>75476</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flipV="1">
          <a:off x="10475595" y="12335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79303</xdr:rowOff>
    </xdr:from>
    <xdr:ext cx="534377" cy="259045"/>
    <xdr:sp macro="" textlink="">
      <xdr:nvSpPr>
        <xdr:cNvPr id="385" name="商工費最小値テキスト">
          <a:extLst>
            <a:ext uri="{FF2B5EF4-FFF2-40B4-BE49-F238E27FC236}">
              <a16:creationId xmlns:a16="http://schemas.microsoft.com/office/drawing/2014/main" id="{00000000-0008-0000-0700-000081010000}"/>
            </a:ext>
          </a:extLst>
        </xdr:cNvPr>
        <xdr:cNvSpPr txBox="1"/>
      </xdr:nvSpPr>
      <xdr:spPr>
        <a:xfrm>
          <a:off x="10528300" y="136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75476</xdr:rowOff>
    </xdr:from>
    <xdr:to>
      <xdr:col>55</xdr:col>
      <xdr:colOff>88900</xdr:colOff>
      <xdr:row>79</xdr:row>
      <xdr:rowOff>75476</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3620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109338</xdr:rowOff>
    </xdr:from>
    <xdr:ext cx="599010" cy="259045"/>
    <xdr:sp macro="" textlink="">
      <xdr:nvSpPr>
        <xdr:cNvPr id="387" name="商工費最大値テキスト">
          <a:extLst>
            <a:ext uri="{FF2B5EF4-FFF2-40B4-BE49-F238E27FC236}">
              <a16:creationId xmlns:a16="http://schemas.microsoft.com/office/drawing/2014/main" id="{00000000-0008-0000-0700-000083010000}"/>
            </a:ext>
          </a:extLst>
        </xdr:cNvPr>
        <xdr:cNvSpPr txBox="1"/>
      </xdr:nvSpPr>
      <xdr:spPr>
        <a:xfrm>
          <a:off x="10528300" y="121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162661</xdr:rowOff>
    </xdr:from>
    <xdr:to>
      <xdr:col>55</xdr:col>
      <xdr:colOff>88900</xdr:colOff>
      <xdr:row>71</xdr:row>
      <xdr:rowOff>162661</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233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62764</xdr:rowOff>
    </xdr:from>
    <xdr:to>
      <xdr:col>55</xdr:col>
      <xdr:colOff>0</xdr:colOff>
      <xdr:row>73</xdr:row>
      <xdr:rowOff>161341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9639300" y="12578614"/>
          <a:ext cx="8382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35221</xdr:rowOff>
    </xdr:from>
    <xdr:ext cx="534377" cy="259045"/>
    <xdr:sp macro="" textlink="">
      <xdr:nvSpPr>
        <xdr:cNvPr id="390" name="商工費平均値テキスト">
          <a:extLst>
            <a:ext uri="{FF2B5EF4-FFF2-40B4-BE49-F238E27FC236}">
              <a16:creationId xmlns:a16="http://schemas.microsoft.com/office/drawing/2014/main" id="{00000000-0008-0000-0700-000086010000}"/>
            </a:ext>
          </a:extLst>
        </xdr:cNvPr>
        <xdr:cNvSpPr txBox="1"/>
      </xdr:nvSpPr>
      <xdr:spPr>
        <a:xfrm>
          <a:off x="10528300" y="1289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56794</xdr:rowOff>
    </xdr:from>
    <xdr:to>
      <xdr:col>55</xdr:col>
      <xdr:colOff>50800</xdr:colOff>
      <xdr:row>75</xdr:row>
      <xdr:rowOff>158393</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10426700" y="129155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136639</xdr:rowOff>
    </xdr:from>
    <xdr:to>
      <xdr:col>50</xdr:col>
      <xdr:colOff>114300</xdr:colOff>
      <xdr:row>73</xdr:row>
      <xdr:rowOff>62764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8750300" y="11966689"/>
          <a:ext cx="889000" cy="6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138557</xdr:rowOff>
    </xdr:from>
    <xdr:to>
      <xdr:col>50</xdr:col>
      <xdr:colOff>165100</xdr:colOff>
      <xdr:row>75</xdr:row>
      <xdr:rowOff>68707</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885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59834</xdr:rowOff>
    </xdr:from>
    <xdr:ext cx="534377"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9359411" y="129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136639</xdr:rowOff>
    </xdr:from>
    <xdr:to>
      <xdr:col>45</xdr:col>
      <xdr:colOff>177800</xdr:colOff>
      <xdr:row>74</xdr:row>
      <xdr:rowOff>113602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7861300" y="11966689"/>
          <a:ext cx="889000" cy="8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38697</xdr:rowOff>
    </xdr:from>
    <xdr:to>
      <xdr:col>46</xdr:col>
      <xdr:colOff>38100</xdr:colOff>
      <xdr:row>75</xdr:row>
      <xdr:rowOff>140297</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699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131424</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84831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83604</xdr:rowOff>
    </xdr:from>
    <xdr:to>
      <xdr:col>41</xdr:col>
      <xdr:colOff>50800</xdr:colOff>
      <xdr:row>74</xdr:row>
      <xdr:rowOff>113602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972300" y="12770904"/>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66751</xdr:rowOff>
    </xdr:from>
    <xdr:to>
      <xdr:col>41</xdr:col>
      <xdr:colOff>101600</xdr:colOff>
      <xdr:row>78</xdr:row>
      <xdr:rowOff>168351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7810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159478</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7594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31051</xdr:rowOff>
    </xdr:from>
    <xdr:to>
      <xdr:col>36</xdr:col>
      <xdr:colOff>165100</xdr:colOff>
      <xdr:row>78</xdr:row>
      <xdr:rowOff>132651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6921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123778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705111" y="134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110541</xdr:rowOff>
    </xdr:from>
    <xdr:to>
      <xdr:col>55</xdr:col>
      <xdr:colOff>50800</xdr:colOff>
      <xdr:row>74</xdr:row>
      <xdr:rowOff>40691</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10426700" y="126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133418</xdr:rowOff>
    </xdr:from>
    <xdr:ext cx="599010" cy="259045"/>
    <xdr:sp macro="" textlink="">
      <xdr:nvSpPr>
        <xdr:cNvPr id="409" name="商工費該当値テキスト">
          <a:extLst>
            <a:ext uri="{FF2B5EF4-FFF2-40B4-BE49-F238E27FC236}">
              <a16:creationId xmlns:a16="http://schemas.microsoft.com/office/drawing/2014/main" id="{00000000-0008-0000-0700-000099010000}"/>
            </a:ext>
          </a:extLst>
        </xdr:cNvPr>
        <xdr:cNvSpPr txBox="1"/>
      </xdr:nvSpPr>
      <xdr:spPr>
        <a:xfrm>
          <a:off x="10528300" y="124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11964</xdr:rowOff>
    </xdr:from>
    <xdr:to>
      <xdr:col>50</xdr:col>
      <xdr:colOff>165100</xdr:colOff>
      <xdr:row>73</xdr:row>
      <xdr:rowOff>113564</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88500" y="125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71</xdr:row>
      <xdr:rowOff>130091</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27095" y="1230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85839</xdr:rowOff>
    </xdr:from>
    <xdr:to>
      <xdr:col>46</xdr:col>
      <xdr:colOff>38100</xdr:colOff>
      <xdr:row>70</xdr:row>
      <xdr:rowOff>15989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699500" y="11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32516</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169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62802</xdr:rowOff>
    </xdr:from>
    <xdr:to>
      <xdr:col>41</xdr:col>
      <xdr:colOff>101600</xdr:colOff>
      <xdr:row>74</xdr:row>
      <xdr:rowOff>164402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810500" y="127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5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32804</xdr:rowOff>
    </xdr:from>
    <xdr:to>
      <xdr:col>36</xdr:col>
      <xdr:colOff>165100</xdr:colOff>
      <xdr:row>74</xdr:row>
      <xdr:rowOff>134404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6921500" y="127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150931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4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134231</xdr:rowOff>
    </xdr:from>
    <xdr:to>
      <xdr:col>54</xdr:col>
      <xdr:colOff>189865</xdr:colOff>
      <xdr:row>98</xdr:row>
      <xdr:rowOff>73259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736181"/>
          <a:ext cx="1270" cy="113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77086</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8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73259</xdr:rowOff>
    </xdr:from>
    <xdr:to>
      <xdr:col>55</xdr:col>
      <xdr:colOff>88900</xdr:colOff>
      <xdr:row>98</xdr:row>
      <xdr:rowOff>73259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875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80908</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51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134231</xdr:rowOff>
    </xdr:from>
    <xdr:to>
      <xdr:col>55</xdr:col>
      <xdr:colOff>88900</xdr:colOff>
      <xdr:row>91</xdr:row>
      <xdr:rowOff>134231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73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161858</xdr:rowOff>
    </xdr:from>
    <xdr:to>
      <xdr:col>55</xdr:col>
      <xdr:colOff>0</xdr:colOff>
      <xdr:row>96</xdr:row>
      <xdr:rowOff>75692</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6106708"/>
          <a:ext cx="838200" cy="4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94045</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210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71168</xdr:rowOff>
    </xdr:from>
    <xdr:to>
      <xdr:col>55</xdr:col>
      <xdr:colOff>50800</xdr:colOff>
      <xdr:row>96</xdr:row>
      <xdr:rowOff>1318</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3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61503</xdr:rowOff>
    </xdr:from>
    <xdr:to>
      <xdr:col>50</xdr:col>
      <xdr:colOff>114300</xdr:colOff>
      <xdr:row>93</xdr:row>
      <xdr:rowOff>161858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8750300" y="15663453"/>
          <a:ext cx="889000" cy="4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142506</xdr:rowOff>
    </xdr:from>
    <xdr:to>
      <xdr:col>50</xdr:col>
      <xdr:colOff>165100</xdr:colOff>
      <xdr:row>95</xdr:row>
      <xdr:rowOff>72656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63783</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3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61503</xdr:rowOff>
    </xdr:from>
    <xdr:to>
      <xdr:col>45</xdr:col>
      <xdr:colOff>177800</xdr:colOff>
      <xdr:row>91</xdr:row>
      <xdr:rowOff>146689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5663453"/>
          <a:ext cx="889000" cy="8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47802</xdr:rowOff>
    </xdr:from>
    <xdr:to>
      <xdr:col>46</xdr:col>
      <xdr:colOff>38100</xdr:colOff>
      <xdr:row>95</xdr:row>
      <xdr:rowOff>149402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140529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113982</xdr:rowOff>
    </xdr:from>
    <xdr:to>
      <xdr:col>41</xdr:col>
      <xdr:colOff>50800</xdr:colOff>
      <xdr:row>91</xdr:row>
      <xdr:rowOff>146689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972300" y="15544482"/>
          <a:ext cx="889000" cy="2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253</xdr:rowOff>
    </xdr:from>
    <xdr:to>
      <xdr:col>41</xdr:col>
      <xdr:colOff>101600</xdr:colOff>
      <xdr:row>96</xdr:row>
      <xdr:rowOff>101853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92980</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65632</xdr:rowOff>
    </xdr:from>
    <xdr:to>
      <xdr:col>36</xdr:col>
      <xdr:colOff>165100</xdr:colOff>
      <xdr:row>96</xdr:row>
      <xdr:rowOff>167232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24892</xdr:rowOff>
    </xdr:from>
    <xdr:to>
      <xdr:col>55</xdr:col>
      <xdr:colOff>50800</xdr:colOff>
      <xdr:row>96</xdr:row>
      <xdr:rowOff>126492</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4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3319</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4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111058</xdr:rowOff>
    </xdr:from>
    <xdr:to>
      <xdr:col>50</xdr:col>
      <xdr:colOff>165100</xdr:colOff>
      <xdr:row>94</xdr:row>
      <xdr:rowOff>41208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0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57735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5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10703</xdr:rowOff>
    </xdr:from>
    <xdr:to>
      <xdr:col>46</xdr:col>
      <xdr:colOff>38100</xdr:colOff>
      <xdr:row>91</xdr:row>
      <xdr:rowOff>112303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5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128830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5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95889</xdr:rowOff>
    </xdr:from>
    <xdr:to>
      <xdr:col>41</xdr:col>
      <xdr:colOff>101600</xdr:colOff>
      <xdr:row>92</xdr:row>
      <xdr:rowOff>26039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56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42566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547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63182</xdr:rowOff>
    </xdr:from>
    <xdr:to>
      <xdr:col>36</xdr:col>
      <xdr:colOff>165100</xdr:colOff>
      <xdr:row>90</xdr:row>
      <xdr:rowOff>164782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54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9859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52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72753</xdr:rowOff>
    </xdr:from>
    <xdr:to>
      <xdr:col>85</xdr:col>
      <xdr:colOff>127000</xdr:colOff>
      <xdr:row>38</xdr:row>
      <xdr:rowOff>124841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5481300" y="6416403"/>
          <a:ext cx="838200" cy="2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72753</xdr:rowOff>
    </xdr:from>
    <xdr:to>
      <xdr:col>81</xdr:col>
      <xdr:colOff>50800</xdr:colOff>
      <xdr:row>38</xdr:row>
      <xdr:rowOff>157824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592300" y="6416403"/>
          <a:ext cx="889000" cy="25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157824</xdr:rowOff>
    </xdr:from>
    <xdr:to>
      <xdr:col>76</xdr:col>
      <xdr:colOff>114300</xdr:colOff>
      <xdr:row>39</xdr:row>
      <xdr:rowOff>66385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3703300" y="667292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66385</xdr:rowOff>
    </xdr:from>
    <xdr:to>
      <xdr:col>71</xdr:col>
      <xdr:colOff>177800</xdr:colOff>
      <xdr:row>39</xdr:row>
      <xdr:rowOff>116513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752935"/>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74041</xdr:rowOff>
    </xdr:from>
    <xdr:to>
      <xdr:col>85</xdr:col>
      <xdr:colOff>177800</xdr:colOff>
      <xdr:row>39</xdr:row>
      <xdr:rowOff>4191</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160418</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5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21953</xdr:rowOff>
    </xdr:from>
    <xdr:to>
      <xdr:col>81</xdr:col>
      <xdr:colOff>101600</xdr:colOff>
      <xdr:row>37</xdr:row>
      <xdr:rowOff>123553</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114680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64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107024</xdr:rowOff>
    </xdr:from>
    <xdr:to>
      <xdr:col>76</xdr:col>
      <xdr:colOff>165100</xdr:colOff>
      <xdr:row>39</xdr:row>
      <xdr:rowOff>37174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28301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15585</xdr:rowOff>
    </xdr:from>
    <xdr:to>
      <xdr:col>72</xdr:col>
      <xdr:colOff>38100</xdr:colOff>
      <xdr:row>39</xdr:row>
      <xdr:rowOff>117185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108312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7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65713</xdr:rowOff>
    </xdr:from>
    <xdr:to>
      <xdr:col>67</xdr:col>
      <xdr:colOff>101600</xdr:colOff>
      <xdr:row>39</xdr:row>
      <xdr:rowOff>167313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158440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8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92208</xdr:rowOff>
    </xdr:from>
    <xdr:to>
      <xdr:col>85</xdr:col>
      <xdr:colOff>127000</xdr:colOff>
      <xdr:row>54</xdr:row>
      <xdr:rowOff>146291</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9350508"/>
          <a:ext cx="8382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92208</xdr:rowOff>
    </xdr:from>
    <xdr:to>
      <xdr:col>81</xdr:col>
      <xdr:colOff>50800</xdr:colOff>
      <xdr:row>54</xdr:row>
      <xdr:rowOff>137605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4592300" y="9350508"/>
          <a:ext cx="889000" cy="4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103808</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169095"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137605</xdr:rowOff>
    </xdr:from>
    <xdr:to>
      <xdr:col>76</xdr:col>
      <xdr:colOff>114300</xdr:colOff>
      <xdr:row>54</xdr:row>
      <xdr:rowOff>151626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939590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151626</xdr:rowOff>
    </xdr:from>
    <xdr:to>
      <xdr:col>71</xdr:col>
      <xdr:colOff>177800</xdr:colOff>
      <xdr:row>54</xdr:row>
      <xdr:rowOff>160769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814300" y="940992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95491</xdr:rowOff>
    </xdr:from>
    <xdr:to>
      <xdr:col>85</xdr:col>
      <xdr:colOff>177800</xdr:colOff>
      <xdr:row>55</xdr:row>
      <xdr:rowOff>25641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3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118368</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20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41408</xdr:rowOff>
    </xdr:from>
    <xdr:to>
      <xdr:col>81</xdr:col>
      <xdr:colOff>101600</xdr:colOff>
      <xdr:row>54</xdr:row>
      <xdr:rowOff>143008</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159535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90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86805</xdr:rowOff>
    </xdr:from>
    <xdr:to>
      <xdr:col>76</xdr:col>
      <xdr:colOff>165100</xdr:colOff>
      <xdr:row>55</xdr:row>
      <xdr:rowOff>16955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33482</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1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100826</xdr:rowOff>
    </xdr:from>
    <xdr:to>
      <xdr:col>72</xdr:col>
      <xdr:colOff>38100</xdr:colOff>
      <xdr:row>55</xdr:row>
      <xdr:rowOff>30976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3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47503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13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109969</xdr:rowOff>
    </xdr:from>
    <xdr:to>
      <xdr:col>67</xdr:col>
      <xdr:colOff>101600</xdr:colOff>
      <xdr:row>55</xdr:row>
      <xdr:rowOff>40119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3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56646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14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10655</xdr:rowOff>
    </xdr:from>
    <xdr:to>
      <xdr:col>85</xdr:col>
      <xdr:colOff>126364</xdr:colOff>
      <xdr:row>78</xdr:row>
      <xdr:rowOff>118280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2869405"/>
          <a:ext cx="1269" cy="62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122107</xdr:rowOff>
    </xdr:from>
    <xdr:ext cx="378565"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49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118280</xdr:rowOff>
    </xdr:from>
    <xdr:to>
      <xdr:col>86</xdr:col>
      <xdr:colOff>25400</xdr:colOff>
      <xdr:row>78</xdr:row>
      <xdr:rowOff>118280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49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128782</xdr:rowOff>
    </xdr:from>
    <xdr:ext cx="534377"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6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10655</xdr:rowOff>
    </xdr:from>
    <xdr:to>
      <xdr:col>86</xdr:col>
      <xdr:colOff>25400</xdr:colOff>
      <xdr:row>75</xdr:row>
      <xdr:rowOff>10655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28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26063</xdr:rowOff>
    </xdr:from>
    <xdr:to>
      <xdr:col>85</xdr:col>
      <xdr:colOff>127000</xdr:colOff>
      <xdr:row>76</xdr:row>
      <xdr:rowOff>114920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2884813"/>
          <a:ext cx="838200" cy="2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51850</xdr:rowOff>
    </xdr:from>
    <xdr:ext cx="469744"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253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73423</xdr:rowOff>
    </xdr:from>
    <xdr:to>
      <xdr:col>85</xdr:col>
      <xdr:colOff>177800</xdr:colOff>
      <xdr:row>78</xdr:row>
      <xdr:rowOff>3573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2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167132</xdr:rowOff>
    </xdr:from>
    <xdr:to>
      <xdr:col>81</xdr:col>
      <xdr:colOff>50800</xdr:colOff>
      <xdr:row>75</xdr:row>
      <xdr:rowOff>26063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2340082"/>
          <a:ext cx="889000" cy="5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90272</xdr:rowOff>
    </xdr:from>
    <xdr:to>
      <xdr:col>81</xdr:col>
      <xdr:colOff>101600</xdr:colOff>
      <xdr:row>78</xdr:row>
      <xdr:rowOff>20422</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29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11549</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337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51415</xdr:rowOff>
    </xdr:from>
    <xdr:to>
      <xdr:col>76</xdr:col>
      <xdr:colOff>114300</xdr:colOff>
      <xdr:row>71</xdr:row>
      <xdr:rowOff>167132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3703300" y="1222436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48027</xdr:rowOff>
    </xdr:from>
    <xdr:to>
      <xdr:col>76</xdr:col>
      <xdr:colOff>165100</xdr:colOff>
      <xdr:row>77</xdr:row>
      <xdr:rowOff>149627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140754</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334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39139</xdr:rowOff>
    </xdr:from>
    <xdr:to>
      <xdr:col>71</xdr:col>
      <xdr:colOff>177800</xdr:colOff>
      <xdr:row>71</xdr:row>
      <xdr:rowOff>51415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814300" y="12040639"/>
          <a:ext cx="889000" cy="18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34539</xdr:rowOff>
    </xdr:from>
    <xdr:to>
      <xdr:col>72</xdr:col>
      <xdr:colOff>38100</xdr:colOff>
      <xdr:row>77</xdr:row>
      <xdr:rowOff>136139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127266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33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34311</xdr:rowOff>
    </xdr:from>
    <xdr:to>
      <xdr:col>67</xdr:col>
      <xdr:colOff>101600</xdr:colOff>
      <xdr:row>77</xdr:row>
      <xdr:rowOff>135911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127038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79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64120</xdr:rowOff>
    </xdr:from>
    <xdr:to>
      <xdr:col>85</xdr:col>
      <xdr:colOff>177800</xdr:colOff>
      <xdr:row>76</xdr:row>
      <xdr:rowOff>165720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0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86997</xdr:rowOff>
    </xdr:from>
    <xdr:ext cx="534377"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29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146713</xdr:rowOff>
    </xdr:from>
    <xdr:to>
      <xdr:col>81</xdr:col>
      <xdr:colOff>101600</xdr:colOff>
      <xdr:row>75</xdr:row>
      <xdr:rowOff>76863</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28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93390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01411" y="126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116332</xdr:rowOff>
    </xdr:from>
    <xdr:to>
      <xdr:col>76</xdr:col>
      <xdr:colOff>165100</xdr:colOff>
      <xdr:row>72</xdr:row>
      <xdr:rowOff>46482</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22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63009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20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615</xdr:rowOff>
    </xdr:from>
    <xdr:to>
      <xdr:col>72</xdr:col>
      <xdr:colOff>38100</xdr:colOff>
      <xdr:row>71</xdr:row>
      <xdr:rowOff>102215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21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118742</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19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159789</xdr:rowOff>
    </xdr:from>
    <xdr:to>
      <xdr:col>67</xdr:col>
      <xdr:colOff>101600</xdr:colOff>
      <xdr:row>70</xdr:row>
      <xdr:rowOff>89939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19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106466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17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156639</xdr:rowOff>
    </xdr:from>
    <xdr:to>
      <xdr:col>85</xdr:col>
      <xdr:colOff>127000</xdr:colOff>
      <xdr:row>93</xdr:row>
      <xdr:rowOff>29057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5481300" y="15930039"/>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156639</xdr:rowOff>
    </xdr:from>
    <xdr:to>
      <xdr:col>81</xdr:col>
      <xdr:colOff>50800</xdr:colOff>
      <xdr:row>93</xdr:row>
      <xdr:rowOff>29674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4592300" y="15930039"/>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136683</xdr:rowOff>
    </xdr:from>
    <xdr:to>
      <xdr:col>76</xdr:col>
      <xdr:colOff>114300</xdr:colOff>
      <xdr:row>93</xdr:row>
      <xdr:rowOff>29674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3703300" y="15910083"/>
          <a:ext cx="889000" cy="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26612</xdr:rowOff>
    </xdr:from>
    <xdr:to>
      <xdr:col>71</xdr:col>
      <xdr:colOff>177800</xdr:colOff>
      <xdr:row>92</xdr:row>
      <xdr:rowOff>136683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5800012"/>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149257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149707</xdr:rowOff>
    </xdr:from>
    <xdr:to>
      <xdr:col>85</xdr:col>
      <xdr:colOff>177800</xdr:colOff>
      <xdr:row>93</xdr:row>
      <xdr:rowOff>79857</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5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1134</xdr:rowOff>
    </xdr:from>
    <xdr:ext cx="534377"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57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105839</xdr:rowOff>
    </xdr:from>
    <xdr:to>
      <xdr:col>81</xdr:col>
      <xdr:colOff>101600</xdr:colOff>
      <xdr:row>93</xdr:row>
      <xdr:rowOff>35989</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58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52516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5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150324</xdr:rowOff>
    </xdr:from>
    <xdr:to>
      <xdr:col>76</xdr:col>
      <xdr:colOff>165100</xdr:colOff>
      <xdr:row>93</xdr:row>
      <xdr:rowOff>80474</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59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97001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6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85883</xdr:rowOff>
    </xdr:from>
    <xdr:to>
      <xdr:col>72</xdr:col>
      <xdr:colOff>38100</xdr:colOff>
      <xdr:row>93</xdr:row>
      <xdr:rowOff>16033</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58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32560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6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147262</xdr:rowOff>
    </xdr:from>
    <xdr:to>
      <xdr:col>67</xdr:col>
      <xdr:colOff>101600</xdr:colOff>
      <xdr:row>92</xdr:row>
      <xdr:rowOff>77412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57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93939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5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33565</xdr:rowOff>
    </xdr:from>
    <xdr:to>
      <xdr:col>116</xdr:col>
      <xdr:colOff>63500</xdr:colOff>
      <xdr:row>39</xdr:row>
      <xdr:rowOff>33565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20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30843</xdr:rowOff>
    </xdr:from>
    <xdr:to>
      <xdr:col>111</xdr:col>
      <xdr:colOff>177800</xdr:colOff>
      <xdr:row>39</xdr:row>
      <xdr:rowOff>33565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5459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30843</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19545300" y="65459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170742</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6685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69142</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584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154215</xdr:rowOff>
    </xdr:from>
    <xdr:to>
      <xdr:col>112</xdr:col>
      <xdr:colOff>38100</xdr:colOff>
      <xdr:row>39</xdr:row>
      <xdr:rowOff>84365</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75492</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7620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151493</xdr:rowOff>
    </xdr:from>
    <xdr:to>
      <xdr:col>107</xdr:col>
      <xdr:colOff>101600</xdr:colOff>
      <xdr:row>38</xdr:row>
      <xdr:rowOff>81643</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98170</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27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目的別の歳出で最も構成比が高いのは教育費（</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％）であり、次いで商工費（</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％）、民生費（</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％）の順となっている。　</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119,654</a:t>
          </a:r>
          <a:r>
            <a:rPr kumimoji="1" lang="ja-JP" altLang="en-US" sz="1200">
              <a:latin typeface="ＭＳ Ｐゴシック" panose="020B0600070205080204" pitchFamily="50" charset="-128"/>
              <a:ea typeface="ＭＳ Ｐゴシック" panose="020B0600070205080204" pitchFamily="50" charset="-128"/>
            </a:rPr>
            <a:t>円となっており、グループ内平均値に比べて高くなっているが、これは県立大学を設置していることや、小規模な学校が多いことが要因であると考えられる。令和４年度決算では、校舎大規模改造事業（コロナ対策）の減等に伴い、前年度比</a:t>
          </a:r>
          <a:r>
            <a:rPr kumimoji="1" lang="en-US" altLang="ja-JP" sz="1200">
              <a:latin typeface="ＭＳ Ｐゴシック" panose="020B0600070205080204" pitchFamily="50" charset="-128"/>
              <a:ea typeface="ＭＳ Ｐゴシック" panose="020B0600070205080204" pitchFamily="50" charset="-128"/>
            </a:rPr>
            <a:t>2,839</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商工費は、住民一人当たり</a:t>
          </a:r>
          <a:r>
            <a:rPr kumimoji="1" lang="en-US" altLang="ja-JP" sz="1200">
              <a:latin typeface="ＭＳ Ｐゴシック" panose="020B0600070205080204" pitchFamily="50" charset="-128"/>
              <a:ea typeface="ＭＳ Ｐゴシック" panose="020B0600070205080204" pitchFamily="50" charset="-128"/>
            </a:rPr>
            <a:t>101,796</a:t>
          </a:r>
          <a:r>
            <a:rPr kumimoji="1" lang="ja-JP" altLang="en-US" sz="1200">
              <a:latin typeface="ＭＳ Ｐゴシック" panose="020B0600070205080204" pitchFamily="50" charset="-128"/>
              <a:ea typeface="ＭＳ Ｐゴシック" panose="020B0600070205080204" pitchFamily="50" charset="-128"/>
            </a:rPr>
            <a:t>円となっており、グループ内平均値に比べて高くなっているが、これは東日本大震災津波に係る貸付金が多額であることが要因である。令和４年度決算では、中小企業東日本大震災復興資金貸付金の減等に伴い、前年度比</a:t>
          </a:r>
          <a:r>
            <a:rPr kumimoji="1" lang="en-US" altLang="ja-JP" sz="1200">
              <a:latin typeface="ＭＳ Ｐゴシック" panose="020B0600070205080204" pitchFamily="50" charset="-128"/>
              <a:ea typeface="ＭＳ Ｐゴシック" panose="020B0600070205080204" pitchFamily="50" charset="-128"/>
            </a:rPr>
            <a:t>7,762</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民生費は、住民一人当たり</a:t>
          </a:r>
          <a:r>
            <a:rPr kumimoji="1" lang="en-US" altLang="ja-JP" sz="1200">
              <a:latin typeface="ＭＳ Ｐゴシック" panose="020B0600070205080204" pitchFamily="50" charset="-128"/>
              <a:ea typeface="ＭＳ Ｐゴシック" panose="020B0600070205080204" pitchFamily="50" charset="-128"/>
            </a:rPr>
            <a:t>84,182</a:t>
          </a:r>
          <a:r>
            <a:rPr kumimoji="1" lang="ja-JP" altLang="en-US" sz="1200">
              <a:latin typeface="ＭＳ Ｐゴシック" panose="020B0600070205080204" pitchFamily="50" charset="-128"/>
              <a:ea typeface="ＭＳ Ｐゴシック" panose="020B0600070205080204" pitchFamily="50" charset="-128"/>
            </a:rPr>
            <a:t>円となっているが、グループ内平均値</a:t>
          </a:r>
          <a:r>
            <a:rPr kumimoji="1" lang="en-US" altLang="ja-JP" sz="1200">
              <a:latin typeface="ＭＳ Ｐゴシック" panose="020B0600070205080204" pitchFamily="50" charset="-128"/>
              <a:ea typeface="ＭＳ Ｐゴシック" panose="020B0600070205080204" pitchFamily="50" charset="-128"/>
            </a:rPr>
            <a:t>90,680</a:t>
          </a:r>
          <a:r>
            <a:rPr kumimoji="1" lang="ja-JP" altLang="en-US" sz="1200">
              <a:latin typeface="ＭＳ Ｐゴシック" panose="020B0600070205080204" pitchFamily="50" charset="-128"/>
              <a:ea typeface="ＭＳ Ｐゴシック" panose="020B0600070205080204" pitchFamily="50" charset="-128"/>
            </a:rPr>
            <a:t>円と比較して、</a:t>
          </a:r>
          <a:r>
            <a:rPr kumimoji="1" lang="en-US" altLang="ja-JP" sz="1200">
              <a:latin typeface="ＭＳ Ｐゴシック" panose="020B0600070205080204" pitchFamily="50" charset="-128"/>
              <a:ea typeface="ＭＳ Ｐゴシック" panose="020B0600070205080204" pitchFamily="50" charset="-128"/>
            </a:rPr>
            <a:t>6,498</a:t>
          </a:r>
          <a:r>
            <a:rPr kumimoji="1" lang="ja-JP" altLang="en-US" sz="1200">
              <a:latin typeface="ＭＳ Ｐゴシック" panose="020B0600070205080204" pitchFamily="50" charset="-128"/>
              <a:ea typeface="ＭＳ Ｐゴシック" panose="020B0600070205080204" pitchFamily="50" charset="-128"/>
            </a:rPr>
            <a:t>円低くなっている。これは、介護給付費負担金、後期高齢者医療給付費負担金が他県と比較して低額となっているためと考えられる。</a:t>
          </a:r>
        </a:p>
        <a:p>
          <a:r>
            <a:rPr kumimoji="1" lang="ja-JP" altLang="en-US" sz="1200">
              <a:latin typeface="ＭＳ Ｐゴシック" panose="020B0600070205080204" pitchFamily="50" charset="-128"/>
              <a:ea typeface="ＭＳ Ｐゴシック" panose="020B0600070205080204" pitchFamily="50" charset="-128"/>
            </a:rPr>
            <a:t>　また、災害復旧費は、住民一人当たり</a:t>
          </a:r>
          <a:r>
            <a:rPr kumimoji="1" lang="en-US" altLang="ja-JP" sz="1200">
              <a:latin typeface="ＭＳ Ｐゴシック" panose="020B0600070205080204" pitchFamily="50" charset="-128"/>
              <a:ea typeface="ＭＳ Ｐゴシック" panose="020B0600070205080204" pitchFamily="50" charset="-128"/>
            </a:rPr>
            <a:t>16,084</a:t>
          </a:r>
          <a:r>
            <a:rPr kumimoji="1" lang="ja-JP" altLang="en-US" sz="1200">
              <a:latin typeface="ＭＳ Ｐゴシック" panose="020B0600070205080204" pitchFamily="50" charset="-128"/>
              <a:ea typeface="ＭＳ Ｐゴシック" panose="020B0600070205080204" pitchFamily="50" charset="-128"/>
            </a:rPr>
            <a:t>円となっており、東日本大震災津波等の災害からの復旧・復興事業によりグループ内平均値に比べて高くなっているが、令和４年度決算では、漁港災害復旧事業の減等により前年度比</a:t>
          </a:r>
          <a:r>
            <a:rPr kumimoji="1" lang="en-US" altLang="ja-JP" sz="1200">
              <a:latin typeface="ＭＳ Ｐゴシック" panose="020B0600070205080204" pitchFamily="50" charset="-128"/>
              <a:ea typeface="ＭＳ Ｐゴシック" panose="020B0600070205080204" pitchFamily="50" charset="-128"/>
            </a:rPr>
            <a:t>11,387</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41.5</a:t>
          </a:r>
          <a:r>
            <a:rPr kumimoji="1" lang="ja-JP" altLang="en-US" sz="12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財政調整基金残高は、前年度と比較して、</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ポイント減少しているが、これは、社会保障関係費の増等により生じた財源不足に対応するための取り崩しによるものである。</a:t>
          </a:r>
        </a:p>
        <a:p>
          <a:r>
            <a:rPr kumimoji="1" lang="ja-JP" altLang="en-US" sz="1100">
              <a:latin typeface="ＭＳ ゴシック" pitchFamily="49" charset="-128"/>
              <a:ea typeface="ＭＳ ゴシック" pitchFamily="49" charset="-128"/>
            </a:rPr>
            <a:t>　実質収支額は、東日本大震災関連の復旧・復興事業に加え、令和２年度以降においては、新型コロナウイルス感染症対応事業の不用残が生じている影響により、大きくなっている。（当該不用残は、翌年度以降に精算予定。）令和４年度は、歳入総額の減（前年度比▲</a:t>
          </a:r>
          <a:r>
            <a:rPr kumimoji="1" lang="en-US" altLang="ja-JP" sz="1100">
              <a:latin typeface="ＭＳ ゴシック" pitchFamily="49" charset="-128"/>
              <a:ea typeface="ＭＳ ゴシック" pitchFamily="49" charset="-128"/>
            </a:rPr>
            <a:t>968</a:t>
          </a:r>
          <a:r>
            <a:rPr kumimoji="1" lang="ja-JP" altLang="en-US" sz="1100">
              <a:latin typeface="ＭＳ ゴシック" pitchFamily="49" charset="-128"/>
              <a:ea typeface="ＭＳ ゴシック" pitchFamily="49" charset="-128"/>
            </a:rPr>
            <a:t>億円）が歳出総額と翌年度繰越財源額の減（前年度比▲</a:t>
          </a:r>
          <a:r>
            <a:rPr kumimoji="1" lang="en-US" altLang="ja-JP" sz="1100">
              <a:latin typeface="ＭＳ ゴシック" pitchFamily="49" charset="-128"/>
              <a:ea typeface="ＭＳ ゴシック" pitchFamily="49" charset="-128"/>
            </a:rPr>
            <a:t>990</a:t>
          </a:r>
          <a:r>
            <a:rPr kumimoji="1" lang="ja-JP" altLang="en-US" sz="1100">
              <a:latin typeface="ＭＳ ゴシック" pitchFamily="49" charset="-128"/>
              <a:ea typeface="ＭＳ ゴシック" pitchFamily="49" charset="-128"/>
            </a:rPr>
            <a:t>億円）を下回ったことにより前年度より増加している。</a:t>
          </a:r>
        </a:p>
        <a:p>
          <a:r>
            <a:rPr kumimoji="1" lang="ja-JP" altLang="en-US" sz="1100">
              <a:latin typeface="ＭＳ ゴシック" pitchFamily="49" charset="-128"/>
              <a:ea typeface="ＭＳ ゴシック" pitchFamily="49" charset="-128"/>
            </a:rPr>
            <a:t> 実質単年度収支は、前年度と比較して、財政調整基金残高が上記要因により減少したことにより、減少に転じた。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岩手県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実質収支の標準財政規模に占める割合については、一般会計における実質収支額の増加により、対前年度比で</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M29" sqref="M29"/>
    </sheetView>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879040072</v>
      </c>
      <c r="BO4" s="384"/>
      <c r="BP4" s="384"/>
      <c r="BQ4" s="384"/>
      <c r="BR4" s="384"/>
      <c r="BS4" s="384"/>
      <c r="BT4" s="384"/>
      <c r="BU4" s="385"/>
      <c r="BV4" s="383">
        <v>975880801</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5.0999999999999996</v>
      </c>
      <c r="CU4" s="427"/>
      <c r="CV4" s="427"/>
      <c r="CW4" s="427"/>
      <c r="CX4" s="427"/>
      <c r="CY4" s="427"/>
      <c r="CZ4" s="427"/>
      <c r="DA4" s="428"/>
      <c r="DB4" s="426">
        <v>4.3</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824677066</v>
      </c>
      <c r="BO5" s="394"/>
      <c r="BP5" s="394"/>
      <c r="BQ5" s="394"/>
      <c r="BR5" s="394"/>
      <c r="BS5" s="394"/>
      <c r="BT5" s="394"/>
      <c r="BU5" s="395"/>
      <c r="BV5" s="393">
        <v>916637994</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94.2</v>
      </c>
      <c r="CU5" s="430"/>
      <c r="CV5" s="430"/>
      <c r="CW5" s="430"/>
      <c r="CX5" s="430"/>
      <c r="CY5" s="430"/>
      <c r="CZ5" s="430"/>
      <c r="DA5" s="431"/>
      <c r="DB5" s="429">
        <v>88.2</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12300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54363006</v>
      </c>
      <c r="BO6" s="394"/>
      <c r="BP6" s="394"/>
      <c r="BQ6" s="394"/>
      <c r="BR6" s="394"/>
      <c r="BS6" s="394"/>
      <c r="BT6" s="394"/>
      <c r="BU6" s="395"/>
      <c r="BV6" s="393">
        <v>59242807</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95.7</v>
      </c>
      <c r="CU6" s="400"/>
      <c r="CV6" s="400"/>
      <c r="CW6" s="400"/>
      <c r="CX6" s="400"/>
      <c r="CY6" s="400"/>
      <c r="CZ6" s="400"/>
      <c r="DA6" s="401"/>
      <c r="DB6" s="399">
        <v>94.6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9500</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34589737</v>
      </c>
      <c r="BO7" s="394"/>
      <c r="BP7" s="394"/>
      <c r="BQ7" s="394"/>
      <c r="BR7" s="394"/>
      <c r="BS7" s="394"/>
      <c r="BT7" s="394"/>
      <c r="BU7" s="395"/>
      <c r="BV7" s="393">
        <v>41626563</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391047741</v>
      </c>
      <c r="CU7" s="394"/>
      <c r="CV7" s="394"/>
      <c r="CW7" s="394"/>
      <c r="CX7" s="394"/>
      <c r="CY7" s="394"/>
      <c r="CZ7" s="394"/>
      <c r="DA7" s="395"/>
      <c r="DB7" s="393">
        <v>405634579</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7500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19773269</v>
      </c>
      <c r="BO8" s="394"/>
      <c r="BP8" s="394"/>
      <c r="BQ8" s="394"/>
      <c r="BR8" s="394"/>
      <c r="BS8" s="394"/>
      <c r="BT8" s="394"/>
      <c r="BU8" s="395"/>
      <c r="BV8" s="393">
        <v>17616244</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0.35367999999999999</v>
      </c>
      <c r="CU8" s="476"/>
      <c r="CV8" s="476"/>
      <c r="CW8" s="476"/>
      <c r="CX8" s="476"/>
      <c r="CY8" s="476"/>
      <c r="CZ8" s="476"/>
      <c r="DA8" s="477"/>
      <c r="DB8" s="475">
        <v>0.35855999999999999</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1210534</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8900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2157025</v>
      </c>
      <c r="BO9" s="394"/>
      <c r="BP9" s="394"/>
      <c r="BQ9" s="394"/>
      <c r="BR9" s="394"/>
      <c r="BS9" s="394"/>
      <c r="BT9" s="394"/>
      <c r="BU9" s="395"/>
      <c r="BV9" s="393">
        <v>-6980604</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18.8</v>
      </c>
      <c r="CU9" s="430"/>
      <c r="CV9" s="430"/>
      <c r="CW9" s="430"/>
      <c r="CX9" s="430"/>
      <c r="CY9" s="430"/>
      <c r="CZ9" s="430"/>
      <c r="DA9" s="431"/>
      <c r="DB9" s="429">
        <v>18.600000000000001</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1279594</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8000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7808122</v>
      </c>
      <c r="BO10" s="394"/>
      <c r="BP10" s="394"/>
      <c r="BQ10" s="394"/>
      <c r="BR10" s="394"/>
      <c r="BS10" s="394"/>
      <c r="BT10" s="394"/>
      <c r="BU10" s="395"/>
      <c r="BV10" s="393">
        <v>23798424</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46</v>
      </c>
      <c r="AJ11" s="387"/>
      <c r="AK11" s="387"/>
      <c r="AL11" s="387"/>
      <c r="AM11" s="387"/>
      <c r="AN11" s="387"/>
      <c r="AO11" s="387"/>
      <c r="AP11" s="388"/>
      <c r="AQ11" s="386">
        <v>7700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4553000</v>
      </c>
      <c r="BO11" s="394"/>
      <c r="BP11" s="394"/>
      <c r="BQ11" s="394"/>
      <c r="BR11" s="394"/>
      <c r="BS11" s="394"/>
      <c r="BT11" s="394"/>
      <c r="BU11" s="395"/>
      <c r="BV11" s="393">
        <v>5080000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1189670</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12757052</v>
      </c>
      <c r="BO12" s="394"/>
      <c r="BP12" s="394"/>
      <c r="BQ12" s="394"/>
      <c r="BR12" s="394"/>
      <c r="BS12" s="394"/>
      <c r="BT12" s="394"/>
      <c r="BU12" s="395"/>
      <c r="BV12" s="393">
        <v>6856980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123</v>
      </c>
      <c r="CU12" s="479"/>
      <c r="CV12" s="479"/>
      <c r="CW12" s="479"/>
      <c r="CX12" s="479"/>
      <c r="CY12" s="479"/>
      <c r="CZ12" s="479"/>
      <c r="DA12" s="480"/>
      <c r="DB12" s="478" t="s">
        <v>132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133</v>
      </c>
      <c r="N13" s="500"/>
      <c r="O13" s="500"/>
      <c r="P13" s="500"/>
      <c r="Q13" s="501"/>
      <c r="R13" s="502">
        <v>1181439</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134</v>
      </c>
      <c r="BA13" s="506"/>
      <c r="BB13" s="506"/>
      <c r="BC13" s="506"/>
      <c r="BD13" s="506"/>
      <c r="BE13" s="506"/>
      <c r="BF13" s="506"/>
      <c r="BG13" s="506"/>
      <c r="BH13" s="506"/>
      <c r="BI13" s="506"/>
      <c r="BJ13" s="506"/>
      <c r="BK13" s="506"/>
      <c r="BL13" s="506"/>
      <c r="BM13" s="507"/>
      <c r="BN13" s="393">
        <v>1761095</v>
      </c>
      <c r="BO13" s="394"/>
      <c r="BP13" s="394"/>
      <c r="BQ13" s="394"/>
      <c r="BR13" s="394"/>
      <c r="BS13" s="394"/>
      <c r="BT13" s="394"/>
      <c r="BU13" s="395"/>
      <c r="BV13" s="393">
        <v>15040840</v>
      </c>
      <c r="BW13" s="394"/>
      <c r="BX13" s="394"/>
      <c r="BY13" s="394"/>
      <c r="BZ13" s="394"/>
      <c r="CA13" s="394"/>
      <c r="CB13" s="394"/>
      <c r="CC13" s="395"/>
      <c r="CD13" s="396" t="s">
        <v>135</v>
      </c>
      <c r="CE13" s="397"/>
      <c r="CF13" s="397"/>
      <c r="CG13" s="397"/>
      <c r="CH13" s="397"/>
      <c r="CI13" s="397"/>
      <c r="CJ13" s="397"/>
      <c r="CK13" s="397"/>
      <c r="CL13" s="397"/>
      <c r="CM13" s="397"/>
      <c r="CN13" s="397"/>
      <c r="CO13" s="397"/>
      <c r="CP13" s="397"/>
      <c r="CQ13" s="397"/>
      <c r="CR13" s="397"/>
      <c r="CS13" s="398"/>
      <c r="CT13" s="429">
        <v>12.8</v>
      </c>
      <c r="CU13" s="430"/>
      <c r="CV13" s="430"/>
      <c r="CW13" s="430"/>
      <c r="CX13" s="430"/>
      <c r="CY13" s="430"/>
      <c r="CZ13" s="430"/>
      <c r="DA13" s="431"/>
      <c r="DB13" s="429">
        <v>13.3</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136</v>
      </c>
      <c r="M14" s="519"/>
      <c r="N14" s="519"/>
      <c r="O14" s="519"/>
      <c r="P14" s="519"/>
      <c r="Q14" s="520"/>
      <c r="R14" s="521">
        <v>1206479</v>
      </c>
      <c r="S14" s="522"/>
      <c r="T14" s="522"/>
      <c r="U14" s="522"/>
      <c r="V14" s="523"/>
      <c r="W14" s="438"/>
      <c r="X14" s="439"/>
      <c r="Y14" s="440"/>
      <c r="Z14" s="472" t="s">
        <v>137</v>
      </c>
      <c r="AA14" s="473"/>
      <c r="AB14" s="473"/>
      <c r="AC14" s="473"/>
      <c r="AD14" s="473"/>
      <c r="AE14" s="473"/>
      <c r="AF14" s="473"/>
      <c r="AG14" s="473"/>
      <c r="AH14" s="474"/>
      <c r="AI14" s="386">
        <v>5635</v>
      </c>
      <c r="AJ14" s="387"/>
      <c r="AK14" s="387"/>
      <c r="AL14" s="387"/>
      <c r="AM14" s="388"/>
      <c r="AN14" s="386">
        <v>18082715</v>
      </c>
      <c r="AO14" s="387"/>
      <c r="AP14" s="387"/>
      <c r="AQ14" s="387"/>
      <c r="AR14" s="387"/>
      <c r="AS14" s="388"/>
      <c r="AT14" s="386">
        <v>3209</v>
      </c>
      <c r="AU14" s="387"/>
      <c r="AV14" s="387"/>
      <c r="AW14" s="387"/>
      <c r="AX14" s="387"/>
      <c r="AY14" s="389"/>
      <c r="AZ14" s="380" t="s">
        <v>138</v>
      </c>
      <c r="BA14" s="381"/>
      <c r="BB14" s="381"/>
      <c r="BC14" s="381"/>
      <c r="BD14" s="381"/>
      <c r="BE14" s="381"/>
      <c r="BF14" s="381"/>
      <c r="BG14" s="381"/>
      <c r="BH14" s="381"/>
      <c r="BI14" s="381"/>
      <c r="BJ14" s="381"/>
      <c r="BK14" s="381"/>
      <c r="BL14" s="381"/>
      <c r="BM14" s="382"/>
      <c r="BN14" s="383">
        <v>128978917</v>
      </c>
      <c r="BO14" s="384"/>
      <c r="BP14" s="384"/>
      <c r="BQ14" s="384"/>
      <c r="BR14" s="384"/>
      <c r="BS14" s="384"/>
      <c r="BT14" s="384"/>
      <c r="BU14" s="385"/>
      <c r="BV14" s="383">
        <v>112687967</v>
      </c>
      <c r="BW14" s="384"/>
      <c r="BX14" s="384"/>
      <c r="BY14" s="384"/>
      <c r="BZ14" s="384"/>
      <c r="CA14" s="384"/>
      <c r="CB14" s="384"/>
      <c r="CC14" s="385"/>
      <c r="CD14" s="481" t="s">
        <v>139</v>
      </c>
      <c r="CE14" s="482"/>
      <c r="CF14" s="482"/>
      <c r="CG14" s="482"/>
      <c r="CH14" s="482"/>
      <c r="CI14" s="482"/>
      <c r="CJ14" s="482"/>
      <c r="CK14" s="482"/>
      <c r="CL14" s="482"/>
      <c r="CM14" s="482"/>
      <c r="CN14" s="482"/>
      <c r="CO14" s="482"/>
      <c r="CP14" s="482"/>
      <c r="CQ14" s="482"/>
      <c r="CR14" s="482"/>
      <c r="CS14" s="483"/>
      <c r="CT14" s="524">
        <v>204.4</v>
      </c>
      <c r="CU14" s="525"/>
      <c r="CV14" s="525"/>
      <c r="CW14" s="525"/>
      <c r="CX14" s="525"/>
      <c r="CY14" s="525"/>
      <c r="CZ14" s="525"/>
      <c r="DA14" s="526"/>
      <c r="DB14" s="524">
        <v>200.6</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133</v>
      </c>
      <c r="N15" s="500"/>
      <c r="O15" s="500"/>
      <c r="P15" s="500"/>
      <c r="Q15" s="501"/>
      <c r="R15" s="521">
        <v>1199401</v>
      </c>
      <c r="S15" s="522"/>
      <c r="T15" s="522"/>
      <c r="U15" s="522"/>
      <c r="V15" s="523"/>
      <c r="W15" s="438"/>
      <c r="X15" s="439"/>
      <c r="Y15" s="440"/>
      <c r="Z15" s="472" t="s">
        <v>140</v>
      </c>
      <c r="AA15" s="473"/>
      <c r="AB15" s="473"/>
      <c r="AC15" s="473"/>
      <c r="AD15" s="473"/>
      <c r="AE15" s="473"/>
      <c r="AF15" s="473"/>
      <c r="AG15" s="473"/>
      <c r="AH15" s="474"/>
      <c r="AI15" s="386" t="s">
        <v>141</v>
      </c>
      <c r="AJ15" s="387"/>
      <c r="AK15" s="387"/>
      <c r="AL15" s="387"/>
      <c r="AM15" s="388"/>
      <c r="AN15" s="386" t="s">
        <v>123</v>
      </c>
      <c r="AO15" s="387"/>
      <c r="AP15" s="387"/>
      <c r="AQ15" s="387"/>
      <c r="AR15" s="387"/>
      <c r="AS15" s="388"/>
      <c r="AT15" s="386" t="s">
        <v>123</v>
      </c>
      <c r="AU15" s="387"/>
      <c r="AV15" s="387"/>
      <c r="AW15" s="387"/>
      <c r="AX15" s="387"/>
      <c r="AY15" s="389"/>
      <c r="AZ15" s="390" t="s">
        <v>142</v>
      </c>
      <c r="BA15" s="391"/>
      <c r="BB15" s="391"/>
      <c r="BC15" s="391"/>
      <c r="BD15" s="391"/>
      <c r="BE15" s="391"/>
      <c r="BF15" s="391"/>
      <c r="BG15" s="391"/>
      <c r="BH15" s="391"/>
      <c r="BI15" s="391"/>
      <c r="BJ15" s="391"/>
      <c r="BK15" s="391"/>
      <c r="BL15" s="391"/>
      <c r="BM15" s="392"/>
      <c r="BN15" s="393">
        <v>354181507</v>
      </c>
      <c r="BO15" s="394"/>
      <c r="BP15" s="394"/>
      <c r="BQ15" s="394"/>
      <c r="BR15" s="394"/>
      <c r="BS15" s="394"/>
      <c r="BT15" s="394"/>
      <c r="BU15" s="395"/>
      <c r="BV15" s="393">
        <v>346273341</v>
      </c>
      <c r="BW15" s="394"/>
      <c r="BX15" s="394"/>
      <c r="BY15" s="394"/>
      <c r="BZ15" s="394"/>
      <c r="CA15" s="394"/>
      <c r="CB15" s="394"/>
      <c r="CC15" s="395"/>
      <c r="CD15" s="527" t="s">
        <v>143</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144</v>
      </c>
      <c r="M16" s="530"/>
      <c r="N16" s="530"/>
      <c r="O16" s="530"/>
      <c r="P16" s="530"/>
      <c r="Q16" s="531"/>
      <c r="R16" s="532" t="s">
        <v>145</v>
      </c>
      <c r="S16" s="533"/>
      <c r="T16" s="533"/>
      <c r="U16" s="533"/>
      <c r="V16" s="534"/>
      <c r="W16" s="438"/>
      <c r="X16" s="439"/>
      <c r="Y16" s="440"/>
      <c r="Z16" s="472" t="s">
        <v>146</v>
      </c>
      <c r="AA16" s="473"/>
      <c r="AB16" s="473"/>
      <c r="AC16" s="473"/>
      <c r="AD16" s="473"/>
      <c r="AE16" s="473"/>
      <c r="AF16" s="473"/>
      <c r="AG16" s="473"/>
      <c r="AH16" s="474"/>
      <c r="AI16" s="386">
        <v>250</v>
      </c>
      <c r="AJ16" s="387"/>
      <c r="AK16" s="387"/>
      <c r="AL16" s="387"/>
      <c r="AM16" s="388"/>
      <c r="AN16" s="386">
        <v>761500</v>
      </c>
      <c r="AO16" s="387"/>
      <c r="AP16" s="387"/>
      <c r="AQ16" s="387"/>
      <c r="AR16" s="387"/>
      <c r="AS16" s="388"/>
      <c r="AT16" s="386">
        <v>3046</v>
      </c>
      <c r="AU16" s="387"/>
      <c r="AV16" s="387"/>
      <c r="AW16" s="387"/>
      <c r="AX16" s="387"/>
      <c r="AY16" s="389"/>
      <c r="AZ16" s="390" t="s">
        <v>147</v>
      </c>
      <c r="BA16" s="391"/>
      <c r="BB16" s="391"/>
      <c r="BC16" s="391"/>
      <c r="BD16" s="391"/>
      <c r="BE16" s="391"/>
      <c r="BF16" s="391"/>
      <c r="BG16" s="391"/>
      <c r="BH16" s="391"/>
      <c r="BI16" s="391"/>
      <c r="BJ16" s="391"/>
      <c r="BK16" s="391"/>
      <c r="BL16" s="391"/>
      <c r="BM16" s="392"/>
      <c r="BN16" s="393">
        <v>159826027</v>
      </c>
      <c r="BO16" s="394"/>
      <c r="BP16" s="394"/>
      <c r="BQ16" s="394"/>
      <c r="BR16" s="394"/>
      <c r="BS16" s="394"/>
      <c r="BT16" s="394"/>
      <c r="BU16" s="395"/>
      <c r="BV16" s="393">
        <v>138415101</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2126</v>
      </c>
      <c r="AJ17" s="387"/>
      <c r="AK17" s="387"/>
      <c r="AL17" s="387"/>
      <c r="AM17" s="388"/>
      <c r="AN17" s="386">
        <v>6813830</v>
      </c>
      <c r="AO17" s="387"/>
      <c r="AP17" s="387"/>
      <c r="AQ17" s="387"/>
      <c r="AR17" s="387"/>
      <c r="AS17" s="388"/>
      <c r="AT17" s="386">
        <v>3205</v>
      </c>
      <c r="AU17" s="387"/>
      <c r="AV17" s="387"/>
      <c r="AW17" s="387"/>
      <c r="AX17" s="387"/>
      <c r="AY17" s="389"/>
      <c r="AZ17" s="390" t="s">
        <v>151</v>
      </c>
      <c r="BA17" s="391"/>
      <c r="BB17" s="391"/>
      <c r="BC17" s="391"/>
      <c r="BD17" s="391"/>
      <c r="BE17" s="391"/>
      <c r="BF17" s="391"/>
      <c r="BG17" s="391"/>
      <c r="BH17" s="391"/>
      <c r="BI17" s="391"/>
      <c r="BJ17" s="391"/>
      <c r="BK17" s="391"/>
      <c r="BL17" s="391"/>
      <c r="BM17" s="392"/>
      <c r="BN17" s="393">
        <v>369565908</v>
      </c>
      <c r="BO17" s="394"/>
      <c r="BP17" s="394"/>
      <c r="BQ17" s="394"/>
      <c r="BR17" s="394"/>
      <c r="BS17" s="394"/>
      <c r="BT17" s="394"/>
      <c r="BU17" s="395"/>
      <c r="BV17" s="393">
        <v>370300343</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152</v>
      </c>
      <c r="C18" s="421"/>
      <c r="D18" s="421"/>
      <c r="E18" s="421"/>
      <c r="F18" s="421"/>
      <c r="G18" s="421"/>
      <c r="H18" s="421"/>
      <c r="I18" s="421"/>
      <c r="J18" s="421"/>
      <c r="K18" s="540"/>
      <c r="L18" s="541">
        <v>15275</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10249</v>
      </c>
      <c r="AJ18" s="387"/>
      <c r="AK18" s="387"/>
      <c r="AL18" s="387"/>
      <c r="AM18" s="388"/>
      <c r="AN18" s="386">
        <v>38940079</v>
      </c>
      <c r="AO18" s="387"/>
      <c r="AP18" s="387"/>
      <c r="AQ18" s="387"/>
      <c r="AR18" s="387"/>
      <c r="AS18" s="388"/>
      <c r="AT18" s="386">
        <v>3799</v>
      </c>
      <c r="AU18" s="387"/>
      <c r="AV18" s="387"/>
      <c r="AW18" s="387"/>
      <c r="AX18" s="387"/>
      <c r="AY18" s="389"/>
      <c r="AZ18" s="505" t="s">
        <v>154</v>
      </c>
      <c r="BA18" s="506"/>
      <c r="BB18" s="506"/>
      <c r="BC18" s="506"/>
      <c r="BD18" s="506"/>
      <c r="BE18" s="506"/>
      <c r="BF18" s="506"/>
      <c r="BG18" s="506"/>
      <c r="BH18" s="506"/>
      <c r="BI18" s="506"/>
      <c r="BJ18" s="506"/>
      <c r="BK18" s="506"/>
      <c r="BL18" s="506"/>
      <c r="BM18" s="507"/>
      <c r="BN18" s="543">
        <v>507507194</v>
      </c>
      <c r="BO18" s="544"/>
      <c r="BP18" s="544"/>
      <c r="BQ18" s="544"/>
      <c r="BR18" s="544"/>
      <c r="BS18" s="544"/>
      <c r="BT18" s="544"/>
      <c r="BU18" s="545"/>
      <c r="BV18" s="543">
        <v>533693869</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155</v>
      </c>
      <c r="C19" s="421"/>
      <c r="D19" s="421"/>
      <c r="E19" s="421"/>
      <c r="F19" s="421"/>
      <c r="G19" s="421"/>
      <c r="H19" s="421"/>
      <c r="I19" s="421"/>
      <c r="J19" s="421"/>
      <c r="K19" s="540"/>
      <c r="L19" s="541">
        <v>78</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644</v>
      </c>
      <c r="AJ19" s="387"/>
      <c r="AK19" s="387"/>
      <c r="AL19" s="387"/>
      <c r="AM19" s="388"/>
      <c r="AN19" s="386">
        <v>1806420</v>
      </c>
      <c r="AO19" s="387"/>
      <c r="AP19" s="387"/>
      <c r="AQ19" s="387"/>
      <c r="AR19" s="387"/>
      <c r="AS19" s="388"/>
      <c r="AT19" s="386">
        <v>2805</v>
      </c>
      <c r="AU19" s="387"/>
      <c r="AV19" s="387"/>
      <c r="AW19" s="387"/>
      <c r="AX19" s="387"/>
      <c r="AY19" s="389"/>
      <c r="AZ19" s="380" t="s">
        <v>157</v>
      </c>
      <c r="BA19" s="381"/>
      <c r="BB19" s="381"/>
      <c r="BC19" s="381"/>
      <c r="BD19" s="381"/>
      <c r="BE19" s="381"/>
      <c r="BF19" s="381"/>
      <c r="BG19" s="381"/>
      <c r="BH19" s="381"/>
      <c r="BI19" s="381"/>
      <c r="BJ19" s="381"/>
      <c r="BK19" s="381"/>
      <c r="BL19" s="381"/>
      <c r="BM19" s="382"/>
      <c r="BN19" s="383">
        <v>1304527195</v>
      </c>
      <c r="BO19" s="384"/>
      <c r="BP19" s="384"/>
      <c r="BQ19" s="384"/>
      <c r="BR19" s="384"/>
      <c r="BS19" s="384"/>
      <c r="BT19" s="384"/>
      <c r="BU19" s="385"/>
      <c r="BV19" s="383">
        <v>1333677122</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158</v>
      </c>
      <c r="C20" s="421"/>
      <c r="D20" s="421"/>
      <c r="E20" s="421"/>
      <c r="F20" s="421"/>
      <c r="G20" s="421"/>
      <c r="H20" s="421"/>
      <c r="I20" s="421"/>
      <c r="J20" s="421"/>
      <c r="K20" s="540"/>
      <c r="L20" s="541">
        <v>492436</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18654</v>
      </c>
      <c r="AJ20" s="387"/>
      <c r="AK20" s="387"/>
      <c r="AL20" s="387"/>
      <c r="AM20" s="388"/>
      <c r="AN20" s="386">
        <v>65643044</v>
      </c>
      <c r="AO20" s="387"/>
      <c r="AP20" s="387"/>
      <c r="AQ20" s="387"/>
      <c r="AR20" s="387"/>
      <c r="AS20" s="388"/>
      <c r="AT20" s="386">
        <v>3519</v>
      </c>
      <c r="AU20" s="387"/>
      <c r="AV20" s="387"/>
      <c r="AW20" s="387"/>
      <c r="AX20" s="387"/>
      <c r="AY20" s="389"/>
      <c r="AZ20" s="390" t="s">
        <v>160</v>
      </c>
      <c r="BA20" s="391"/>
      <c r="BB20" s="391"/>
      <c r="BC20" s="391"/>
      <c r="BD20" s="391"/>
      <c r="BE20" s="391"/>
      <c r="BF20" s="391"/>
      <c r="BG20" s="391"/>
      <c r="BH20" s="391"/>
      <c r="BI20" s="391"/>
      <c r="BJ20" s="391"/>
      <c r="BK20" s="391"/>
      <c r="BL20" s="391"/>
      <c r="BM20" s="392"/>
      <c r="BN20" s="393">
        <v>222989873</v>
      </c>
      <c r="BO20" s="394"/>
      <c r="BP20" s="394"/>
      <c r="BQ20" s="394"/>
      <c r="BR20" s="394"/>
      <c r="BS20" s="394"/>
      <c r="BT20" s="394"/>
      <c r="BU20" s="395"/>
      <c r="BV20" s="393">
        <v>244695692</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99.6</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825655909</v>
      </c>
      <c r="BO21" s="544"/>
      <c r="BP21" s="544"/>
      <c r="BQ21" s="544"/>
      <c r="BR21" s="544"/>
      <c r="BS21" s="544"/>
      <c r="BT21" s="544"/>
      <c r="BU21" s="545"/>
      <c r="BV21" s="543">
        <v>826506688</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78788328</v>
      </c>
      <c r="BO22" s="394"/>
      <c r="BP22" s="394"/>
      <c r="BQ22" s="394"/>
      <c r="BR22" s="394"/>
      <c r="BS22" s="394"/>
      <c r="BT22" s="394"/>
      <c r="BU22" s="395"/>
      <c r="BV22" s="393">
        <v>87095727</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2915667</v>
      </c>
      <c r="BO23" s="394"/>
      <c r="BP23" s="394"/>
      <c r="BQ23" s="394"/>
      <c r="BR23" s="394"/>
      <c r="BS23" s="394"/>
      <c r="BT23" s="394"/>
      <c r="BU23" s="395"/>
      <c r="BV23" s="393">
        <v>3029991</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31706000</v>
      </c>
      <c r="BO24" s="394"/>
      <c r="BP24" s="394"/>
      <c r="BQ24" s="394"/>
      <c r="BR24" s="394"/>
      <c r="BS24" s="394"/>
      <c r="BT24" s="394"/>
      <c r="BU24" s="395"/>
      <c r="BV24" s="393">
        <v>37706000</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2200000</v>
      </c>
      <c r="BO25" s="544"/>
      <c r="BP25" s="544"/>
      <c r="BQ25" s="544"/>
      <c r="BR25" s="544"/>
      <c r="BS25" s="544"/>
      <c r="BT25" s="544"/>
      <c r="BU25" s="545"/>
      <c r="BV25" s="543">
        <v>2200000</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48</v>
      </c>
      <c r="BE26" s="381"/>
      <c r="BF26" s="381"/>
      <c r="BG26" s="381"/>
      <c r="BH26" s="381"/>
      <c r="BI26" s="381"/>
      <c r="BJ26" s="381"/>
      <c r="BK26" s="381"/>
      <c r="BL26" s="381"/>
      <c r="BM26" s="382"/>
      <c r="BN26" s="383">
        <v>29702292</v>
      </c>
      <c r="BO26" s="384"/>
      <c r="BP26" s="384"/>
      <c r="BQ26" s="384"/>
      <c r="BR26" s="384"/>
      <c r="BS26" s="384"/>
      <c r="BT26" s="384"/>
      <c r="BU26" s="385"/>
      <c r="BV26" s="383">
        <v>34650505</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29797012</v>
      </c>
      <c r="BO27" s="394"/>
      <c r="BP27" s="394"/>
      <c r="BQ27" s="394"/>
      <c r="BR27" s="394"/>
      <c r="BS27" s="394"/>
      <c r="BT27" s="394"/>
      <c r="BU27" s="395"/>
      <c r="BV27" s="393">
        <v>29790440</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52075189</v>
      </c>
      <c r="BO28" s="544"/>
      <c r="BP28" s="544"/>
      <c r="BQ28" s="544"/>
      <c r="BR28" s="544"/>
      <c r="BS28" s="544"/>
      <c r="BT28" s="544"/>
      <c r="BU28" s="545"/>
      <c r="BV28" s="543">
        <v>36902355</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177</v>
      </c>
      <c r="V31" s="565"/>
      <c r="W31" s="453" t="s">
        <v>178</v>
      </c>
      <c r="X31" s="453"/>
      <c r="Y31" s="453"/>
      <c r="Z31" s="453"/>
      <c r="AA31" s="453"/>
      <c r="AB31" s="453"/>
      <c r="AC31" s="453"/>
      <c r="AD31" s="453"/>
      <c r="AE31" s="453"/>
      <c r="AF31" s="453"/>
      <c r="AG31" s="453"/>
      <c r="AH31" s="453"/>
      <c r="AI31" s="453"/>
      <c r="AJ31" s="453"/>
      <c r="AK31" s="453"/>
      <c r="AL31" s="177"/>
      <c r="AM31" s="565" t="s">
        <v>179</v>
      </c>
      <c r="AN31" s="565"/>
      <c r="AO31" s="453" t="s">
        <v>178</v>
      </c>
      <c r="AP31" s="453"/>
      <c r="AQ31" s="453"/>
      <c r="AR31" s="453"/>
      <c r="AS31" s="453"/>
      <c r="AT31" s="453"/>
      <c r="AU31" s="453"/>
      <c r="AV31" s="453"/>
      <c r="AW31" s="453"/>
      <c r="AX31" s="453"/>
      <c r="AY31" s="453"/>
      <c r="AZ31" s="453"/>
      <c r="BA31" s="453"/>
      <c r="BB31" s="453"/>
      <c r="BC31" s="453"/>
      <c r="BD31" s="163"/>
      <c r="BE31" s="565" t="s">
        <v>180</v>
      </c>
      <c r="BF31" s="565"/>
      <c r="BG31" s="453" t="s">
        <v>181</v>
      </c>
      <c r="BH31" s="453"/>
      <c r="BI31" s="453"/>
      <c r="BJ31" s="453"/>
      <c r="BK31" s="453"/>
      <c r="BL31" s="453"/>
      <c r="BM31" s="453"/>
      <c r="BN31" s="453"/>
      <c r="BO31" s="453"/>
      <c r="BP31" s="453"/>
      <c r="BQ31" s="453"/>
      <c r="BR31" s="453"/>
      <c r="BS31" s="453"/>
      <c r="BT31" s="453"/>
      <c r="BU31" s="453"/>
      <c r="BV31" s="204"/>
      <c r="BW31" s="565" t="s">
        <v>180</v>
      </c>
      <c r="BX31" s="565"/>
      <c r="BY31" s="453" t="s">
        <v>182</v>
      </c>
      <c r="BZ31" s="453"/>
      <c r="CA31" s="453"/>
      <c r="CB31" s="453"/>
      <c r="CC31" s="453"/>
      <c r="CD31" s="453"/>
      <c r="CE31" s="453"/>
      <c r="CF31" s="453"/>
      <c r="CG31" s="453"/>
      <c r="CH31" s="453"/>
      <c r="CI31" s="453"/>
      <c r="CJ31" s="453"/>
      <c r="CK31" s="453"/>
      <c r="CL31" s="453"/>
      <c r="CM31" s="453"/>
      <c r="CN31" s="177"/>
      <c r="CO31" s="565" t="s">
        <v>177</v>
      </c>
      <c r="CP31" s="565"/>
      <c r="CQ31" s="453" t="s">
        <v>183</v>
      </c>
      <c r="CR31" s="453"/>
      <c r="CS31" s="453"/>
      <c r="CT31" s="453"/>
      <c r="CU31" s="453"/>
      <c r="CV31" s="453"/>
      <c r="CW31" s="453"/>
      <c r="CX31" s="453"/>
      <c r="CY31" s="453"/>
      <c r="CZ31" s="453"/>
      <c r="DA31" s="453"/>
      <c r="DB31" s="453"/>
      <c r="DC31" s="453"/>
      <c r="DD31" s="453"/>
      <c r="DE31" s="453"/>
      <c r="DF31" s="177"/>
      <c r="DG31" s="562" t="s">
        <v>184</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岩手県立病院等事業会計</v>
      </c>
      <c r="AP32" s="564"/>
      <c r="AQ32" s="564"/>
      <c r="AR32" s="564"/>
      <c r="AS32" s="564"/>
      <c r="AT32" s="564"/>
      <c r="AU32" s="564"/>
      <c r="AV32" s="564"/>
      <c r="AW32" s="564"/>
      <c r="AX32" s="564"/>
      <c r="AY32" s="564"/>
      <c r="AZ32" s="564"/>
      <c r="BA32" s="564"/>
      <c r="BB32" s="564"/>
      <c r="BC32" s="564"/>
      <c r="BD32" s="163"/>
      <c r="BE32" s="563">
        <f>IF(BG32="","",MAX(C32:D41,U32:V41,AM32:AN41)+1)</f>
        <v>15</v>
      </c>
      <c r="BF32" s="563"/>
      <c r="BG32" s="564" t="str">
        <f>IF('各会計、関係団体の財政状況及び健全化判断比率'!B33="","",'各会計、関係団体の財政状況及び健全化判断比率'!B33)</f>
        <v>岩手県港湾整備事業特別会計</v>
      </c>
      <c r="BH32" s="564"/>
      <c r="BI32" s="564"/>
      <c r="BJ32" s="564"/>
      <c r="BK32" s="564"/>
      <c r="BL32" s="564"/>
      <c r="BM32" s="564"/>
      <c r="BN32" s="564"/>
      <c r="BO32" s="564"/>
      <c r="BP32" s="564"/>
      <c r="BQ32" s="564"/>
      <c r="BR32" s="564"/>
      <c r="BS32" s="564"/>
      <c r="BT32" s="564"/>
      <c r="BU32" s="564"/>
      <c r="BV32" s="163"/>
      <c r="BW32" s="563">
        <f>IF(BY32="","",MAX(C32:D41,U32:V41,AM32:AN41,BE32:BF41)+1)</f>
        <v>16</v>
      </c>
      <c r="BX32" s="563"/>
      <c r="BY32" s="564" t="str">
        <f>IF('各会計、関係団体の財政状況及び健全化判断比率'!B68="","",'各会計、関係団体の財政状況及び健全化判断比率'!B68)</f>
        <v>岩手県競馬組合</v>
      </c>
      <c r="BZ32" s="564"/>
      <c r="CA32" s="564"/>
      <c r="CB32" s="564"/>
      <c r="CC32" s="564"/>
      <c r="CD32" s="564"/>
      <c r="CE32" s="564"/>
      <c r="CF32" s="564"/>
      <c r="CG32" s="564"/>
      <c r="CH32" s="564"/>
      <c r="CI32" s="564"/>
      <c r="CJ32" s="564"/>
      <c r="CK32" s="564"/>
      <c r="CL32" s="564"/>
      <c r="CM32" s="564"/>
      <c r="CN32" s="163"/>
      <c r="CO32" s="563">
        <f>IF(CQ32="","",MAX(C32:D41,U32:V41,AM32:AN41,BE32:BF41,BW32:BX41)+1)</f>
        <v>17</v>
      </c>
      <c r="CP32" s="563"/>
      <c r="CQ32" s="564" t="str">
        <f>IF('各会計、関係団体の財政状況及び健全化判断比率'!BS7="","",'各会計、関係団体の財政状況及び健全化判断比率'!BS7)</f>
        <v>（公社）岩手県農畜産物価格安定基金協会</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母子父子寡婦福祉資金特別会計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岩手県工業用水道事業会計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18</v>
      </c>
      <c r="CP33" s="563"/>
      <c r="CQ33" s="564" t="str">
        <f>IF('各会計、関係団体の財政状況及び健全化判断比率'!BS8="","",'各会計、関係団体の財政状況及び健全化判断比率'!BS8)</f>
        <v>（公社）岩手県農業公社</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〇</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中小企業振興資金特別会計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岩手県電気事業会計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19</v>
      </c>
      <c r="CP34" s="563"/>
      <c r="CQ34" s="564" t="str">
        <f>IF('各会計、関係団体の財政状況及び健全化判断比率'!BS9="","",'各会計、関係団体の財政状況及び健全化判断比率'!BS9)</f>
        <v>（公社）岩手県農産物改良種苗センター</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証紙収入整理特別会計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岩手県流域下水道事業会計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20</v>
      </c>
      <c r="CP35" s="563"/>
      <c r="CQ35" s="564" t="str">
        <f>IF('各会計、関係団体の財政状況及び健全化判断比率'!BS10="","",'各会計、関係団体の財政状況及び健全化判断比率'!BS10)</f>
        <v>（一財）岩手県栽培漁業協会</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沿岸漁業改善資金特別会計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21</v>
      </c>
      <c r="CP36" s="563"/>
      <c r="CQ36" s="564" t="str">
        <f>IF('各会計、関係団体の財政状況及び健全化判断比率'!BS11="","",'各会計、関係団体の財政状況及び健全化判断比率'!BS11)</f>
        <v>（一財）岩手県畜産協会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土地先行取得事業特別会計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22</v>
      </c>
      <c r="CP37" s="563"/>
      <c r="CQ37" s="564" t="str">
        <f>IF('各会計、関係団体の財政状況及び健全化判断比率'!BS12="","",'各会計、関係団体の財政状況及び健全化判断比率'!BS12)</f>
        <v>（公財）さんりく基金</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県有林事業特別会計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23</v>
      </c>
      <c r="CP38" s="563"/>
      <c r="CQ38" s="564" t="str">
        <f>IF('各会計、関係団体の財政状況及び健全化判断比率'!BS13="","",'各会計、関係団体の財政状況及び健全化判断比率'!BS13)</f>
        <v>（公財）岩手県国際交流協会</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林業・木材産業資金特別会計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24</v>
      </c>
      <c r="CP39" s="563"/>
      <c r="CQ39" s="564" t="str">
        <f>IF('各会計、関係団体の財政状況及び健全化判断比率'!BS14="","",'各会計、関係団体の財政状況及び健全化判断比率'!BS14)</f>
        <v>（一財）クリーンいわて事業団</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公債管理特別会計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25</v>
      </c>
      <c r="CP40" s="563"/>
      <c r="CQ40" s="564" t="str">
        <f>IF('各会計、関係団体の財政状況及び健全化判断比率'!BS15="","",'各会計、関係団体の財政状況及び健全化判断比率'!BS15)</f>
        <v>（公財）いわてリハビリテーションセンター</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26</v>
      </c>
      <c r="CP41" s="563"/>
      <c r="CQ41" s="564" t="str">
        <f>IF('各会計、関係団体の財政状況及び健全化判断比率'!BS16="","",'各会計、関係団体の財政状況及び健全化判断比率'!BS16)</f>
        <v>（公財）いわて愛の健康づくり財団</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185</v>
      </c>
      <c r="E44" s="567" t="s">
        <v>186</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187</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188</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189</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190</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191</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192</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aci7XxQbiGNf08hTQEjZT7HwEA766jIicT7OqZ2ZTE/x4t8JoUzQlLU1qyzXSllVFYuDEiIe4PG+bkrbr+ZI5w==" saltValue="HvrCfDiiyskp3UcLxDGNCA=="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0" zoomScale="80" zoomScaleNormal="80" zoomScaleSheetLayoutView="100" workbookViewId="0">
      <selection activeCell="J34" sqref="J34"/>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541</v>
      </c>
      <c r="G33" s="17" t="s">
        <v>542</v>
      </c>
      <c r="H33" s="17" t="s">
        <v>543</v>
      </c>
      <c r="I33" s="17" t="s">
        <v>544</v>
      </c>
      <c r="J33" s="18" t="s">
        <v>545</v>
      </c>
      <c r="K33" s="10"/>
      <c r="L33" s="10"/>
      <c r="M33" s="10"/>
      <c r="N33" s="10"/>
      <c r="O33" s="10"/>
      <c r="P33" s="10"/>
    </row>
    <row r="34" spans="1:16" ht="39" customHeight="1" x14ac:dyDescent="0.2">
      <c r="A34" s="10"/>
      <c r="B34" s="19"/>
      <c r="C34" s="1125" t="s">
        <v>548</v>
      </c>
      <c r="D34" s="1125"/>
      <c r="E34" s="1126"/>
      <c r="F34" s="20">
        <v>4.79</v>
      </c>
      <c r="G34" s="21">
        <v>3.32</v>
      </c>
      <c r="H34" s="21">
        <v>6.24</v>
      </c>
      <c r="I34" s="21">
        <v>4.34</v>
      </c>
      <c r="J34" s="22">
        <v>5.05</v>
      </c>
      <c r="K34" s="10"/>
      <c r="L34" s="10"/>
      <c r="M34" s="10"/>
      <c r="N34" s="10"/>
      <c r="O34" s="10"/>
      <c r="P34" s="10"/>
    </row>
    <row r="35" spans="1:16" ht="39" customHeight="1" x14ac:dyDescent="0.2">
      <c r="A35" s="10"/>
      <c r="B35" s="23"/>
      <c r="C35" s="1119" t="s">
        <v>549</v>
      </c>
      <c r="D35" s="1120"/>
      <c r="E35" s="1121"/>
      <c r="F35" s="24">
        <v>3.24</v>
      </c>
      <c r="G35" s="25">
        <v>3.76</v>
      </c>
      <c r="H35" s="25">
        <v>4.34</v>
      </c>
      <c r="I35" s="25">
        <v>4.68</v>
      </c>
      <c r="J35" s="26">
        <v>5.05</v>
      </c>
      <c r="K35" s="10"/>
      <c r="L35" s="10"/>
      <c r="M35" s="10"/>
      <c r="N35" s="10"/>
      <c r="O35" s="10"/>
      <c r="P35" s="10"/>
    </row>
    <row r="36" spans="1:16" ht="39" customHeight="1" x14ac:dyDescent="0.2">
      <c r="A36" s="10"/>
      <c r="B36" s="23"/>
      <c r="C36" s="1119" t="s">
        <v>550</v>
      </c>
      <c r="D36" s="1120"/>
      <c r="E36" s="1121"/>
      <c r="F36" s="24">
        <v>1.48</v>
      </c>
      <c r="G36" s="25">
        <v>1.17</v>
      </c>
      <c r="H36" s="25">
        <v>1.59</v>
      </c>
      <c r="I36" s="25">
        <v>2.67</v>
      </c>
      <c r="J36" s="26">
        <v>3.14</v>
      </c>
      <c r="K36" s="10"/>
      <c r="L36" s="10"/>
      <c r="M36" s="10"/>
      <c r="N36" s="10"/>
      <c r="O36" s="10"/>
      <c r="P36" s="10"/>
    </row>
    <row r="37" spans="1:16" ht="39" customHeight="1" x14ac:dyDescent="0.2">
      <c r="A37" s="10"/>
      <c r="B37" s="23"/>
      <c r="C37" s="1119" t="s">
        <v>551</v>
      </c>
      <c r="D37" s="1120"/>
      <c r="E37" s="1121"/>
      <c r="F37" s="24">
        <v>0.03</v>
      </c>
      <c r="G37" s="25">
        <v>0.15</v>
      </c>
      <c r="H37" s="25">
        <v>0.17</v>
      </c>
      <c r="I37" s="25">
        <v>0.3</v>
      </c>
      <c r="J37" s="26">
        <v>0.44</v>
      </c>
      <c r="K37" s="10"/>
      <c r="L37" s="10"/>
      <c r="M37" s="10"/>
      <c r="N37" s="10"/>
      <c r="O37" s="10"/>
      <c r="P37" s="10"/>
    </row>
    <row r="38" spans="1:16" ht="39" customHeight="1" x14ac:dyDescent="0.2">
      <c r="A38" s="10"/>
      <c r="B38" s="23"/>
      <c r="C38" s="1119" t="s">
        <v>552</v>
      </c>
      <c r="D38" s="1120"/>
      <c r="E38" s="1121"/>
      <c r="F38" s="24" t="s">
        <v>501</v>
      </c>
      <c r="G38" s="25" t="s">
        <v>501</v>
      </c>
      <c r="H38" s="25">
        <v>0.24</v>
      </c>
      <c r="I38" s="25">
        <v>0.24</v>
      </c>
      <c r="J38" s="26">
        <v>0.43</v>
      </c>
      <c r="K38" s="10"/>
      <c r="L38" s="10"/>
      <c r="M38" s="10"/>
      <c r="N38" s="10"/>
      <c r="O38" s="10"/>
      <c r="P38" s="10"/>
    </row>
    <row r="39" spans="1:16" ht="39" customHeight="1" x14ac:dyDescent="0.2">
      <c r="A39" s="10"/>
      <c r="B39" s="23"/>
      <c r="C39" s="1119" t="s">
        <v>553</v>
      </c>
      <c r="D39" s="1120"/>
      <c r="E39" s="1121"/>
      <c r="F39" s="24">
        <v>0.46</v>
      </c>
      <c r="G39" s="25">
        <v>0.2</v>
      </c>
      <c r="H39" s="25">
        <v>1.03</v>
      </c>
      <c r="I39" s="25">
        <v>0.3</v>
      </c>
      <c r="J39" s="26">
        <v>0.37</v>
      </c>
      <c r="K39" s="10"/>
      <c r="L39" s="10"/>
      <c r="M39" s="10"/>
      <c r="N39" s="10"/>
      <c r="O39" s="10"/>
      <c r="P39" s="10"/>
    </row>
    <row r="40" spans="1:16" ht="39" customHeight="1" x14ac:dyDescent="0.2">
      <c r="A40" s="10"/>
      <c r="B40" s="23"/>
      <c r="C40" s="1119" t="s">
        <v>554</v>
      </c>
      <c r="D40" s="1120"/>
      <c r="E40" s="1121"/>
      <c r="F40" s="24">
        <v>0.31</v>
      </c>
      <c r="G40" s="25">
        <v>0.28000000000000003</v>
      </c>
      <c r="H40" s="25">
        <v>0.43</v>
      </c>
      <c r="I40" s="25">
        <v>0.27</v>
      </c>
      <c r="J40" s="26">
        <v>0.23</v>
      </c>
      <c r="K40" s="10"/>
      <c r="L40" s="10"/>
      <c r="M40" s="10"/>
      <c r="N40" s="10"/>
      <c r="O40" s="10"/>
      <c r="P40" s="10"/>
    </row>
    <row r="41" spans="1:16" ht="39" customHeight="1" x14ac:dyDescent="0.2">
      <c r="A41" s="10"/>
      <c r="B41" s="23"/>
      <c r="C41" s="1119" t="s">
        <v>555</v>
      </c>
      <c r="D41" s="1120"/>
      <c r="E41" s="1121"/>
      <c r="F41" s="24">
        <v>0.01</v>
      </c>
      <c r="G41" s="25">
        <v>0.01</v>
      </c>
      <c r="H41" s="25">
        <v>0.02</v>
      </c>
      <c r="I41" s="25">
        <v>0.02</v>
      </c>
      <c r="J41" s="26">
        <v>0.02</v>
      </c>
      <c r="K41" s="10"/>
      <c r="L41" s="10"/>
      <c r="M41" s="10"/>
      <c r="N41" s="10"/>
      <c r="O41" s="10"/>
      <c r="P41" s="10"/>
    </row>
    <row r="42" spans="1:16" ht="39" customHeight="1" x14ac:dyDescent="0.2">
      <c r="A42" s="10"/>
      <c r="B42" s="27"/>
      <c r="C42" s="1119" t="s">
        <v>556</v>
      </c>
      <c r="D42" s="1120"/>
      <c r="E42" s="1121"/>
      <c r="F42" s="24" t="s">
        <v>501</v>
      </c>
      <c r="G42" s="25" t="s">
        <v>501</v>
      </c>
      <c r="H42" s="25" t="s">
        <v>501</v>
      </c>
      <c r="I42" s="25" t="s">
        <v>501</v>
      </c>
      <c r="J42" s="26" t="s">
        <v>501</v>
      </c>
      <c r="K42" s="10"/>
      <c r="L42" s="10"/>
      <c r="M42" s="10"/>
      <c r="N42" s="10"/>
      <c r="O42" s="10"/>
      <c r="P42" s="10"/>
    </row>
    <row r="43" spans="1:16" ht="39" customHeight="1" thickBot="1" x14ac:dyDescent="0.25">
      <c r="A43" s="10"/>
      <c r="B43" s="28"/>
      <c r="C43" s="1122" t="s">
        <v>557</v>
      </c>
      <c r="D43" s="1123"/>
      <c r="E43" s="1124"/>
      <c r="F43" s="29">
        <v>0.24</v>
      </c>
      <c r="G43" s="30">
        <v>0.23</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qPSWNF0SgDtrVvZLSWqOzzoCihDYlC2GVanLtM88n1pib0B+042YtcGj0a64wBGDD2i1BxEdunPtqbhIK9Q4ug==" saltValue="vdmkAIYvkoGzhGpLuH88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541</v>
      </c>
      <c r="L44" s="44" t="s">
        <v>542</v>
      </c>
      <c r="M44" s="44" t="s">
        <v>543</v>
      </c>
      <c r="N44" s="44" t="s">
        <v>544</v>
      </c>
      <c r="O44" s="45" t="s">
        <v>545</v>
      </c>
      <c r="P44" s="36"/>
      <c r="Q44" s="36"/>
      <c r="R44" s="36"/>
      <c r="S44" s="36"/>
      <c r="T44" s="36"/>
      <c r="U44" s="36"/>
    </row>
    <row r="45" spans="1:21" ht="30.75" customHeight="1" x14ac:dyDescent="0.2">
      <c r="A45" s="36"/>
      <c r="B45" s="1127" t="s">
        <v>11</v>
      </c>
      <c r="C45" s="1128"/>
      <c r="D45" s="46"/>
      <c r="E45" s="1133" t="s">
        <v>12</v>
      </c>
      <c r="F45" s="1133"/>
      <c r="G45" s="1133"/>
      <c r="H45" s="1133"/>
      <c r="I45" s="1133"/>
      <c r="J45" s="1134"/>
      <c r="K45" s="47">
        <v>111144</v>
      </c>
      <c r="L45" s="48">
        <v>103838</v>
      </c>
      <c r="M45" s="48">
        <v>98993</v>
      </c>
      <c r="N45" s="48">
        <v>100081</v>
      </c>
      <c r="O45" s="49">
        <v>91713</v>
      </c>
      <c r="P45" s="36"/>
      <c r="Q45" s="36"/>
      <c r="R45" s="36"/>
      <c r="S45" s="36"/>
      <c r="T45" s="36"/>
      <c r="U45" s="36"/>
    </row>
    <row r="46" spans="1:21" ht="30.75" customHeight="1" x14ac:dyDescent="0.2">
      <c r="A46" s="36"/>
      <c r="B46" s="1129"/>
      <c r="C46" s="1130"/>
      <c r="D46" s="50"/>
      <c r="E46" s="1135" t="s">
        <v>13</v>
      </c>
      <c r="F46" s="1135"/>
      <c r="G46" s="1135"/>
      <c r="H46" s="1135"/>
      <c r="I46" s="1135"/>
      <c r="J46" s="1136"/>
      <c r="K46" s="51" t="s">
        <v>501</v>
      </c>
      <c r="L46" s="52" t="s">
        <v>501</v>
      </c>
      <c r="M46" s="52" t="s">
        <v>501</v>
      </c>
      <c r="N46" s="52" t="s">
        <v>501</v>
      </c>
      <c r="O46" s="53" t="s">
        <v>501</v>
      </c>
      <c r="P46" s="36"/>
      <c r="Q46" s="36"/>
      <c r="R46" s="36"/>
      <c r="S46" s="36"/>
      <c r="T46" s="36"/>
      <c r="U46" s="36"/>
    </row>
    <row r="47" spans="1:21" ht="30.75" customHeight="1" x14ac:dyDescent="0.2">
      <c r="A47" s="36"/>
      <c r="B47" s="1129"/>
      <c r="C47" s="1130"/>
      <c r="D47" s="50"/>
      <c r="E47" s="1135" t="s">
        <v>14</v>
      </c>
      <c r="F47" s="1135"/>
      <c r="G47" s="1135"/>
      <c r="H47" s="1135"/>
      <c r="I47" s="1135"/>
      <c r="J47" s="1136"/>
      <c r="K47" s="51">
        <v>1018</v>
      </c>
      <c r="L47" s="52">
        <v>1118</v>
      </c>
      <c r="M47" s="52">
        <v>1318</v>
      </c>
      <c r="N47" s="52">
        <v>1418</v>
      </c>
      <c r="O47" s="53">
        <v>1518</v>
      </c>
      <c r="P47" s="36"/>
      <c r="Q47" s="36"/>
      <c r="R47" s="36"/>
      <c r="S47" s="36"/>
      <c r="T47" s="36"/>
      <c r="U47" s="36"/>
    </row>
    <row r="48" spans="1:21" ht="30.75" customHeight="1" x14ac:dyDescent="0.2">
      <c r="A48" s="36"/>
      <c r="B48" s="1129"/>
      <c r="C48" s="1130"/>
      <c r="D48" s="50"/>
      <c r="E48" s="1135" t="s">
        <v>15</v>
      </c>
      <c r="F48" s="1135"/>
      <c r="G48" s="1135"/>
      <c r="H48" s="1135"/>
      <c r="I48" s="1135"/>
      <c r="J48" s="1136"/>
      <c r="K48" s="51">
        <v>9718</v>
      </c>
      <c r="L48" s="52">
        <v>10135</v>
      </c>
      <c r="M48" s="52">
        <v>9006</v>
      </c>
      <c r="N48" s="52">
        <v>9881</v>
      </c>
      <c r="O48" s="53">
        <v>8801</v>
      </c>
      <c r="P48" s="36"/>
      <c r="Q48" s="36"/>
      <c r="R48" s="36"/>
      <c r="S48" s="36"/>
      <c r="T48" s="36"/>
      <c r="U48" s="36"/>
    </row>
    <row r="49" spans="1:21" ht="30.75" customHeight="1" x14ac:dyDescent="0.2">
      <c r="A49" s="36"/>
      <c r="B49" s="1129"/>
      <c r="C49" s="1130"/>
      <c r="D49" s="50"/>
      <c r="E49" s="1135" t="s">
        <v>16</v>
      </c>
      <c r="F49" s="1135"/>
      <c r="G49" s="1135"/>
      <c r="H49" s="1135"/>
      <c r="I49" s="1135"/>
      <c r="J49" s="1136"/>
      <c r="K49" s="51" t="s">
        <v>501</v>
      </c>
      <c r="L49" s="52" t="s">
        <v>501</v>
      </c>
      <c r="M49" s="52" t="s">
        <v>501</v>
      </c>
      <c r="N49" s="52" t="s">
        <v>501</v>
      </c>
      <c r="O49" s="53" t="s">
        <v>501</v>
      </c>
      <c r="P49" s="36"/>
      <c r="Q49" s="36"/>
      <c r="R49" s="36"/>
      <c r="S49" s="36"/>
      <c r="T49" s="36"/>
      <c r="U49" s="36"/>
    </row>
    <row r="50" spans="1:21" ht="30.75" customHeight="1" x14ac:dyDescent="0.2">
      <c r="A50" s="36"/>
      <c r="B50" s="1129"/>
      <c r="C50" s="1130"/>
      <c r="D50" s="50"/>
      <c r="E50" s="1135" t="s">
        <v>17</v>
      </c>
      <c r="F50" s="1135"/>
      <c r="G50" s="1135"/>
      <c r="H50" s="1135"/>
      <c r="I50" s="1135"/>
      <c r="J50" s="1136"/>
      <c r="K50" s="51">
        <v>886</v>
      </c>
      <c r="L50" s="52">
        <v>793</v>
      </c>
      <c r="M50" s="52">
        <v>725</v>
      </c>
      <c r="N50" s="52">
        <v>662</v>
      </c>
      <c r="O50" s="53">
        <v>310</v>
      </c>
      <c r="P50" s="36"/>
      <c r="Q50" s="36"/>
      <c r="R50" s="36"/>
      <c r="S50" s="36"/>
      <c r="T50" s="36"/>
      <c r="U50" s="36"/>
    </row>
    <row r="51" spans="1:21" ht="30.75" customHeight="1" x14ac:dyDescent="0.2">
      <c r="A51" s="36"/>
      <c r="B51" s="1131"/>
      <c r="C51" s="1132"/>
      <c r="D51" s="54"/>
      <c r="E51" s="1135" t="s">
        <v>18</v>
      </c>
      <c r="F51" s="1135"/>
      <c r="G51" s="1135"/>
      <c r="H51" s="1135"/>
      <c r="I51" s="1135"/>
      <c r="J51" s="1136"/>
      <c r="K51" s="51">
        <v>0</v>
      </c>
      <c r="L51" s="52">
        <v>1</v>
      </c>
      <c r="M51" s="52">
        <v>0</v>
      </c>
      <c r="N51" s="52">
        <v>0</v>
      </c>
      <c r="O51" s="53">
        <v>0</v>
      </c>
      <c r="P51" s="36"/>
      <c r="Q51" s="36"/>
      <c r="R51" s="36"/>
      <c r="S51" s="36"/>
      <c r="T51" s="36"/>
      <c r="U51" s="36"/>
    </row>
    <row r="52" spans="1:21" ht="30.75" customHeight="1" x14ac:dyDescent="0.2">
      <c r="A52" s="36"/>
      <c r="B52" s="1137" t="s">
        <v>19</v>
      </c>
      <c r="C52" s="1138"/>
      <c r="D52" s="54"/>
      <c r="E52" s="1135" t="s">
        <v>20</v>
      </c>
      <c r="F52" s="1135"/>
      <c r="G52" s="1135"/>
      <c r="H52" s="1135"/>
      <c r="I52" s="1135"/>
      <c r="J52" s="1136"/>
      <c r="K52" s="51">
        <v>73514</v>
      </c>
      <c r="L52" s="52">
        <v>72034</v>
      </c>
      <c r="M52" s="52">
        <v>68972</v>
      </c>
      <c r="N52" s="52">
        <v>64830</v>
      </c>
      <c r="O52" s="53">
        <v>61971</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49252</v>
      </c>
      <c r="L53" s="57">
        <v>43851</v>
      </c>
      <c r="M53" s="57">
        <v>41070</v>
      </c>
      <c r="N53" s="57">
        <v>47212</v>
      </c>
      <c r="O53" s="58">
        <v>40371</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558</v>
      </c>
      <c r="P55" s="36"/>
      <c r="Q55" s="36"/>
      <c r="R55" s="36"/>
      <c r="S55" s="36"/>
      <c r="T55" s="36"/>
      <c r="U55" s="36"/>
    </row>
    <row r="56" spans="1:21" ht="30.75" customHeight="1" thickBot="1" x14ac:dyDescent="0.3">
      <c r="A56" s="36"/>
      <c r="B56" s="62"/>
      <c r="C56" s="63"/>
      <c r="D56" s="63"/>
      <c r="E56" s="64"/>
      <c r="F56" s="64"/>
      <c r="G56" s="64"/>
      <c r="H56" s="64"/>
      <c r="I56" s="64"/>
      <c r="J56" s="65" t="s">
        <v>3</v>
      </c>
      <c r="K56" s="66" t="s">
        <v>559</v>
      </c>
      <c r="L56" s="67" t="s">
        <v>560</v>
      </c>
      <c r="M56" s="67" t="s">
        <v>561</v>
      </c>
      <c r="N56" s="67" t="s">
        <v>562</v>
      </c>
      <c r="O56" s="68" t="s">
        <v>563</v>
      </c>
      <c r="P56" s="36"/>
      <c r="Q56" s="36"/>
      <c r="R56" s="36"/>
      <c r="S56" s="36"/>
      <c r="T56" s="36"/>
      <c r="U56" s="36"/>
    </row>
    <row r="57" spans="1:21" ht="30.75" customHeight="1" x14ac:dyDescent="0.2">
      <c r="A57" s="36"/>
      <c r="B57" s="1143" t="s">
        <v>25</v>
      </c>
      <c r="C57" s="1144"/>
      <c r="D57" s="1149" t="s">
        <v>26</v>
      </c>
      <c r="E57" s="1150"/>
      <c r="F57" s="1150"/>
      <c r="G57" s="1150"/>
      <c r="H57" s="1150"/>
      <c r="I57" s="1150"/>
      <c r="J57" s="1151"/>
      <c r="K57" s="69" t="s">
        <v>501</v>
      </c>
      <c r="L57" s="70" t="s">
        <v>501</v>
      </c>
      <c r="M57" s="70" t="s">
        <v>501</v>
      </c>
      <c r="N57" s="70" t="s">
        <v>501</v>
      </c>
      <c r="O57" s="71" t="s">
        <v>501</v>
      </c>
      <c r="P57" s="36"/>
      <c r="Q57" s="36"/>
      <c r="R57" s="36"/>
      <c r="S57" s="36"/>
      <c r="T57" s="36"/>
      <c r="U57" s="36"/>
    </row>
    <row r="58" spans="1:21" ht="30.75" customHeight="1" x14ac:dyDescent="0.2">
      <c r="A58" s="36"/>
      <c r="B58" s="1145"/>
      <c r="C58" s="1146"/>
      <c r="D58" s="1152" t="s">
        <v>27</v>
      </c>
      <c r="E58" s="1153"/>
      <c r="F58" s="1153"/>
      <c r="G58" s="1153"/>
      <c r="H58" s="1153"/>
      <c r="I58" s="1153"/>
      <c r="J58" s="1154"/>
      <c r="K58" s="72">
        <v>5066</v>
      </c>
      <c r="L58" s="73">
        <v>5906</v>
      </c>
      <c r="M58" s="73">
        <v>6912</v>
      </c>
      <c r="N58" s="73">
        <v>8185</v>
      </c>
      <c r="O58" s="74">
        <v>8494</v>
      </c>
      <c r="P58" s="36"/>
      <c r="Q58" s="36"/>
      <c r="R58" s="36"/>
      <c r="S58" s="36"/>
      <c r="T58" s="36"/>
      <c r="U58" s="36"/>
    </row>
    <row r="59" spans="1:21" ht="30.75" customHeight="1" thickBot="1" x14ac:dyDescent="0.25">
      <c r="A59" s="36"/>
      <c r="B59" s="1147"/>
      <c r="C59" s="1148"/>
      <c r="D59" s="1155" t="s">
        <v>28</v>
      </c>
      <c r="E59" s="1156"/>
      <c r="F59" s="1156"/>
      <c r="G59" s="1156"/>
      <c r="H59" s="1156"/>
      <c r="I59" s="1156"/>
      <c r="J59" s="1157"/>
      <c r="K59" s="75">
        <v>2977</v>
      </c>
      <c r="L59" s="76">
        <v>3025</v>
      </c>
      <c r="M59" s="76">
        <v>4143</v>
      </c>
      <c r="N59" s="76">
        <v>5461</v>
      </c>
      <c r="O59" s="77">
        <v>6880</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407nr2CU/xVQENtdbp61pDk2NUHU6K6G4ROVU4B70XH8hyWhwRRL2xDQe+FQtKkHB9Yz2ZjQdErf3li1pyHfYg==" saltValue="qZbgwATqKDKZW3gaF3rq8w=="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541</v>
      </c>
      <c r="J40" s="362" t="s">
        <v>542</v>
      </c>
      <c r="K40" s="362" t="s">
        <v>543</v>
      </c>
      <c r="L40" s="362" t="s">
        <v>544</v>
      </c>
      <c r="M40" s="363" t="s">
        <v>545</v>
      </c>
    </row>
    <row r="41" spans="2:13" ht="27.75" customHeight="1" x14ac:dyDescent="0.2">
      <c r="B41" s="1158" t="s">
        <v>31</v>
      </c>
      <c r="C41" s="1159"/>
      <c r="D41" s="88"/>
      <c r="E41" s="1164" t="s">
        <v>32</v>
      </c>
      <c r="F41" s="1164"/>
      <c r="G41" s="1164"/>
      <c r="H41" s="1165"/>
      <c r="I41" s="364">
        <v>1355246</v>
      </c>
      <c r="J41" s="365">
        <v>1344487</v>
      </c>
      <c r="K41" s="365">
        <v>1353268</v>
      </c>
      <c r="L41" s="365">
        <v>1343636</v>
      </c>
      <c r="M41" s="366">
        <v>1314815</v>
      </c>
    </row>
    <row r="42" spans="2:13" ht="27.75" customHeight="1" x14ac:dyDescent="0.2">
      <c r="B42" s="1160"/>
      <c r="C42" s="1161"/>
      <c r="D42" s="89"/>
      <c r="E42" s="1166" t="s">
        <v>33</v>
      </c>
      <c r="F42" s="1166"/>
      <c r="G42" s="1166"/>
      <c r="H42" s="1167"/>
      <c r="I42" s="367">
        <v>2794</v>
      </c>
      <c r="J42" s="368">
        <v>2071</v>
      </c>
      <c r="K42" s="368">
        <v>1487</v>
      </c>
      <c r="L42" s="368">
        <v>1035</v>
      </c>
      <c r="M42" s="369">
        <v>674</v>
      </c>
    </row>
    <row r="43" spans="2:13" ht="27.75" customHeight="1" x14ac:dyDescent="0.2">
      <c r="B43" s="1160"/>
      <c r="C43" s="1161"/>
      <c r="D43" s="89"/>
      <c r="E43" s="1166" t="s">
        <v>34</v>
      </c>
      <c r="F43" s="1166"/>
      <c r="G43" s="1166"/>
      <c r="H43" s="1167"/>
      <c r="I43" s="367">
        <v>67650</v>
      </c>
      <c r="J43" s="368">
        <v>65680</v>
      </c>
      <c r="K43" s="368">
        <v>62172</v>
      </c>
      <c r="L43" s="368">
        <v>61012</v>
      </c>
      <c r="M43" s="369">
        <v>56320</v>
      </c>
    </row>
    <row r="44" spans="2:13" ht="27.75" customHeight="1" x14ac:dyDescent="0.2">
      <c r="B44" s="1160"/>
      <c r="C44" s="1161"/>
      <c r="D44" s="89"/>
      <c r="E44" s="1166" t="s">
        <v>35</v>
      </c>
      <c r="F44" s="1166"/>
      <c r="G44" s="1166"/>
      <c r="H44" s="1167"/>
      <c r="I44" s="367" t="s">
        <v>501</v>
      </c>
      <c r="J44" s="368" t="s">
        <v>501</v>
      </c>
      <c r="K44" s="368" t="s">
        <v>501</v>
      </c>
      <c r="L44" s="368" t="s">
        <v>501</v>
      </c>
      <c r="M44" s="369" t="s">
        <v>501</v>
      </c>
    </row>
    <row r="45" spans="2:13" ht="27.75" customHeight="1" x14ac:dyDescent="0.2">
      <c r="B45" s="1160"/>
      <c r="C45" s="1161"/>
      <c r="D45" s="89"/>
      <c r="E45" s="1166" t="s">
        <v>36</v>
      </c>
      <c r="F45" s="1166"/>
      <c r="G45" s="1166"/>
      <c r="H45" s="1167"/>
      <c r="I45" s="367">
        <v>166113</v>
      </c>
      <c r="J45" s="368">
        <v>161926</v>
      </c>
      <c r="K45" s="368">
        <v>160464</v>
      </c>
      <c r="L45" s="368">
        <v>153930</v>
      </c>
      <c r="M45" s="369">
        <v>149777</v>
      </c>
    </row>
    <row r="46" spans="2:13" ht="27.75" customHeight="1" x14ac:dyDescent="0.2">
      <c r="B46" s="1160"/>
      <c r="C46" s="1161"/>
      <c r="D46" s="90"/>
      <c r="E46" s="1168" t="s">
        <v>37</v>
      </c>
      <c r="F46" s="1168"/>
      <c r="G46" s="1168"/>
      <c r="H46" s="1169"/>
      <c r="I46" s="367">
        <v>147</v>
      </c>
      <c r="J46" s="368">
        <v>38</v>
      </c>
      <c r="K46" s="368">
        <v>22</v>
      </c>
      <c r="L46" s="368">
        <v>10</v>
      </c>
      <c r="M46" s="369">
        <v>64</v>
      </c>
    </row>
    <row r="47" spans="2:13" ht="27.75" customHeight="1" x14ac:dyDescent="0.2">
      <c r="B47" s="1160"/>
      <c r="C47" s="1161"/>
      <c r="D47" s="91"/>
      <c r="E47" s="1170" t="s">
        <v>38</v>
      </c>
      <c r="F47" s="1171"/>
      <c r="G47" s="1171"/>
      <c r="H47" s="1172"/>
      <c r="I47" s="367" t="s">
        <v>501</v>
      </c>
      <c r="J47" s="368" t="s">
        <v>501</v>
      </c>
      <c r="K47" s="368" t="s">
        <v>501</v>
      </c>
      <c r="L47" s="368" t="s">
        <v>501</v>
      </c>
      <c r="M47" s="369" t="s">
        <v>501</v>
      </c>
    </row>
    <row r="48" spans="2:13" ht="27.75" customHeight="1" x14ac:dyDescent="0.2">
      <c r="B48" s="1160"/>
      <c r="C48" s="1161"/>
      <c r="D48" s="89"/>
      <c r="E48" s="1166" t="s">
        <v>39</v>
      </c>
      <c r="F48" s="1166"/>
      <c r="G48" s="1166"/>
      <c r="H48" s="1167"/>
      <c r="I48" s="367" t="s">
        <v>501</v>
      </c>
      <c r="J48" s="368" t="s">
        <v>501</v>
      </c>
      <c r="K48" s="368" t="s">
        <v>501</v>
      </c>
      <c r="L48" s="368" t="s">
        <v>501</v>
      </c>
      <c r="M48" s="369" t="s">
        <v>501</v>
      </c>
    </row>
    <row r="49" spans="2:13" ht="27.75" customHeight="1" x14ac:dyDescent="0.2">
      <c r="B49" s="1162"/>
      <c r="C49" s="1163"/>
      <c r="D49" s="89"/>
      <c r="E49" s="1166" t="s">
        <v>40</v>
      </c>
      <c r="F49" s="1166"/>
      <c r="G49" s="1166"/>
      <c r="H49" s="1167"/>
      <c r="I49" s="367" t="s">
        <v>501</v>
      </c>
      <c r="J49" s="368" t="s">
        <v>501</v>
      </c>
      <c r="K49" s="368" t="s">
        <v>501</v>
      </c>
      <c r="L49" s="368" t="s">
        <v>501</v>
      </c>
      <c r="M49" s="369" t="s">
        <v>501</v>
      </c>
    </row>
    <row r="50" spans="2:13" ht="27.75" customHeight="1" x14ac:dyDescent="0.2">
      <c r="B50" s="1173" t="s">
        <v>41</v>
      </c>
      <c r="C50" s="1174"/>
      <c r="D50" s="92"/>
      <c r="E50" s="1166" t="s">
        <v>42</v>
      </c>
      <c r="F50" s="1166"/>
      <c r="G50" s="1166"/>
      <c r="H50" s="1167"/>
      <c r="I50" s="367">
        <v>75093</v>
      </c>
      <c r="J50" s="368">
        <v>68982</v>
      </c>
      <c r="K50" s="368">
        <v>69875</v>
      </c>
      <c r="L50" s="368">
        <v>102647</v>
      </c>
      <c r="M50" s="369">
        <v>107381</v>
      </c>
    </row>
    <row r="51" spans="2:13" ht="27.75" customHeight="1" x14ac:dyDescent="0.2">
      <c r="B51" s="1160"/>
      <c r="C51" s="1161"/>
      <c r="D51" s="89"/>
      <c r="E51" s="1166" t="s">
        <v>43</v>
      </c>
      <c r="F51" s="1166"/>
      <c r="G51" s="1166"/>
      <c r="H51" s="1167"/>
      <c r="I51" s="367">
        <v>51614</v>
      </c>
      <c r="J51" s="368">
        <v>50633</v>
      </c>
      <c r="K51" s="368">
        <v>53058</v>
      </c>
      <c r="L51" s="368">
        <v>50406</v>
      </c>
      <c r="M51" s="369">
        <v>50593</v>
      </c>
    </row>
    <row r="52" spans="2:13" ht="27.75" customHeight="1" x14ac:dyDescent="0.2">
      <c r="B52" s="1162"/>
      <c r="C52" s="1163"/>
      <c r="D52" s="89"/>
      <c r="E52" s="1166" t="s">
        <v>44</v>
      </c>
      <c r="F52" s="1166"/>
      <c r="G52" s="1166"/>
      <c r="H52" s="1167"/>
      <c r="I52" s="367">
        <v>756104</v>
      </c>
      <c r="J52" s="368">
        <v>739464</v>
      </c>
      <c r="K52" s="368">
        <v>730754</v>
      </c>
      <c r="L52" s="368">
        <v>718331</v>
      </c>
      <c r="M52" s="369">
        <v>685842</v>
      </c>
    </row>
    <row r="53" spans="2:13" ht="27.75" customHeight="1" thickBot="1" x14ac:dyDescent="0.25">
      <c r="B53" s="1175" t="s">
        <v>45</v>
      </c>
      <c r="C53" s="1176"/>
      <c r="D53" s="93"/>
      <c r="E53" s="1177" t="s">
        <v>46</v>
      </c>
      <c r="F53" s="1177"/>
      <c r="G53" s="1177"/>
      <c r="H53" s="1178"/>
      <c r="I53" s="370">
        <v>709138</v>
      </c>
      <c r="J53" s="371">
        <v>715124</v>
      </c>
      <c r="K53" s="371">
        <v>723727</v>
      </c>
      <c r="L53" s="371">
        <v>688239</v>
      </c>
      <c r="M53" s="372">
        <v>677833</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obf6hqZv1ZCGP+mPeeWjoR3qBfDiHtj6RSytK4ogRvAZnnf+VfF8l8FeuH4KYFGN7YQ7WaLgFl6Ct37yODwI6A==" saltValue="GYBskt34voxqsw+jEhtD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543</v>
      </c>
      <c r="G54" s="101" t="s">
        <v>544</v>
      </c>
      <c r="H54" s="102" t="s">
        <v>545</v>
      </c>
    </row>
    <row r="55" spans="2:8" ht="52.5" customHeight="1" x14ac:dyDescent="0.2">
      <c r="B55" s="103"/>
      <c r="C55" s="1187" t="s">
        <v>48</v>
      </c>
      <c r="D55" s="1187"/>
      <c r="E55" s="1188"/>
      <c r="F55" s="104">
        <v>17709</v>
      </c>
      <c r="G55" s="104">
        <v>34651</v>
      </c>
      <c r="H55" s="105">
        <v>29702</v>
      </c>
    </row>
    <row r="56" spans="2:8" ht="52.5" customHeight="1" x14ac:dyDescent="0.2">
      <c r="B56" s="106"/>
      <c r="C56" s="1189" t="s">
        <v>49</v>
      </c>
      <c r="D56" s="1189"/>
      <c r="E56" s="1190"/>
      <c r="F56" s="107">
        <v>14790</v>
      </c>
      <c r="G56" s="107">
        <v>29790</v>
      </c>
      <c r="H56" s="108">
        <v>29797</v>
      </c>
    </row>
    <row r="57" spans="2:8" ht="53.25" customHeight="1" x14ac:dyDescent="0.2">
      <c r="B57" s="106"/>
      <c r="C57" s="1191" t="s">
        <v>50</v>
      </c>
      <c r="D57" s="1191"/>
      <c r="E57" s="1192"/>
      <c r="F57" s="109">
        <v>40988</v>
      </c>
      <c r="G57" s="109">
        <v>36902</v>
      </c>
      <c r="H57" s="110">
        <v>52075</v>
      </c>
    </row>
    <row r="58" spans="2:8" ht="45.75" customHeight="1" x14ac:dyDescent="0.2">
      <c r="B58" s="111"/>
      <c r="C58" s="1179" t="s">
        <v>564</v>
      </c>
      <c r="D58" s="1180"/>
      <c r="E58" s="1181"/>
      <c r="F58" s="112" t="s">
        <v>501</v>
      </c>
      <c r="G58" s="112" t="s">
        <v>501</v>
      </c>
      <c r="H58" s="113">
        <v>12000</v>
      </c>
    </row>
    <row r="59" spans="2:8" ht="45.75" customHeight="1" x14ac:dyDescent="0.2">
      <c r="B59" s="111"/>
      <c r="C59" s="1179" t="s">
        <v>565</v>
      </c>
      <c r="D59" s="1180"/>
      <c r="E59" s="1181"/>
      <c r="F59" s="112">
        <v>8161</v>
      </c>
      <c r="G59" s="112">
        <v>8054</v>
      </c>
      <c r="H59" s="113">
        <v>7971</v>
      </c>
    </row>
    <row r="60" spans="2:8" ht="45.75" customHeight="1" x14ac:dyDescent="0.2">
      <c r="B60" s="111"/>
      <c r="C60" s="1179" t="s">
        <v>566</v>
      </c>
      <c r="D60" s="1180"/>
      <c r="E60" s="1181"/>
      <c r="F60" s="112">
        <v>6775</v>
      </c>
      <c r="G60" s="112">
        <v>6386</v>
      </c>
      <c r="H60" s="113">
        <v>5982</v>
      </c>
    </row>
    <row r="61" spans="2:8" ht="45.75" customHeight="1" x14ac:dyDescent="0.2">
      <c r="B61" s="111"/>
      <c r="C61" s="1179" t="s">
        <v>567</v>
      </c>
      <c r="D61" s="1180"/>
      <c r="E61" s="1181"/>
      <c r="F61" s="112" t="s">
        <v>501</v>
      </c>
      <c r="G61" s="112" t="s">
        <v>501</v>
      </c>
      <c r="H61" s="113">
        <v>5000</v>
      </c>
    </row>
    <row r="62" spans="2:8" ht="45.75" customHeight="1" thickBot="1" x14ac:dyDescent="0.25">
      <c r="B62" s="114"/>
      <c r="C62" s="1182" t="s">
        <v>568</v>
      </c>
      <c r="D62" s="1183"/>
      <c r="E62" s="1184"/>
      <c r="F62" s="115">
        <v>3456</v>
      </c>
      <c r="G62" s="115">
        <v>3442</v>
      </c>
      <c r="H62" s="116">
        <v>3424</v>
      </c>
    </row>
    <row r="63" spans="2:8" ht="52.5" customHeight="1" thickBot="1" x14ac:dyDescent="0.25">
      <c r="B63" s="117"/>
      <c r="C63" s="1185" t="s">
        <v>51</v>
      </c>
      <c r="D63" s="1185"/>
      <c r="E63" s="1186"/>
      <c r="F63" s="118">
        <v>73487</v>
      </c>
      <c r="G63" s="118">
        <v>101343</v>
      </c>
      <c r="H63" s="119">
        <v>111574</v>
      </c>
    </row>
    <row r="64" spans="2:8" ht="13" x14ac:dyDescent="0.2"/>
  </sheetData>
  <sheetProtection algorithmName="SHA-512" hashValue="gSnrktJag4+OKhA72hWIsg69wnMkuFYLLdaOsEjd13JBZRJWfI2xfpkppgr7tKIbD685Gf/pMIFXHl5ptVcpkg==" saltValue="Yh050Erm/MSayrZuWre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532</v>
      </c>
      <c r="B3" s="135"/>
      <c r="C3" s="136"/>
      <c r="D3" s="137">
        <v>170096</v>
      </c>
      <c r="E3" s="138"/>
      <c r="F3" s="139">
        <v>105585</v>
      </c>
      <c r="G3" s="140"/>
      <c r="H3" s="141"/>
    </row>
    <row r="4" spans="1:8" x14ac:dyDescent="0.2">
      <c r="A4" s="142"/>
      <c r="B4" s="143"/>
      <c r="C4" s="144"/>
      <c r="D4" s="145">
        <v>22521</v>
      </c>
      <c r="E4" s="146"/>
      <c r="F4" s="147">
        <v>26225</v>
      </c>
      <c r="G4" s="148"/>
      <c r="H4" s="149"/>
    </row>
    <row r="5" spans="1:8" x14ac:dyDescent="0.2">
      <c r="A5" s="130" t="s">
        <v>534</v>
      </c>
      <c r="B5" s="135"/>
      <c r="C5" s="136"/>
      <c r="D5" s="137">
        <v>164700</v>
      </c>
      <c r="E5" s="138"/>
      <c r="F5" s="139">
        <v>111577</v>
      </c>
      <c r="G5" s="140"/>
      <c r="H5" s="141"/>
    </row>
    <row r="6" spans="1:8" x14ac:dyDescent="0.2">
      <c r="A6" s="142"/>
      <c r="B6" s="143"/>
      <c r="C6" s="144"/>
      <c r="D6" s="145">
        <v>23617</v>
      </c>
      <c r="E6" s="146"/>
      <c r="F6" s="147">
        <v>26257</v>
      </c>
      <c r="G6" s="148"/>
      <c r="H6" s="149"/>
    </row>
    <row r="7" spans="1:8" x14ac:dyDescent="0.2">
      <c r="A7" s="130" t="s">
        <v>535</v>
      </c>
      <c r="B7" s="135"/>
      <c r="C7" s="136"/>
      <c r="D7" s="137">
        <v>165422</v>
      </c>
      <c r="E7" s="138"/>
      <c r="F7" s="139">
        <v>122371</v>
      </c>
      <c r="G7" s="140"/>
      <c r="H7" s="141"/>
    </row>
    <row r="8" spans="1:8" x14ac:dyDescent="0.2">
      <c r="A8" s="142"/>
      <c r="B8" s="143"/>
      <c r="C8" s="144"/>
      <c r="D8" s="145">
        <v>24999</v>
      </c>
      <c r="E8" s="146"/>
      <c r="F8" s="147">
        <v>28038</v>
      </c>
      <c r="G8" s="148"/>
      <c r="H8" s="149"/>
    </row>
    <row r="9" spans="1:8" x14ac:dyDescent="0.2">
      <c r="A9" s="130" t="s">
        <v>536</v>
      </c>
      <c r="B9" s="135"/>
      <c r="C9" s="136"/>
      <c r="D9" s="137">
        <v>137346</v>
      </c>
      <c r="E9" s="138"/>
      <c r="F9" s="139">
        <v>125393</v>
      </c>
      <c r="G9" s="140"/>
      <c r="H9" s="141"/>
    </row>
    <row r="10" spans="1:8" x14ac:dyDescent="0.2">
      <c r="A10" s="142"/>
      <c r="B10" s="143"/>
      <c r="C10" s="144"/>
      <c r="D10" s="145">
        <v>22255</v>
      </c>
      <c r="E10" s="146"/>
      <c r="F10" s="147">
        <v>28054</v>
      </c>
      <c r="G10" s="148"/>
      <c r="H10" s="149"/>
    </row>
    <row r="11" spans="1:8" x14ac:dyDescent="0.2">
      <c r="A11" s="130" t="s">
        <v>537</v>
      </c>
      <c r="B11" s="135"/>
      <c r="C11" s="136"/>
      <c r="D11" s="137">
        <v>98353</v>
      </c>
      <c r="E11" s="138"/>
      <c r="F11" s="139">
        <v>115991</v>
      </c>
      <c r="G11" s="140"/>
      <c r="H11" s="141"/>
    </row>
    <row r="12" spans="1:8" x14ac:dyDescent="0.2">
      <c r="A12" s="142"/>
      <c r="B12" s="143"/>
      <c r="C12" s="150"/>
      <c r="D12" s="145">
        <v>20372</v>
      </c>
      <c r="E12" s="146"/>
      <c r="F12" s="147">
        <v>28546</v>
      </c>
      <c r="G12" s="148"/>
      <c r="H12" s="149"/>
    </row>
    <row r="13" spans="1:8" x14ac:dyDescent="0.2">
      <c r="A13" s="130"/>
      <c r="B13" s="135"/>
      <c r="C13" s="151"/>
      <c r="D13" s="152">
        <v>147183</v>
      </c>
      <c r="E13" s="153"/>
      <c r="F13" s="154">
        <v>116183</v>
      </c>
      <c r="G13" s="155"/>
      <c r="H13" s="141"/>
    </row>
    <row r="14" spans="1:8" x14ac:dyDescent="0.2">
      <c r="A14" s="142"/>
      <c r="B14" s="143"/>
      <c r="C14" s="144"/>
      <c r="D14" s="145">
        <v>22753</v>
      </c>
      <c r="E14" s="146"/>
      <c r="F14" s="147">
        <v>27424</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4.8</v>
      </c>
      <c r="C19" s="156">
        <f>ROUND(VALUE(SUBSTITUTE(実質収支比率等に係る経年分析!G$48,"▲","-")),2)</f>
        <v>3.33</v>
      </c>
      <c r="D19" s="156">
        <f>ROUND(VALUE(SUBSTITUTE(実質収支比率等に係る経年分析!H$48,"▲","-")),2)</f>
        <v>6.24</v>
      </c>
      <c r="E19" s="156">
        <f>ROUND(VALUE(SUBSTITUTE(実質収支比率等に係る経年分析!I$48,"▲","-")),2)</f>
        <v>4.34</v>
      </c>
      <c r="F19" s="156">
        <f>ROUND(VALUE(SUBSTITUTE(実質収支比率等に係る経年分析!J$48,"▲","-")),2)</f>
        <v>5.0599999999999996</v>
      </c>
    </row>
    <row r="20" spans="1:11" x14ac:dyDescent="0.2">
      <c r="A20" s="156" t="s">
        <v>56</v>
      </c>
      <c r="B20" s="156">
        <f>ROUND(VALUE(SUBSTITUTE(実質収支比率等に係る経年分析!F$47,"▲","-")),2)</f>
        <v>5.78</v>
      </c>
      <c r="C20" s="156">
        <f>ROUND(VALUE(SUBSTITUTE(実質収支比率等に係る経年分析!G$47,"▲","-")),2)</f>
        <v>4.66</v>
      </c>
      <c r="D20" s="156">
        <f>ROUND(VALUE(SUBSTITUTE(実質収支比率等に係る経年分析!H$47,"▲","-")),2)</f>
        <v>4.49</v>
      </c>
      <c r="E20" s="156">
        <f>ROUND(VALUE(SUBSTITUTE(実質収支比率等に係る経年分析!I$47,"▲","-")),2)</f>
        <v>8.5399999999999991</v>
      </c>
      <c r="F20" s="156">
        <f>ROUND(VALUE(SUBSTITUTE(実質収支比率等に係る経年分析!J$47,"▲","-")),2)</f>
        <v>7.6</v>
      </c>
    </row>
    <row r="21" spans="1:11" x14ac:dyDescent="0.2">
      <c r="A21" s="156" t="s">
        <v>57</v>
      </c>
      <c r="B21" s="156">
        <f>IF(ISNUMBER(VALUE(SUBSTITUTE(実質収支比率等に係る経年分析!F$49,"▲","-"))),ROUND(VALUE(SUBSTITUTE(実質収支比率等に係る経年分析!F$49,"▲","-")),2),NA())</f>
        <v>-0.79</v>
      </c>
      <c r="C21" s="156">
        <f>IF(ISNUMBER(VALUE(SUBSTITUTE(実質収支比率等に係る経年分析!G$49,"▲","-"))),ROUND(VALUE(SUBSTITUTE(実質収支比率等に係る経年分析!G$49,"▲","-")),2),NA())</f>
        <v>-2.69</v>
      </c>
      <c r="D21" s="156">
        <f>IF(ISNUMBER(VALUE(SUBSTITUTE(実質収支比率等に係る経年分析!H$49,"▲","-"))),ROUND(VALUE(SUBSTITUTE(実質収支比率等に係る経年分析!H$49,"▲","-")),2),NA())</f>
        <v>2.78</v>
      </c>
      <c r="E21" s="156">
        <f>IF(ISNUMBER(VALUE(SUBSTITUTE(実質収支比率等に係る経年分析!I$49,"▲","-"))),ROUND(VALUE(SUBSTITUTE(実質収支比率等に係る経年分析!I$49,"▲","-")),2),NA())</f>
        <v>3.71</v>
      </c>
      <c r="F21" s="156">
        <f>IF(ISNUMBER(VALUE(SUBSTITUTE(実質収支比率等に係る経年分析!J$49,"▲","-"))),ROUND(VALUE(SUBSTITUTE(実質収支比率等に係る経年分析!J$49,"▲","-")),2),NA())</f>
        <v>0.45</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0.24</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0.23</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証紙収入整理特別会計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0.01</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0.01</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0.02</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0.02</v>
      </c>
    </row>
    <row r="30" spans="1:11" x14ac:dyDescent="0.2">
      <c r="A30" s="157" t="str">
        <f>IF(連結実質赤字比率に係る赤字・黒字の構成分析!C$40="",NA(),連結実質赤字比率に係る赤字・黒字の構成分析!C$40)</f>
        <v>岩手県港湾整備事業特別会計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0.31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0.28000000000000003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0.43</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0.27</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0.23</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0.46</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0.2</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1.03</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0.37</v>
      </c>
    </row>
    <row r="32" spans="1:11" x14ac:dyDescent="0.2">
      <c r="A32" s="157" t="str">
        <f>IF(連結実質赤字比率に係る赤字・黒字の構成分析!C$38="",NA(),連結実質赤字比率に係る赤字・黒字の構成分析!C$38)</f>
        <v>岩手県流域下水道事業会計</v>
      </c>
      <c r="B32" s="157" t="e">
        <f>IF(ROUND(VALUE(SUBSTITUTE(連結実質赤字比率に係る赤字・黒字の構成分析!F$38,"▲", "-")), 2) &lt; 0, ABS(ROUND(VALUE(SUBSTITUTE(連結実質赤字比率に係る赤字・黒字の構成分析!F$38,"▲", "-")), 2)), NA())</f>
        <v>#VALUE!</v>
      </c>
      <c r="C32" s="157" t="e">
        <f>IF(ROUND(VALUE(SUBSTITUTE(連結実質赤字比率に係る赤字・黒字の構成分析!F$38,"▲", "-")), 2) &gt;= 0, ABS(ROUND(VALUE(SUBSTITUTE(連結実質赤字比率に係る赤字・黒字の構成分析!F$38,"▲", "-")), 2)), NA())</f>
        <v>#VALUE!</v>
      </c>
      <c r="D32" s="157" t="e">
        <f>IF(ROUND(VALUE(SUBSTITUTE(連結実質赤字比率に係る赤字・黒字の構成分析!G$38,"▲", "-")), 2) &lt; 0, ABS(ROUND(VALUE(SUBSTITUTE(連結実質赤字比率に係る赤字・黒字の構成分析!G$38,"▲", "-")), 2)), NA())</f>
        <v>#VALUE!</v>
      </c>
      <c r="E32" s="157" t="e">
        <f>IF(ROUND(VALUE(SUBSTITUTE(連結実質赤字比率に係る赤字・黒字の構成分析!G$38,"▲", "-")), 2) &gt;= 0, ABS(ROUND(VALUE(SUBSTITUTE(連結実質赤字比率に係る赤字・黒字の構成分析!G$38,"▲", "-")), 2)), NA())</f>
        <v>#VALUE!</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0.24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0.24</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0.43</v>
      </c>
    </row>
    <row r="33" spans="1:16" x14ac:dyDescent="0.2">
      <c r="A33" s="157" t="str">
        <f>IF(連結実質赤字比率に係る赤字・黒字の構成分析!C$37="",NA(),連結実質赤字比率に係る赤字・黒字の構成分析!C$37)</f>
        <v>岩手県工業用水道事業会計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0.03</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0.15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0.17</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0.3</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0.44</v>
      </c>
    </row>
    <row r="34" spans="1:16" x14ac:dyDescent="0.2">
      <c r="A34" s="157" t="str">
        <f>IF(連結実質赤字比率に係る赤字・黒字の構成分析!C$36="",NA(),連結実質赤字比率に係る赤字・黒字の構成分析!C$36)</f>
        <v>岩手県立病院等事業会計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1.48</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1.17</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1.59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2.67</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3.14</v>
      </c>
    </row>
    <row r="35" spans="1:16" x14ac:dyDescent="0.2">
      <c r="A35" s="157" t="str">
        <f>IF(連結実質赤字比率に係る赤字・黒字の構成分析!C$35="",NA(),連結実質赤字比率に係る赤字・黒字の構成分析!C$35)</f>
        <v>岩手県電気事業会計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3.24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3.76</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4.34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4.68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5.05</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4.79</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3.32</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6.24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4.34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5.05</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73514</v>
      </c>
      <c r="E42" s="158"/>
      <c r="F42" s="158"/>
      <c r="G42" s="158">
        <f>'実質公債費比率（分子）の構造'!L$52</f>
        <v>72034</v>
      </c>
      <c r="H42" s="158"/>
      <c r="I42" s="158"/>
      <c r="J42" s="158">
        <f>'実質公債費比率（分子）の構造'!M$52</f>
        <v>68972</v>
      </c>
      <c r="K42" s="158"/>
      <c r="L42" s="158"/>
      <c r="M42" s="158">
        <f>'実質公債費比率（分子）の構造'!N$52</f>
        <v>64830</v>
      </c>
      <c r="N42" s="158"/>
      <c r="O42" s="158"/>
      <c r="P42" s="158">
        <f>'実質公債費比率（分子）の構造'!O$52</f>
        <v>61971</v>
      </c>
    </row>
    <row r="43" spans="1:16" x14ac:dyDescent="0.2">
      <c r="A43" s="158" t="s">
        <v>65</v>
      </c>
      <c r="B43" s="158">
        <f>'実質公債費比率（分子）の構造'!K$51</f>
        <v>0</v>
      </c>
      <c r="C43" s="158"/>
      <c r="D43" s="158"/>
      <c r="E43" s="158">
        <f>'実質公債費比率（分子）の構造'!L$51</f>
        <v>1</v>
      </c>
      <c r="F43" s="158"/>
      <c r="G43" s="158"/>
      <c r="H43" s="158">
        <f>'実質公債費比率（分子）の構造'!M$51</f>
        <v>0</v>
      </c>
      <c r="I43" s="158"/>
      <c r="J43" s="158"/>
      <c r="K43" s="158">
        <f>'実質公債費比率（分子）の構造'!N$51</f>
        <v>0</v>
      </c>
      <c r="L43" s="158"/>
      <c r="M43" s="158"/>
      <c r="N43" s="158">
        <f>'実質公債費比率（分子）の構造'!O$51</f>
        <v>0</v>
      </c>
      <c r="O43" s="158"/>
      <c r="P43" s="158"/>
    </row>
    <row r="44" spans="1:16" x14ac:dyDescent="0.2">
      <c r="A44" s="158" t="s">
        <v>66</v>
      </c>
      <c r="B44" s="158">
        <f>'実質公債費比率（分子）の構造'!K$50</f>
        <v>886</v>
      </c>
      <c r="C44" s="158"/>
      <c r="D44" s="158"/>
      <c r="E44" s="158">
        <f>'実質公債費比率（分子）の構造'!L$50</f>
        <v>793</v>
      </c>
      <c r="F44" s="158"/>
      <c r="G44" s="158"/>
      <c r="H44" s="158">
        <f>'実質公債費比率（分子）の構造'!M$50</f>
        <v>725</v>
      </c>
      <c r="I44" s="158"/>
      <c r="J44" s="158"/>
      <c r="K44" s="158">
        <f>'実質公債費比率（分子）の構造'!N$50</f>
        <v>662</v>
      </c>
      <c r="L44" s="158"/>
      <c r="M44" s="158"/>
      <c r="N44" s="158">
        <f>'実質公債費比率（分子）の構造'!O$50</f>
        <v>310</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9718</v>
      </c>
      <c r="C46" s="158"/>
      <c r="D46" s="158"/>
      <c r="E46" s="158">
        <f>'実質公債費比率（分子）の構造'!L$48</f>
        <v>10135</v>
      </c>
      <c r="F46" s="158"/>
      <c r="G46" s="158"/>
      <c r="H46" s="158">
        <f>'実質公債費比率（分子）の構造'!M$48</f>
        <v>9006</v>
      </c>
      <c r="I46" s="158"/>
      <c r="J46" s="158"/>
      <c r="K46" s="158">
        <f>'実質公債費比率（分子）の構造'!N$48</f>
        <v>9881</v>
      </c>
      <c r="L46" s="158"/>
      <c r="M46" s="158"/>
      <c r="N46" s="158">
        <f>'実質公債費比率（分子）の構造'!O$48</f>
        <v>8801</v>
      </c>
      <c r="O46" s="158"/>
      <c r="P46" s="158"/>
    </row>
    <row r="47" spans="1:16" x14ac:dyDescent="0.2">
      <c r="A47" s="158" t="s">
        <v>69</v>
      </c>
      <c r="B47" s="158">
        <f>'実質公債費比率（分子）の構造'!K$47</f>
        <v>1018</v>
      </c>
      <c r="C47" s="158"/>
      <c r="D47" s="158"/>
      <c r="E47" s="158">
        <f>'実質公債費比率（分子）の構造'!L$47</f>
        <v>1118</v>
      </c>
      <c r="F47" s="158"/>
      <c r="G47" s="158"/>
      <c r="H47" s="158">
        <f>'実質公債費比率（分子）の構造'!M$47</f>
        <v>1318</v>
      </c>
      <c r="I47" s="158"/>
      <c r="J47" s="158"/>
      <c r="K47" s="158">
        <f>'実質公債費比率（分子）の構造'!N$47</f>
        <v>1418</v>
      </c>
      <c r="L47" s="158"/>
      <c r="M47" s="158"/>
      <c r="N47" s="158">
        <f>'実質公債費比率（分子）の構造'!O$47</f>
        <v>1518</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111144</v>
      </c>
      <c r="C49" s="158"/>
      <c r="D49" s="158"/>
      <c r="E49" s="158">
        <f>'実質公債費比率（分子）の構造'!L$45</f>
        <v>103838</v>
      </c>
      <c r="F49" s="158"/>
      <c r="G49" s="158"/>
      <c r="H49" s="158">
        <f>'実質公債費比率（分子）の構造'!M$45</f>
        <v>98993</v>
      </c>
      <c r="I49" s="158"/>
      <c r="J49" s="158"/>
      <c r="K49" s="158">
        <f>'実質公債費比率（分子）の構造'!N$45</f>
        <v>100081</v>
      </c>
      <c r="L49" s="158"/>
      <c r="M49" s="158"/>
      <c r="N49" s="158">
        <f>'実質公債費比率（分子）の構造'!O$45</f>
        <v>91713</v>
      </c>
      <c r="O49" s="158"/>
      <c r="P49" s="158"/>
    </row>
    <row r="50" spans="1:16" x14ac:dyDescent="0.2">
      <c r="A50" s="158" t="s">
        <v>72</v>
      </c>
      <c r="B50" s="158" t="e">
        <f>NA()</f>
        <v>#N/A</v>
      </c>
      <c r="C50" s="158">
        <f>IF(ISNUMBER('実質公債費比率（分子）の構造'!K$53),'実質公債費比率（分子）の構造'!K$53,NA())</f>
        <v>49252</v>
      </c>
      <c r="D50" s="158" t="e">
        <f>NA()</f>
        <v>#N/A</v>
      </c>
      <c r="E50" s="158" t="e">
        <f>NA()</f>
        <v>#N/A</v>
      </c>
      <c r="F50" s="158">
        <f>IF(ISNUMBER('実質公債費比率（分子）の構造'!L$53),'実質公債費比率（分子）の構造'!L$53,NA())</f>
        <v>43851</v>
      </c>
      <c r="G50" s="158" t="e">
        <f>NA()</f>
        <v>#N/A</v>
      </c>
      <c r="H50" s="158" t="e">
        <f>NA()</f>
        <v>#N/A</v>
      </c>
      <c r="I50" s="158">
        <f>IF(ISNUMBER('実質公債費比率（分子）の構造'!M$53),'実質公債費比率（分子）の構造'!M$53,NA())</f>
        <v>41070</v>
      </c>
      <c r="J50" s="158" t="e">
        <f>NA()</f>
        <v>#N/A</v>
      </c>
      <c r="K50" s="158" t="e">
        <f>NA()</f>
        <v>#N/A</v>
      </c>
      <c r="L50" s="158">
        <f>IF(ISNUMBER('実質公債費比率（分子）の構造'!N$53),'実質公債費比率（分子）の構造'!N$53,NA())</f>
        <v>47212</v>
      </c>
      <c r="M50" s="158" t="e">
        <f>NA()</f>
        <v>#N/A</v>
      </c>
      <c r="N50" s="158" t="e">
        <f>NA()</f>
        <v>#N/A</v>
      </c>
      <c r="O50" s="158">
        <f>IF(ISNUMBER('実質公債費比率（分子）の構造'!O$53),'実質公債費比率（分子）の構造'!O$53,NA())</f>
        <v>40371</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756104</v>
      </c>
      <c r="E56" s="157"/>
      <c r="F56" s="157"/>
      <c r="G56" s="157">
        <f>'将来負担比率（分子）の構造'!J$52</f>
        <v>739464</v>
      </c>
      <c r="H56" s="157"/>
      <c r="I56" s="157"/>
      <c r="J56" s="157">
        <f>'将来負担比率（分子）の構造'!K$52</f>
        <v>730754</v>
      </c>
      <c r="K56" s="157"/>
      <c r="L56" s="157"/>
      <c r="M56" s="157">
        <f>'将来負担比率（分子）の構造'!L$52</f>
        <v>718331</v>
      </c>
      <c r="N56" s="157"/>
      <c r="O56" s="157"/>
      <c r="P56" s="157">
        <f>'将来負担比率（分子）の構造'!M$52</f>
        <v>685842</v>
      </c>
    </row>
    <row r="57" spans="1:16" x14ac:dyDescent="0.2">
      <c r="A57" s="157" t="s">
        <v>43</v>
      </c>
      <c r="B57" s="157"/>
      <c r="C57" s="157"/>
      <c r="D57" s="157">
        <f>'将来負担比率（分子）の構造'!I$51</f>
        <v>51614</v>
      </c>
      <c r="E57" s="157"/>
      <c r="F57" s="157"/>
      <c r="G57" s="157">
        <f>'将来負担比率（分子）の構造'!J$51</f>
        <v>50633</v>
      </c>
      <c r="H57" s="157"/>
      <c r="I57" s="157"/>
      <c r="J57" s="157">
        <f>'将来負担比率（分子）の構造'!K$51</f>
        <v>53058</v>
      </c>
      <c r="K57" s="157"/>
      <c r="L57" s="157"/>
      <c r="M57" s="157">
        <f>'将来負担比率（分子）の構造'!L$51</f>
        <v>50406</v>
      </c>
      <c r="N57" s="157"/>
      <c r="O57" s="157"/>
      <c r="P57" s="157">
        <f>'将来負担比率（分子）の構造'!M$51</f>
        <v>50593</v>
      </c>
    </row>
    <row r="58" spans="1:16" x14ac:dyDescent="0.2">
      <c r="A58" s="157" t="s">
        <v>42</v>
      </c>
      <c r="B58" s="157"/>
      <c r="C58" s="157"/>
      <c r="D58" s="157">
        <f>'将来負担比率（分子）の構造'!I$50</f>
        <v>75093</v>
      </c>
      <c r="E58" s="157"/>
      <c r="F58" s="157"/>
      <c r="G58" s="157">
        <f>'将来負担比率（分子）の構造'!J$50</f>
        <v>68982</v>
      </c>
      <c r="H58" s="157"/>
      <c r="I58" s="157"/>
      <c r="J58" s="157">
        <f>'将来負担比率（分子）の構造'!K$50</f>
        <v>69875</v>
      </c>
      <c r="K58" s="157"/>
      <c r="L58" s="157"/>
      <c r="M58" s="157">
        <f>'将来負担比率（分子）の構造'!L$50</f>
        <v>102647</v>
      </c>
      <c r="N58" s="157"/>
      <c r="O58" s="157"/>
      <c r="P58" s="157">
        <f>'将来負担比率（分子）の構造'!M$50</f>
        <v>107381</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147</v>
      </c>
      <c r="C61" s="157"/>
      <c r="D61" s="157"/>
      <c r="E61" s="157">
        <f>'将来負担比率（分子）の構造'!J$46</f>
        <v>38</v>
      </c>
      <c r="F61" s="157"/>
      <c r="G61" s="157"/>
      <c r="H61" s="157">
        <f>'将来負担比率（分子）の構造'!K$46</f>
        <v>22</v>
      </c>
      <c r="I61" s="157"/>
      <c r="J61" s="157"/>
      <c r="K61" s="157">
        <f>'将来負担比率（分子）の構造'!L$46</f>
        <v>10</v>
      </c>
      <c r="L61" s="157"/>
      <c r="M61" s="157"/>
      <c r="N61" s="157">
        <f>'将来負担比率（分子）の構造'!M$46</f>
        <v>64</v>
      </c>
      <c r="O61" s="157"/>
      <c r="P61" s="157"/>
    </row>
    <row r="62" spans="1:16" x14ac:dyDescent="0.2">
      <c r="A62" s="157" t="s">
        <v>36</v>
      </c>
      <c r="B62" s="157">
        <f>'将来負担比率（分子）の構造'!I$45</f>
        <v>166113</v>
      </c>
      <c r="C62" s="157"/>
      <c r="D62" s="157"/>
      <c r="E62" s="157">
        <f>'将来負担比率（分子）の構造'!J$45</f>
        <v>161926</v>
      </c>
      <c r="F62" s="157"/>
      <c r="G62" s="157"/>
      <c r="H62" s="157">
        <f>'将来負担比率（分子）の構造'!K$45</f>
        <v>160464</v>
      </c>
      <c r="I62" s="157"/>
      <c r="J62" s="157"/>
      <c r="K62" s="157">
        <f>'将来負担比率（分子）の構造'!L$45</f>
        <v>153930</v>
      </c>
      <c r="L62" s="157"/>
      <c r="M62" s="157"/>
      <c r="N62" s="157">
        <f>'将来負担比率（分子）の構造'!M$45</f>
        <v>149777</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67650</v>
      </c>
      <c r="C64" s="157"/>
      <c r="D64" s="157"/>
      <c r="E64" s="157">
        <f>'将来負担比率（分子）の構造'!J$43</f>
        <v>65680</v>
      </c>
      <c r="F64" s="157"/>
      <c r="G64" s="157"/>
      <c r="H64" s="157">
        <f>'将来負担比率（分子）の構造'!K$43</f>
        <v>62172</v>
      </c>
      <c r="I64" s="157"/>
      <c r="J64" s="157"/>
      <c r="K64" s="157">
        <f>'将来負担比率（分子）の構造'!L$43</f>
        <v>61012</v>
      </c>
      <c r="L64" s="157"/>
      <c r="M64" s="157"/>
      <c r="N64" s="157">
        <f>'将来負担比率（分子）の構造'!M$43</f>
        <v>56320</v>
      </c>
      <c r="O64" s="157"/>
      <c r="P64" s="157"/>
    </row>
    <row r="65" spans="1:16" x14ac:dyDescent="0.2">
      <c r="A65" s="157" t="s">
        <v>33</v>
      </c>
      <c r="B65" s="157">
        <f>'将来負担比率（分子）の構造'!I$42</f>
        <v>2794</v>
      </c>
      <c r="C65" s="157"/>
      <c r="D65" s="157"/>
      <c r="E65" s="157">
        <f>'将来負担比率（分子）の構造'!J$42</f>
        <v>2071</v>
      </c>
      <c r="F65" s="157"/>
      <c r="G65" s="157"/>
      <c r="H65" s="157">
        <f>'将来負担比率（分子）の構造'!K$42</f>
        <v>1487</v>
      </c>
      <c r="I65" s="157"/>
      <c r="J65" s="157"/>
      <c r="K65" s="157">
        <f>'将来負担比率（分子）の構造'!L$42</f>
        <v>1035</v>
      </c>
      <c r="L65" s="157"/>
      <c r="M65" s="157"/>
      <c r="N65" s="157">
        <f>'将来負担比率（分子）の構造'!M$42</f>
        <v>674</v>
      </c>
      <c r="O65" s="157"/>
      <c r="P65" s="157"/>
    </row>
    <row r="66" spans="1:16" x14ac:dyDescent="0.2">
      <c r="A66" s="157" t="s">
        <v>32</v>
      </c>
      <c r="B66" s="157">
        <f>'将来負担比率（分子）の構造'!I$41</f>
        <v>1355246</v>
      </c>
      <c r="C66" s="157"/>
      <c r="D66" s="157"/>
      <c r="E66" s="157">
        <f>'将来負担比率（分子）の構造'!J$41</f>
        <v>1344487</v>
      </c>
      <c r="F66" s="157"/>
      <c r="G66" s="157"/>
      <c r="H66" s="157">
        <f>'将来負担比率（分子）の構造'!K$41</f>
        <v>1353268</v>
      </c>
      <c r="I66" s="157"/>
      <c r="J66" s="157"/>
      <c r="K66" s="157">
        <f>'将来負担比率（分子）の構造'!L$41</f>
        <v>1343636</v>
      </c>
      <c r="L66" s="157"/>
      <c r="M66" s="157"/>
      <c r="N66" s="157">
        <f>'将来負担比率（分子）の構造'!M$41</f>
        <v>1314815</v>
      </c>
      <c r="O66" s="157"/>
      <c r="P66" s="157"/>
    </row>
    <row r="67" spans="1:16" x14ac:dyDescent="0.2">
      <c r="A67" s="157" t="s">
        <v>76</v>
      </c>
      <c r="B67" s="157" t="e">
        <f>NA()</f>
        <v>#N/A</v>
      </c>
      <c r="C67" s="157">
        <f>IF(ISNUMBER('将来負担比率（分子）の構造'!I$53), IF('将来負担比率（分子）の構造'!I$53 &lt; 0, 0, '将来負担比率（分子）の構造'!I$53), NA())</f>
        <v>709138</v>
      </c>
      <c r="D67" s="157" t="e">
        <f>NA()</f>
        <v>#N/A</v>
      </c>
      <c r="E67" s="157" t="e">
        <f>NA()</f>
        <v>#N/A</v>
      </c>
      <c r="F67" s="157">
        <f>IF(ISNUMBER('将来負担比率（分子）の構造'!J$53), IF('将来負担比率（分子）の構造'!J$53 &lt; 0, 0, '将来負担比率（分子）の構造'!J$53), NA())</f>
        <v>715124</v>
      </c>
      <c r="G67" s="157" t="e">
        <f>NA()</f>
        <v>#N/A</v>
      </c>
      <c r="H67" s="157" t="e">
        <f>NA()</f>
        <v>#N/A</v>
      </c>
      <c r="I67" s="157">
        <f>IF(ISNUMBER('将来負担比率（分子）の構造'!K$53), IF('将来負担比率（分子）の構造'!K$53 &lt; 0, 0, '将来負担比率（分子）の構造'!K$53), NA())</f>
        <v>723727</v>
      </c>
      <c r="J67" s="157" t="e">
        <f>NA()</f>
        <v>#N/A</v>
      </c>
      <c r="K67" s="157" t="e">
        <f>NA()</f>
        <v>#N/A</v>
      </c>
      <c r="L67" s="157">
        <f>IF(ISNUMBER('将来負担比率（分子）の構造'!L$53), IF('将来負担比率（分子）の構造'!L$53 &lt; 0, 0, '将来負担比率（分子）の構造'!L$53), NA())</f>
        <v>688239</v>
      </c>
      <c r="M67" s="157" t="e">
        <f>NA()</f>
        <v>#N/A</v>
      </c>
      <c r="N67" s="157" t="e">
        <f>NA()</f>
        <v>#N/A</v>
      </c>
      <c r="O67" s="157">
        <f>IF(ISNUMBER('将来負担比率（分子）の構造'!M$53), IF('将来負担比率（分子）の構造'!M$53 &lt; 0, 0, '将来負担比率（分子）の構造'!M$53), NA())</f>
        <v>677833</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17709</v>
      </c>
      <c r="C72" s="161">
        <f>基金残高に係る経年分析!G55</f>
        <v>34651</v>
      </c>
      <c r="D72" s="161">
        <f>基金残高に係る経年分析!H55</f>
        <v>29702</v>
      </c>
    </row>
    <row r="73" spans="1:16" x14ac:dyDescent="0.2">
      <c r="A73" s="160" t="s">
        <v>79</v>
      </c>
      <c r="B73" s="161">
        <f>基金残高に係る経年分析!F56</f>
        <v>14790</v>
      </c>
      <c r="C73" s="161">
        <f>基金残高に係る経年分析!G56</f>
        <v>29790</v>
      </c>
      <c r="D73" s="161">
        <f>基金残高に係る経年分析!H56</f>
        <v>29797</v>
      </c>
    </row>
    <row r="74" spans="1:16" x14ac:dyDescent="0.2">
      <c r="A74" s="160" t="s">
        <v>80</v>
      </c>
      <c r="B74" s="161">
        <f>基金残高に係る経年分析!F57</f>
        <v>40988</v>
      </c>
      <c r="C74" s="161">
        <f>基金残高に係る経年分析!G57</f>
        <v>36902</v>
      </c>
      <c r="D74" s="161">
        <f>基金残高に係る経年分析!H57</f>
        <v>52075</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193</v>
      </c>
      <c r="DD1" s="569"/>
      <c r="DE1" s="569"/>
      <c r="DF1" s="569"/>
      <c r="DG1" s="569"/>
      <c r="DH1" s="569"/>
      <c r="DI1" s="570"/>
      <c r="DK1" s="568" t="s">
        <v>194</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196</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197</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198</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199</v>
      </c>
      <c r="S4" s="572"/>
      <c r="T4" s="572"/>
      <c r="U4" s="572"/>
      <c r="V4" s="572"/>
      <c r="W4" s="572"/>
      <c r="X4" s="572"/>
      <c r="Y4" s="573"/>
      <c r="Z4" s="571" t="s">
        <v>200</v>
      </c>
      <c r="AA4" s="572"/>
      <c r="AB4" s="572"/>
      <c r="AC4" s="573"/>
      <c r="AD4" s="571" t="s">
        <v>201</v>
      </c>
      <c r="AE4" s="572"/>
      <c r="AF4" s="572"/>
      <c r="AG4" s="572"/>
      <c r="AH4" s="572"/>
      <c r="AI4" s="572"/>
      <c r="AJ4" s="572"/>
      <c r="AK4" s="573"/>
      <c r="AL4" s="571" t="s">
        <v>200</v>
      </c>
      <c r="AM4" s="572"/>
      <c r="AN4" s="572"/>
      <c r="AO4" s="573"/>
      <c r="AP4" s="574" t="s">
        <v>202</v>
      </c>
      <c r="AQ4" s="574"/>
      <c r="AR4" s="574"/>
      <c r="AS4" s="574"/>
      <c r="AT4" s="574"/>
      <c r="AU4" s="574"/>
      <c r="AV4" s="574"/>
      <c r="AW4" s="574"/>
      <c r="AX4" s="574"/>
      <c r="AY4" s="574"/>
      <c r="AZ4" s="574"/>
      <c r="BA4" s="574"/>
      <c r="BB4" s="574"/>
      <c r="BC4" s="574"/>
      <c r="BD4" s="574" t="s">
        <v>203</v>
      </c>
      <c r="BE4" s="574"/>
      <c r="BF4" s="574"/>
      <c r="BG4" s="574"/>
      <c r="BH4" s="574"/>
      <c r="BI4" s="574"/>
      <c r="BJ4" s="574"/>
      <c r="BK4" s="574"/>
      <c r="BL4" s="574" t="s">
        <v>200</v>
      </c>
      <c r="BM4" s="574"/>
      <c r="BN4" s="574"/>
      <c r="BO4" s="574"/>
      <c r="BP4" s="574" t="s">
        <v>204</v>
      </c>
      <c r="BQ4" s="574"/>
      <c r="BR4" s="574"/>
      <c r="BS4" s="574"/>
      <c r="BT4" s="574"/>
      <c r="BU4" s="574"/>
      <c r="BV4" s="574"/>
      <c r="BW4" s="574"/>
      <c r="BY4" s="571" t="s">
        <v>205</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206</v>
      </c>
      <c r="C5" s="576"/>
      <c r="D5" s="576"/>
      <c r="E5" s="576"/>
      <c r="F5" s="576"/>
      <c r="G5" s="576"/>
      <c r="H5" s="576"/>
      <c r="I5" s="576"/>
      <c r="J5" s="576"/>
      <c r="K5" s="576"/>
      <c r="L5" s="576"/>
      <c r="M5" s="576"/>
      <c r="N5" s="576"/>
      <c r="O5" s="576"/>
      <c r="P5" s="576"/>
      <c r="Q5" s="577"/>
      <c r="R5" s="578">
        <v>168825953</v>
      </c>
      <c r="S5" s="579"/>
      <c r="T5" s="579"/>
      <c r="U5" s="579"/>
      <c r="V5" s="579"/>
      <c r="W5" s="579"/>
      <c r="X5" s="579"/>
      <c r="Y5" s="580"/>
      <c r="Z5" s="581">
        <v>19.2</v>
      </c>
      <c r="AA5" s="581"/>
      <c r="AB5" s="581"/>
      <c r="AC5" s="581"/>
      <c r="AD5" s="582">
        <v>132894464</v>
      </c>
      <c r="AE5" s="582"/>
      <c r="AF5" s="582"/>
      <c r="AG5" s="582"/>
      <c r="AH5" s="582"/>
      <c r="AI5" s="582"/>
      <c r="AJ5" s="582"/>
      <c r="AK5" s="582"/>
      <c r="AL5" s="583">
        <v>34.4</v>
      </c>
      <c r="AM5" s="584"/>
      <c r="AN5" s="584"/>
      <c r="AO5" s="585"/>
      <c r="AP5" s="575" t="s">
        <v>207</v>
      </c>
      <c r="AQ5" s="576"/>
      <c r="AR5" s="576"/>
      <c r="AS5" s="576"/>
      <c r="AT5" s="576"/>
      <c r="AU5" s="576"/>
      <c r="AV5" s="576"/>
      <c r="AW5" s="576"/>
      <c r="AX5" s="576"/>
      <c r="AY5" s="576"/>
      <c r="AZ5" s="576"/>
      <c r="BA5" s="576"/>
      <c r="BB5" s="576"/>
      <c r="BC5" s="577"/>
      <c r="BD5" s="589">
        <v>168718519</v>
      </c>
      <c r="BE5" s="590"/>
      <c r="BF5" s="590"/>
      <c r="BG5" s="590"/>
      <c r="BH5" s="590"/>
      <c r="BI5" s="590"/>
      <c r="BJ5" s="590"/>
      <c r="BK5" s="591"/>
      <c r="BL5" s="592">
        <v>99.9</v>
      </c>
      <c r="BM5" s="592"/>
      <c r="BN5" s="592"/>
      <c r="BO5" s="592"/>
      <c r="BP5" s="593">
        <v>1456465</v>
      </c>
      <c r="BQ5" s="593"/>
      <c r="BR5" s="593"/>
      <c r="BS5" s="593"/>
      <c r="BT5" s="593"/>
      <c r="BU5" s="593"/>
      <c r="BV5" s="593"/>
      <c r="BW5" s="597"/>
      <c r="BY5" s="571" t="s">
        <v>202</v>
      </c>
      <c r="BZ5" s="572"/>
      <c r="CA5" s="572"/>
      <c r="CB5" s="572"/>
      <c r="CC5" s="572"/>
      <c r="CD5" s="572"/>
      <c r="CE5" s="572"/>
      <c r="CF5" s="572"/>
      <c r="CG5" s="572"/>
      <c r="CH5" s="572"/>
      <c r="CI5" s="572"/>
      <c r="CJ5" s="572"/>
      <c r="CK5" s="572"/>
      <c r="CL5" s="573"/>
      <c r="CM5" s="571" t="s">
        <v>208</v>
      </c>
      <c r="CN5" s="572"/>
      <c r="CO5" s="572"/>
      <c r="CP5" s="572"/>
      <c r="CQ5" s="572"/>
      <c r="CR5" s="572"/>
      <c r="CS5" s="572"/>
      <c r="CT5" s="573"/>
      <c r="CU5" s="571" t="s">
        <v>200</v>
      </c>
      <c r="CV5" s="572"/>
      <c r="CW5" s="572"/>
      <c r="CX5" s="573"/>
      <c r="CY5" s="571" t="s">
        <v>209</v>
      </c>
      <c r="CZ5" s="572"/>
      <c r="DA5" s="572"/>
      <c r="DB5" s="572"/>
      <c r="DC5" s="572"/>
      <c r="DD5" s="572"/>
      <c r="DE5" s="572"/>
      <c r="DF5" s="572"/>
      <c r="DG5" s="572"/>
      <c r="DH5" s="572"/>
      <c r="DI5" s="572"/>
      <c r="DJ5" s="572"/>
      <c r="DK5" s="573"/>
      <c r="DL5" s="571" t="s">
        <v>210</v>
      </c>
      <c r="DM5" s="572"/>
      <c r="DN5" s="572"/>
      <c r="DO5" s="572"/>
      <c r="DP5" s="572"/>
      <c r="DQ5" s="572"/>
      <c r="DR5" s="572"/>
      <c r="DS5" s="572"/>
      <c r="DT5" s="572"/>
      <c r="DU5" s="572"/>
      <c r="DV5" s="572"/>
      <c r="DW5" s="572"/>
      <c r="DX5" s="573"/>
    </row>
    <row r="6" spans="2:138" ht="11.25" customHeight="1" x14ac:dyDescent="0.2">
      <c r="B6" s="586" t="s">
        <v>211</v>
      </c>
      <c r="C6" s="587"/>
      <c r="D6" s="587"/>
      <c r="E6" s="587"/>
      <c r="F6" s="587"/>
      <c r="G6" s="587"/>
      <c r="H6" s="587"/>
      <c r="I6" s="587"/>
      <c r="J6" s="587"/>
      <c r="K6" s="587"/>
      <c r="L6" s="587"/>
      <c r="M6" s="587"/>
      <c r="N6" s="587"/>
      <c r="O6" s="587"/>
      <c r="P6" s="587"/>
      <c r="Q6" s="588"/>
      <c r="R6" s="589">
        <v>26347656</v>
      </c>
      <c r="S6" s="590"/>
      <c r="T6" s="590"/>
      <c r="U6" s="590"/>
      <c r="V6" s="590"/>
      <c r="W6" s="590"/>
      <c r="X6" s="590"/>
      <c r="Y6" s="591"/>
      <c r="Z6" s="592">
        <v>3</v>
      </c>
      <c r="AA6" s="592"/>
      <c r="AB6" s="592"/>
      <c r="AC6" s="592"/>
      <c r="AD6" s="593">
        <v>26347656</v>
      </c>
      <c r="AE6" s="593"/>
      <c r="AF6" s="593"/>
      <c r="AG6" s="593"/>
      <c r="AH6" s="593"/>
      <c r="AI6" s="593"/>
      <c r="AJ6" s="593"/>
      <c r="AK6" s="593"/>
      <c r="AL6" s="594">
        <v>6.8</v>
      </c>
      <c r="AM6" s="595"/>
      <c r="AN6" s="595"/>
      <c r="AO6" s="596"/>
      <c r="AP6" s="586" t="s">
        <v>212</v>
      </c>
      <c r="AQ6" s="587"/>
      <c r="AR6" s="587"/>
      <c r="AS6" s="587"/>
      <c r="AT6" s="587"/>
      <c r="AU6" s="587"/>
      <c r="AV6" s="587"/>
      <c r="AW6" s="587"/>
      <c r="AX6" s="587"/>
      <c r="AY6" s="587"/>
      <c r="AZ6" s="587"/>
      <c r="BA6" s="587"/>
      <c r="BB6" s="587"/>
      <c r="BC6" s="588"/>
      <c r="BD6" s="589">
        <v>168718519</v>
      </c>
      <c r="BE6" s="590"/>
      <c r="BF6" s="590"/>
      <c r="BG6" s="590"/>
      <c r="BH6" s="590"/>
      <c r="BI6" s="590"/>
      <c r="BJ6" s="590"/>
      <c r="BK6" s="591"/>
      <c r="BL6" s="592">
        <v>99.9</v>
      </c>
      <c r="BM6" s="592"/>
      <c r="BN6" s="592"/>
      <c r="BO6" s="592"/>
      <c r="BP6" s="593">
        <v>1456465</v>
      </c>
      <c r="BQ6" s="593"/>
      <c r="BR6" s="593"/>
      <c r="BS6" s="593"/>
      <c r="BT6" s="593"/>
      <c r="BU6" s="593"/>
      <c r="BV6" s="593"/>
      <c r="BW6" s="597"/>
      <c r="BY6" s="575" t="s">
        <v>213</v>
      </c>
      <c r="BZ6" s="576"/>
      <c r="CA6" s="576"/>
      <c r="CB6" s="576"/>
      <c r="CC6" s="576"/>
      <c r="CD6" s="576"/>
      <c r="CE6" s="576"/>
      <c r="CF6" s="576"/>
      <c r="CG6" s="576"/>
      <c r="CH6" s="576"/>
      <c r="CI6" s="576"/>
      <c r="CJ6" s="576"/>
      <c r="CK6" s="576"/>
      <c r="CL6" s="577"/>
      <c r="CM6" s="589">
        <v>1309412</v>
      </c>
      <c r="CN6" s="590"/>
      <c r="CO6" s="590"/>
      <c r="CP6" s="590"/>
      <c r="CQ6" s="590"/>
      <c r="CR6" s="590"/>
      <c r="CS6" s="590"/>
      <c r="CT6" s="591"/>
      <c r="CU6" s="592">
        <v>0.2</v>
      </c>
      <c r="CV6" s="592"/>
      <c r="CW6" s="592"/>
      <c r="CX6" s="592"/>
      <c r="CY6" s="598" t="s">
        <v>214</v>
      </c>
      <c r="CZ6" s="590"/>
      <c r="DA6" s="590"/>
      <c r="DB6" s="590"/>
      <c r="DC6" s="590"/>
      <c r="DD6" s="590"/>
      <c r="DE6" s="590"/>
      <c r="DF6" s="590"/>
      <c r="DG6" s="590"/>
      <c r="DH6" s="590"/>
      <c r="DI6" s="590"/>
      <c r="DJ6" s="590"/>
      <c r="DK6" s="591"/>
      <c r="DL6" s="598">
        <v>1298027</v>
      </c>
      <c r="DM6" s="590"/>
      <c r="DN6" s="590"/>
      <c r="DO6" s="590"/>
      <c r="DP6" s="590"/>
      <c r="DQ6" s="590"/>
      <c r="DR6" s="590"/>
      <c r="DS6" s="590"/>
      <c r="DT6" s="590"/>
      <c r="DU6" s="590"/>
      <c r="DV6" s="590"/>
      <c r="DW6" s="590"/>
      <c r="DX6" s="599"/>
    </row>
    <row r="7" spans="2:138" ht="11.25" customHeight="1" x14ac:dyDescent="0.2">
      <c r="B7" s="586" t="s">
        <v>215</v>
      </c>
      <c r="C7" s="587"/>
      <c r="D7" s="587"/>
      <c r="E7" s="587"/>
      <c r="F7" s="587"/>
      <c r="G7" s="587"/>
      <c r="H7" s="587"/>
      <c r="I7" s="587"/>
      <c r="J7" s="587"/>
      <c r="K7" s="587"/>
      <c r="L7" s="587"/>
      <c r="M7" s="587"/>
      <c r="N7" s="587"/>
      <c r="O7" s="587"/>
      <c r="P7" s="587"/>
      <c r="Q7" s="588"/>
      <c r="R7" s="589">
        <v>3100912</v>
      </c>
      <c r="S7" s="590"/>
      <c r="T7" s="590"/>
      <c r="U7" s="590"/>
      <c r="V7" s="590"/>
      <c r="W7" s="590"/>
      <c r="X7" s="590"/>
      <c r="Y7" s="591"/>
      <c r="Z7" s="592">
        <v>0.4</v>
      </c>
      <c r="AA7" s="592"/>
      <c r="AB7" s="592"/>
      <c r="AC7" s="592"/>
      <c r="AD7" s="593">
        <v>3100912</v>
      </c>
      <c r="AE7" s="593"/>
      <c r="AF7" s="593"/>
      <c r="AG7" s="593"/>
      <c r="AH7" s="593"/>
      <c r="AI7" s="593"/>
      <c r="AJ7" s="593"/>
      <c r="AK7" s="593"/>
      <c r="AL7" s="594">
        <v>0.8</v>
      </c>
      <c r="AM7" s="595"/>
      <c r="AN7" s="595"/>
      <c r="AO7" s="596"/>
      <c r="AP7" s="586" t="s">
        <v>216</v>
      </c>
      <c r="AQ7" s="587"/>
      <c r="AR7" s="587"/>
      <c r="AS7" s="587"/>
      <c r="AT7" s="587"/>
      <c r="AU7" s="587"/>
      <c r="AV7" s="587"/>
      <c r="AW7" s="587"/>
      <c r="AX7" s="587"/>
      <c r="AY7" s="587"/>
      <c r="AZ7" s="587"/>
      <c r="BA7" s="587"/>
      <c r="BB7" s="587"/>
      <c r="BC7" s="588"/>
      <c r="BD7" s="589">
        <v>40370153</v>
      </c>
      <c r="BE7" s="590"/>
      <c r="BF7" s="590"/>
      <c r="BG7" s="590"/>
      <c r="BH7" s="590"/>
      <c r="BI7" s="590"/>
      <c r="BJ7" s="590"/>
      <c r="BK7" s="591"/>
      <c r="BL7" s="592">
        <v>23.9</v>
      </c>
      <c r="BM7" s="592"/>
      <c r="BN7" s="592"/>
      <c r="BO7" s="592"/>
      <c r="BP7" s="593">
        <v>1456465</v>
      </c>
      <c r="BQ7" s="593"/>
      <c r="BR7" s="593"/>
      <c r="BS7" s="593"/>
      <c r="BT7" s="593"/>
      <c r="BU7" s="593"/>
      <c r="BV7" s="593"/>
      <c r="BW7" s="597"/>
      <c r="BY7" s="586" t="s">
        <v>217</v>
      </c>
      <c r="BZ7" s="587"/>
      <c r="CA7" s="587"/>
      <c r="CB7" s="587"/>
      <c r="CC7" s="587"/>
      <c r="CD7" s="587"/>
      <c r="CE7" s="587"/>
      <c r="CF7" s="587"/>
      <c r="CG7" s="587"/>
      <c r="CH7" s="587"/>
      <c r="CI7" s="587"/>
      <c r="CJ7" s="587"/>
      <c r="CK7" s="587"/>
      <c r="CL7" s="588"/>
      <c r="CM7" s="589">
        <v>53988056</v>
      </c>
      <c r="CN7" s="590"/>
      <c r="CO7" s="590"/>
      <c r="CP7" s="590"/>
      <c r="CQ7" s="590"/>
      <c r="CR7" s="590"/>
      <c r="CS7" s="590"/>
      <c r="CT7" s="591"/>
      <c r="CU7" s="592">
        <v>6.5</v>
      </c>
      <c r="CV7" s="592"/>
      <c r="CW7" s="592"/>
      <c r="CX7" s="592"/>
      <c r="CY7" s="598">
        <v>1688565</v>
      </c>
      <c r="CZ7" s="590"/>
      <c r="DA7" s="590"/>
      <c r="DB7" s="590"/>
      <c r="DC7" s="590"/>
      <c r="DD7" s="590"/>
      <c r="DE7" s="590"/>
      <c r="DF7" s="590"/>
      <c r="DG7" s="590"/>
      <c r="DH7" s="590"/>
      <c r="DI7" s="590"/>
      <c r="DJ7" s="590"/>
      <c r="DK7" s="591"/>
      <c r="DL7" s="598">
        <v>50244968</v>
      </c>
      <c r="DM7" s="590"/>
      <c r="DN7" s="590"/>
      <c r="DO7" s="590"/>
      <c r="DP7" s="590"/>
      <c r="DQ7" s="590"/>
      <c r="DR7" s="590"/>
      <c r="DS7" s="590"/>
      <c r="DT7" s="590"/>
      <c r="DU7" s="590"/>
      <c r="DV7" s="590"/>
      <c r="DW7" s="590"/>
      <c r="DX7" s="599"/>
    </row>
    <row r="8" spans="2:138" ht="11.25" customHeight="1" x14ac:dyDescent="0.2">
      <c r="B8" s="586" t="s">
        <v>218</v>
      </c>
      <c r="C8" s="587"/>
      <c r="D8" s="587"/>
      <c r="E8" s="587"/>
      <c r="F8" s="587"/>
      <c r="G8" s="587"/>
      <c r="H8" s="587"/>
      <c r="I8" s="587"/>
      <c r="J8" s="587"/>
      <c r="K8" s="587"/>
      <c r="L8" s="587"/>
      <c r="M8" s="587"/>
      <c r="N8" s="587"/>
      <c r="O8" s="587"/>
      <c r="P8" s="587"/>
      <c r="Q8" s="588"/>
      <c r="R8" s="589" t="s">
        <v>123</v>
      </c>
      <c r="S8" s="590"/>
      <c r="T8" s="590"/>
      <c r="U8" s="590"/>
      <c r="V8" s="590"/>
      <c r="W8" s="590"/>
      <c r="X8" s="590"/>
      <c r="Y8" s="591"/>
      <c r="Z8" s="592" t="s">
        <v>214</v>
      </c>
      <c r="AA8" s="592"/>
      <c r="AB8" s="592"/>
      <c r="AC8" s="592"/>
      <c r="AD8" s="593" t="s">
        <v>123</v>
      </c>
      <c r="AE8" s="593"/>
      <c r="AF8" s="593"/>
      <c r="AG8" s="593"/>
      <c r="AH8" s="593"/>
      <c r="AI8" s="593"/>
      <c r="AJ8" s="593"/>
      <c r="AK8" s="593"/>
      <c r="AL8" s="594" t="s">
        <v>123</v>
      </c>
      <c r="AM8" s="595"/>
      <c r="AN8" s="595"/>
      <c r="AO8" s="596"/>
      <c r="AP8" s="586" t="s">
        <v>219</v>
      </c>
      <c r="AQ8" s="587"/>
      <c r="AR8" s="587"/>
      <c r="AS8" s="587"/>
      <c r="AT8" s="587"/>
      <c r="AU8" s="587"/>
      <c r="AV8" s="587"/>
      <c r="AW8" s="587"/>
      <c r="AX8" s="587"/>
      <c r="AY8" s="587"/>
      <c r="AZ8" s="587"/>
      <c r="BA8" s="587"/>
      <c r="BB8" s="587"/>
      <c r="BC8" s="588"/>
      <c r="BD8" s="589">
        <v>1512988</v>
      </c>
      <c r="BE8" s="590"/>
      <c r="BF8" s="590"/>
      <c r="BG8" s="590"/>
      <c r="BH8" s="590"/>
      <c r="BI8" s="590"/>
      <c r="BJ8" s="590"/>
      <c r="BK8" s="591"/>
      <c r="BL8" s="592">
        <v>0.9</v>
      </c>
      <c r="BM8" s="592"/>
      <c r="BN8" s="592"/>
      <c r="BO8" s="592"/>
      <c r="BP8" s="593">
        <v>600505</v>
      </c>
      <c r="BQ8" s="593"/>
      <c r="BR8" s="593"/>
      <c r="BS8" s="593"/>
      <c r="BT8" s="593"/>
      <c r="BU8" s="593"/>
      <c r="BV8" s="593"/>
      <c r="BW8" s="597"/>
      <c r="BY8" s="586" t="s">
        <v>220</v>
      </c>
      <c r="BZ8" s="587"/>
      <c r="CA8" s="587"/>
      <c r="CB8" s="587"/>
      <c r="CC8" s="587"/>
      <c r="CD8" s="587"/>
      <c r="CE8" s="587"/>
      <c r="CF8" s="587"/>
      <c r="CG8" s="587"/>
      <c r="CH8" s="587"/>
      <c r="CI8" s="587"/>
      <c r="CJ8" s="587"/>
      <c r="CK8" s="587"/>
      <c r="CL8" s="588"/>
      <c r="CM8" s="589">
        <v>100149115</v>
      </c>
      <c r="CN8" s="590"/>
      <c r="CO8" s="590"/>
      <c r="CP8" s="590"/>
      <c r="CQ8" s="590"/>
      <c r="CR8" s="590"/>
      <c r="CS8" s="590"/>
      <c r="CT8" s="591"/>
      <c r="CU8" s="594">
        <v>12.1</v>
      </c>
      <c r="CV8" s="595"/>
      <c r="CW8" s="595"/>
      <c r="CX8" s="600"/>
      <c r="CY8" s="598">
        <v>2616360</v>
      </c>
      <c r="CZ8" s="590"/>
      <c r="DA8" s="590"/>
      <c r="DB8" s="590"/>
      <c r="DC8" s="590"/>
      <c r="DD8" s="590"/>
      <c r="DE8" s="590"/>
      <c r="DF8" s="590"/>
      <c r="DG8" s="590"/>
      <c r="DH8" s="590"/>
      <c r="DI8" s="590"/>
      <c r="DJ8" s="590"/>
      <c r="DK8" s="591"/>
      <c r="DL8" s="598">
        <v>85233485</v>
      </c>
      <c r="DM8" s="590"/>
      <c r="DN8" s="590"/>
      <c r="DO8" s="590"/>
      <c r="DP8" s="590"/>
      <c r="DQ8" s="590"/>
      <c r="DR8" s="590"/>
      <c r="DS8" s="590"/>
      <c r="DT8" s="590"/>
      <c r="DU8" s="590"/>
      <c r="DV8" s="590"/>
      <c r="DW8" s="590"/>
      <c r="DX8" s="599"/>
    </row>
    <row r="9" spans="2:138" ht="11.25" customHeight="1" x14ac:dyDescent="0.2">
      <c r="B9" s="586" t="s">
        <v>221</v>
      </c>
      <c r="C9" s="587"/>
      <c r="D9" s="587"/>
      <c r="E9" s="587"/>
      <c r="F9" s="587"/>
      <c r="G9" s="587"/>
      <c r="H9" s="587"/>
      <c r="I9" s="587"/>
      <c r="J9" s="587"/>
      <c r="K9" s="587"/>
      <c r="L9" s="587"/>
      <c r="M9" s="587"/>
      <c r="N9" s="587"/>
      <c r="O9" s="587"/>
      <c r="P9" s="587"/>
      <c r="Q9" s="588"/>
      <c r="R9" s="589" t="s">
        <v>123</v>
      </c>
      <c r="S9" s="590"/>
      <c r="T9" s="590"/>
      <c r="U9" s="590"/>
      <c r="V9" s="590"/>
      <c r="W9" s="590"/>
      <c r="X9" s="590"/>
      <c r="Y9" s="591"/>
      <c r="Z9" s="592" t="s">
        <v>123</v>
      </c>
      <c r="AA9" s="592"/>
      <c r="AB9" s="592"/>
      <c r="AC9" s="592"/>
      <c r="AD9" s="593" t="s">
        <v>123</v>
      </c>
      <c r="AE9" s="593"/>
      <c r="AF9" s="593"/>
      <c r="AG9" s="593"/>
      <c r="AH9" s="593"/>
      <c r="AI9" s="593"/>
      <c r="AJ9" s="593"/>
      <c r="AK9" s="593"/>
      <c r="AL9" s="594" t="s">
        <v>214</v>
      </c>
      <c r="AM9" s="595"/>
      <c r="AN9" s="595"/>
      <c r="AO9" s="596"/>
      <c r="AP9" s="586" t="s">
        <v>222</v>
      </c>
      <c r="AQ9" s="587"/>
      <c r="AR9" s="587"/>
      <c r="AS9" s="587"/>
      <c r="AT9" s="587"/>
      <c r="AU9" s="587"/>
      <c r="AV9" s="587"/>
      <c r="AW9" s="587"/>
      <c r="AX9" s="587"/>
      <c r="AY9" s="587"/>
      <c r="AZ9" s="587"/>
      <c r="BA9" s="587"/>
      <c r="BB9" s="587"/>
      <c r="BC9" s="588"/>
      <c r="BD9" s="589">
        <v>34435376</v>
      </c>
      <c r="BE9" s="590"/>
      <c r="BF9" s="590"/>
      <c r="BG9" s="590"/>
      <c r="BH9" s="590"/>
      <c r="BI9" s="590"/>
      <c r="BJ9" s="590"/>
      <c r="BK9" s="591"/>
      <c r="BL9" s="592">
        <v>20.399999999999999</v>
      </c>
      <c r="BM9" s="592"/>
      <c r="BN9" s="592"/>
      <c r="BO9" s="592"/>
      <c r="BP9" s="593" t="s">
        <v>123</v>
      </c>
      <c r="BQ9" s="593"/>
      <c r="BR9" s="593"/>
      <c r="BS9" s="593"/>
      <c r="BT9" s="593"/>
      <c r="BU9" s="593"/>
      <c r="BV9" s="593"/>
      <c r="BW9" s="597"/>
      <c r="BY9" s="586" t="s">
        <v>223</v>
      </c>
      <c r="BZ9" s="587"/>
      <c r="CA9" s="587"/>
      <c r="CB9" s="587"/>
      <c r="CC9" s="587"/>
      <c r="CD9" s="587"/>
      <c r="CE9" s="587"/>
      <c r="CF9" s="587"/>
      <c r="CG9" s="587"/>
      <c r="CH9" s="587"/>
      <c r="CI9" s="587"/>
      <c r="CJ9" s="587"/>
      <c r="CK9" s="587"/>
      <c r="CL9" s="588"/>
      <c r="CM9" s="589">
        <v>78572949</v>
      </c>
      <c r="CN9" s="590"/>
      <c r="CO9" s="590"/>
      <c r="CP9" s="590"/>
      <c r="CQ9" s="590"/>
      <c r="CR9" s="590"/>
      <c r="CS9" s="590"/>
      <c r="CT9" s="591"/>
      <c r="CU9" s="594">
        <v>9.5</v>
      </c>
      <c r="CV9" s="595"/>
      <c r="CW9" s="595"/>
      <c r="CX9" s="600"/>
      <c r="CY9" s="598">
        <v>2740033</v>
      </c>
      <c r="CZ9" s="590"/>
      <c r="DA9" s="590"/>
      <c r="DB9" s="590"/>
      <c r="DC9" s="590"/>
      <c r="DD9" s="590"/>
      <c r="DE9" s="590"/>
      <c r="DF9" s="590"/>
      <c r="DG9" s="590"/>
      <c r="DH9" s="590"/>
      <c r="DI9" s="590"/>
      <c r="DJ9" s="590"/>
      <c r="DK9" s="591"/>
      <c r="DL9" s="598">
        <v>35289867</v>
      </c>
      <c r="DM9" s="590"/>
      <c r="DN9" s="590"/>
      <c r="DO9" s="590"/>
      <c r="DP9" s="590"/>
      <c r="DQ9" s="590"/>
      <c r="DR9" s="590"/>
      <c r="DS9" s="590"/>
      <c r="DT9" s="590"/>
      <c r="DU9" s="590"/>
      <c r="DV9" s="590"/>
      <c r="DW9" s="590"/>
      <c r="DX9" s="599"/>
    </row>
    <row r="10" spans="2:138" ht="11.25" customHeight="1" x14ac:dyDescent="0.2">
      <c r="B10" s="586" t="s">
        <v>224</v>
      </c>
      <c r="C10" s="587"/>
      <c r="D10" s="587"/>
      <c r="E10" s="587"/>
      <c r="F10" s="587"/>
      <c r="G10" s="587"/>
      <c r="H10" s="587"/>
      <c r="I10" s="587"/>
      <c r="J10" s="587"/>
      <c r="K10" s="587"/>
      <c r="L10" s="587"/>
      <c r="M10" s="587"/>
      <c r="N10" s="587"/>
      <c r="O10" s="587"/>
      <c r="P10" s="587"/>
      <c r="Q10" s="588"/>
      <c r="R10" s="589">
        <v>104337</v>
      </c>
      <c r="S10" s="590"/>
      <c r="T10" s="590"/>
      <c r="U10" s="590"/>
      <c r="V10" s="590"/>
      <c r="W10" s="590"/>
      <c r="X10" s="590"/>
      <c r="Y10" s="591"/>
      <c r="Z10" s="592">
        <v>0</v>
      </c>
      <c r="AA10" s="592"/>
      <c r="AB10" s="592"/>
      <c r="AC10" s="592"/>
      <c r="AD10" s="593">
        <v>104337</v>
      </c>
      <c r="AE10" s="593"/>
      <c r="AF10" s="593"/>
      <c r="AG10" s="593"/>
      <c r="AH10" s="593"/>
      <c r="AI10" s="593"/>
      <c r="AJ10" s="593"/>
      <c r="AK10" s="593"/>
      <c r="AL10" s="594">
        <v>0</v>
      </c>
      <c r="AM10" s="595"/>
      <c r="AN10" s="595"/>
      <c r="AO10" s="596"/>
      <c r="AP10" s="586" t="s">
        <v>225</v>
      </c>
      <c r="AQ10" s="587"/>
      <c r="AR10" s="587"/>
      <c r="AS10" s="587"/>
      <c r="AT10" s="587"/>
      <c r="AU10" s="587"/>
      <c r="AV10" s="587"/>
      <c r="AW10" s="587"/>
      <c r="AX10" s="587"/>
      <c r="AY10" s="587"/>
      <c r="AZ10" s="587"/>
      <c r="BA10" s="587"/>
      <c r="BB10" s="587"/>
      <c r="BC10" s="588"/>
      <c r="BD10" s="589">
        <v>1688491</v>
      </c>
      <c r="BE10" s="590"/>
      <c r="BF10" s="590"/>
      <c r="BG10" s="590"/>
      <c r="BH10" s="590"/>
      <c r="BI10" s="590"/>
      <c r="BJ10" s="590"/>
      <c r="BK10" s="591"/>
      <c r="BL10" s="592">
        <v>1</v>
      </c>
      <c r="BM10" s="592"/>
      <c r="BN10" s="592"/>
      <c r="BO10" s="592"/>
      <c r="BP10" s="593">
        <v>153337</v>
      </c>
      <c r="BQ10" s="593"/>
      <c r="BR10" s="593"/>
      <c r="BS10" s="593"/>
      <c r="BT10" s="593"/>
      <c r="BU10" s="593"/>
      <c r="BV10" s="593"/>
      <c r="BW10" s="597"/>
      <c r="BY10" s="586" t="s">
        <v>226</v>
      </c>
      <c r="BZ10" s="587"/>
      <c r="CA10" s="587"/>
      <c r="CB10" s="587"/>
      <c r="CC10" s="587"/>
      <c r="CD10" s="587"/>
      <c r="CE10" s="587"/>
      <c r="CF10" s="587"/>
      <c r="CG10" s="587"/>
      <c r="CH10" s="587"/>
      <c r="CI10" s="587"/>
      <c r="CJ10" s="587"/>
      <c r="CK10" s="587"/>
      <c r="CL10" s="588"/>
      <c r="CM10" s="589">
        <v>2416440</v>
      </c>
      <c r="CN10" s="590"/>
      <c r="CO10" s="590"/>
      <c r="CP10" s="590"/>
      <c r="CQ10" s="590"/>
      <c r="CR10" s="590"/>
      <c r="CS10" s="590"/>
      <c r="CT10" s="591"/>
      <c r="CU10" s="594">
        <v>0.3</v>
      </c>
      <c r="CV10" s="595"/>
      <c r="CW10" s="595"/>
      <c r="CX10" s="600"/>
      <c r="CY10" s="598">
        <v>52370</v>
      </c>
      <c r="CZ10" s="590"/>
      <c r="DA10" s="590"/>
      <c r="DB10" s="590"/>
      <c r="DC10" s="590"/>
      <c r="DD10" s="590"/>
      <c r="DE10" s="590"/>
      <c r="DF10" s="590"/>
      <c r="DG10" s="590"/>
      <c r="DH10" s="590"/>
      <c r="DI10" s="590"/>
      <c r="DJ10" s="590"/>
      <c r="DK10" s="591"/>
      <c r="DL10" s="598">
        <v>1176087</v>
      </c>
      <c r="DM10" s="590"/>
      <c r="DN10" s="590"/>
      <c r="DO10" s="590"/>
      <c r="DP10" s="590"/>
      <c r="DQ10" s="590"/>
      <c r="DR10" s="590"/>
      <c r="DS10" s="590"/>
      <c r="DT10" s="590"/>
      <c r="DU10" s="590"/>
      <c r="DV10" s="590"/>
      <c r="DW10" s="590"/>
      <c r="DX10" s="599"/>
    </row>
    <row r="11" spans="2:138" ht="11.25" customHeight="1" x14ac:dyDescent="0.2">
      <c r="B11" s="586" t="s">
        <v>227</v>
      </c>
      <c r="C11" s="587"/>
      <c r="D11" s="587"/>
      <c r="E11" s="587"/>
      <c r="F11" s="587"/>
      <c r="G11" s="587"/>
      <c r="H11" s="587"/>
      <c r="I11" s="587"/>
      <c r="J11" s="587"/>
      <c r="K11" s="587"/>
      <c r="L11" s="587"/>
      <c r="M11" s="587"/>
      <c r="N11" s="587"/>
      <c r="O11" s="587"/>
      <c r="P11" s="587"/>
      <c r="Q11" s="588"/>
      <c r="R11" s="589">
        <v>188012</v>
      </c>
      <c r="S11" s="590"/>
      <c r="T11" s="590"/>
      <c r="U11" s="590"/>
      <c r="V11" s="590"/>
      <c r="W11" s="590"/>
      <c r="X11" s="590"/>
      <c r="Y11" s="591"/>
      <c r="Z11" s="592">
        <v>0</v>
      </c>
      <c r="AA11" s="592"/>
      <c r="AB11" s="592"/>
      <c r="AC11" s="592"/>
      <c r="AD11" s="593">
        <v>188012</v>
      </c>
      <c r="AE11" s="593"/>
      <c r="AF11" s="593"/>
      <c r="AG11" s="593"/>
      <c r="AH11" s="593"/>
      <c r="AI11" s="593"/>
      <c r="AJ11" s="593"/>
      <c r="AK11" s="593"/>
      <c r="AL11" s="594">
        <v>0</v>
      </c>
      <c r="AM11" s="595"/>
      <c r="AN11" s="595"/>
      <c r="AO11" s="596"/>
      <c r="AP11" s="586" t="s">
        <v>228</v>
      </c>
      <c r="AQ11" s="587"/>
      <c r="AR11" s="587"/>
      <c r="AS11" s="587"/>
      <c r="AT11" s="587"/>
      <c r="AU11" s="587"/>
      <c r="AV11" s="587"/>
      <c r="AW11" s="587"/>
      <c r="AX11" s="587"/>
      <c r="AY11" s="587"/>
      <c r="AZ11" s="587"/>
      <c r="BA11" s="587"/>
      <c r="BB11" s="587"/>
      <c r="BC11" s="588"/>
      <c r="BD11" s="589">
        <v>1684065</v>
      </c>
      <c r="BE11" s="590"/>
      <c r="BF11" s="590"/>
      <c r="BG11" s="590"/>
      <c r="BH11" s="590"/>
      <c r="BI11" s="590"/>
      <c r="BJ11" s="590"/>
      <c r="BK11" s="591"/>
      <c r="BL11" s="592">
        <v>1</v>
      </c>
      <c r="BM11" s="592"/>
      <c r="BN11" s="592"/>
      <c r="BO11" s="592"/>
      <c r="BP11" s="593">
        <v>702623</v>
      </c>
      <c r="BQ11" s="593"/>
      <c r="BR11" s="593"/>
      <c r="BS11" s="593"/>
      <c r="BT11" s="593"/>
      <c r="BU11" s="593"/>
      <c r="BV11" s="593"/>
      <c r="BW11" s="597"/>
      <c r="BY11" s="586" t="s">
        <v>229</v>
      </c>
      <c r="BZ11" s="587"/>
      <c r="CA11" s="587"/>
      <c r="CB11" s="587"/>
      <c r="CC11" s="587"/>
      <c r="CD11" s="587"/>
      <c r="CE11" s="587"/>
      <c r="CF11" s="587"/>
      <c r="CG11" s="587"/>
      <c r="CH11" s="587"/>
      <c r="CI11" s="587"/>
      <c r="CJ11" s="587"/>
      <c r="CK11" s="587"/>
      <c r="CL11" s="588"/>
      <c r="CM11" s="589">
        <v>59311864</v>
      </c>
      <c r="CN11" s="590"/>
      <c r="CO11" s="590"/>
      <c r="CP11" s="590"/>
      <c r="CQ11" s="590"/>
      <c r="CR11" s="590"/>
      <c r="CS11" s="590"/>
      <c r="CT11" s="591"/>
      <c r="CU11" s="594">
        <v>7.2</v>
      </c>
      <c r="CV11" s="595"/>
      <c r="CW11" s="595"/>
      <c r="CX11" s="600"/>
      <c r="CY11" s="598">
        <v>34726551</v>
      </c>
      <c r="CZ11" s="590"/>
      <c r="DA11" s="590"/>
      <c r="DB11" s="590"/>
      <c r="DC11" s="590"/>
      <c r="DD11" s="590"/>
      <c r="DE11" s="590"/>
      <c r="DF11" s="590"/>
      <c r="DG11" s="590"/>
      <c r="DH11" s="590"/>
      <c r="DI11" s="590"/>
      <c r="DJ11" s="590"/>
      <c r="DK11" s="591"/>
      <c r="DL11" s="598">
        <v>19336831</v>
      </c>
      <c r="DM11" s="590"/>
      <c r="DN11" s="590"/>
      <c r="DO11" s="590"/>
      <c r="DP11" s="590"/>
      <c r="DQ11" s="590"/>
      <c r="DR11" s="590"/>
      <c r="DS11" s="590"/>
      <c r="DT11" s="590"/>
      <c r="DU11" s="590"/>
      <c r="DV11" s="590"/>
      <c r="DW11" s="590"/>
      <c r="DX11" s="599"/>
    </row>
    <row r="12" spans="2:138" ht="11.25" customHeight="1" x14ac:dyDescent="0.2">
      <c r="B12" s="586" t="s">
        <v>230</v>
      </c>
      <c r="C12" s="587"/>
      <c r="D12" s="587"/>
      <c r="E12" s="587"/>
      <c r="F12" s="587"/>
      <c r="G12" s="587"/>
      <c r="H12" s="587"/>
      <c r="I12" s="587"/>
      <c r="J12" s="587"/>
      <c r="K12" s="587"/>
      <c r="L12" s="587"/>
      <c r="M12" s="587"/>
      <c r="N12" s="587"/>
      <c r="O12" s="587"/>
      <c r="P12" s="587"/>
      <c r="Q12" s="588"/>
      <c r="R12" s="589">
        <v>34083</v>
      </c>
      <c r="S12" s="590"/>
      <c r="T12" s="590"/>
      <c r="U12" s="590"/>
      <c r="V12" s="590"/>
      <c r="W12" s="590"/>
      <c r="X12" s="590"/>
      <c r="Y12" s="591"/>
      <c r="Z12" s="592">
        <v>0</v>
      </c>
      <c r="AA12" s="592"/>
      <c r="AB12" s="592"/>
      <c r="AC12" s="592"/>
      <c r="AD12" s="593">
        <v>34083</v>
      </c>
      <c r="AE12" s="593"/>
      <c r="AF12" s="593"/>
      <c r="AG12" s="593"/>
      <c r="AH12" s="593"/>
      <c r="AI12" s="593"/>
      <c r="AJ12" s="593"/>
      <c r="AK12" s="593"/>
      <c r="AL12" s="594">
        <v>0</v>
      </c>
      <c r="AM12" s="595"/>
      <c r="AN12" s="595"/>
      <c r="AO12" s="596"/>
      <c r="AP12" s="586" t="s">
        <v>231</v>
      </c>
      <c r="AQ12" s="587"/>
      <c r="AR12" s="587"/>
      <c r="AS12" s="587"/>
      <c r="AT12" s="587"/>
      <c r="AU12" s="587"/>
      <c r="AV12" s="587"/>
      <c r="AW12" s="587"/>
      <c r="AX12" s="587"/>
      <c r="AY12" s="587"/>
      <c r="AZ12" s="587"/>
      <c r="BA12" s="587"/>
      <c r="BB12" s="587"/>
      <c r="BC12" s="588"/>
      <c r="BD12" s="589">
        <v>66292</v>
      </c>
      <c r="BE12" s="590"/>
      <c r="BF12" s="590"/>
      <c r="BG12" s="590"/>
      <c r="BH12" s="590"/>
      <c r="BI12" s="590"/>
      <c r="BJ12" s="590"/>
      <c r="BK12" s="591"/>
      <c r="BL12" s="592">
        <v>0</v>
      </c>
      <c r="BM12" s="592"/>
      <c r="BN12" s="592"/>
      <c r="BO12" s="592"/>
      <c r="BP12" s="593" t="s">
        <v>214</v>
      </c>
      <c r="BQ12" s="593"/>
      <c r="BR12" s="593"/>
      <c r="BS12" s="593"/>
      <c r="BT12" s="593"/>
      <c r="BU12" s="593"/>
      <c r="BV12" s="593"/>
      <c r="BW12" s="597"/>
      <c r="BY12" s="586" t="s">
        <v>232</v>
      </c>
      <c r="BZ12" s="587"/>
      <c r="CA12" s="587"/>
      <c r="CB12" s="587"/>
      <c r="CC12" s="587"/>
      <c r="CD12" s="587"/>
      <c r="CE12" s="587"/>
      <c r="CF12" s="587"/>
      <c r="CG12" s="587"/>
      <c r="CH12" s="587"/>
      <c r="CI12" s="587"/>
      <c r="CJ12" s="587"/>
      <c r="CK12" s="587"/>
      <c r="CL12" s="588"/>
      <c r="CM12" s="589">
        <v>121103910</v>
      </c>
      <c r="CN12" s="590"/>
      <c r="CO12" s="590"/>
      <c r="CP12" s="590"/>
      <c r="CQ12" s="590"/>
      <c r="CR12" s="590"/>
      <c r="CS12" s="590"/>
      <c r="CT12" s="591"/>
      <c r="CU12" s="594">
        <v>14.7</v>
      </c>
      <c r="CV12" s="595"/>
      <c r="CW12" s="595"/>
      <c r="CX12" s="600"/>
      <c r="CY12" s="598">
        <v>2917960</v>
      </c>
      <c r="CZ12" s="590"/>
      <c r="DA12" s="590"/>
      <c r="DB12" s="590"/>
      <c r="DC12" s="590"/>
      <c r="DD12" s="590"/>
      <c r="DE12" s="590"/>
      <c r="DF12" s="590"/>
      <c r="DG12" s="590"/>
      <c r="DH12" s="590"/>
      <c r="DI12" s="590"/>
      <c r="DJ12" s="590"/>
      <c r="DK12" s="591"/>
      <c r="DL12" s="598">
        <v>10052916</v>
      </c>
      <c r="DM12" s="590"/>
      <c r="DN12" s="590"/>
      <c r="DO12" s="590"/>
      <c r="DP12" s="590"/>
      <c r="DQ12" s="590"/>
      <c r="DR12" s="590"/>
      <c r="DS12" s="590"/>
      <c r="DT12" s="590"/>
      <c r="DU12" s="590"/>
      <c r="DV12" s="590"/>
      <c r="DW12" s="590"/>
      <c r="DX12" s="599"/>
    </row>
    <row r="13" spans="2:138" ht="11.25" customHeight="1" x14ac:dyDescent="0.2">
      <c r="B13" s="586" t="s">
        <v>233</v>
      </c>
      <c r="C13" s="587"/>
      <c r="D13" s="587"/>
      <c r="E13" s="587"/>
      <c r="F13" s="587"/>
      <c r="G13" s="587"/>
      <c r="H13" s="587"/>
      <c r="I13" s="587"/>
      <c r="J13" s="587"/>
      <c r="K13" s="587"/>
      <c r="L13" s="587"/>
      <c r="M13" s="587"/>
      <c r="N13" s="587"/>
      <c r="O13" s="587"/>
      <c r="P13" s="587"/>
      <c r="Q13" s="588"/>
      <c r="R13" s="589">
        <v>182279</v>
      </c>
      <c r="S13" s="590"/>
      <c r="T13" s="590"/>
      <c r="U13" s="590"/>
      <c r="V13" s="590"/>
      <c r="W13" s="590"/>
      <c r="X13" s="590"/>
      <c r="Y13" s="591"/>
      <c r="Z13" s="592">
        <v>0</v>
      </c>
      <c r="AA13" s="592"/>
      <c r="AB13" s="592"/>
      <c r="AC13" s="592"/>
      <c r="AD13" s="593">
        <v>182279</v>
      </c>
      <c r="AE13" s="593"/>
      <c r="AF13" s="593"/>
      <c r="AG13" s="593"/>
      <c r="AH13" s="593"/>
      <c r="AI13" s="593"/>
      <c r="AJ13" s="593"/>
      <c r="AK13" s="593"/>
      <c r="AL13" s="594">
        <v>0</v>
      </c>
      <c r="AM13" s="595"/>
      <c r="AN13" s="595"/>
      <c r="AO13" s="596"/>
      <c r="AP13" s="586" t="s">
        <v>234</v>
      </c>
      <c r="AQ13" s="587"/>
      <c r="AR13" s="587"/>
      <c r="AS13" s="587"/>
      <c r="AT13" s="587"/>
      <c r="AU13" s="587"/>
      <c r="AV13" s="587"/>
      <c r="AW13" s="587"/>
      <c r="AX13" s="587"/>
      <c r="AY13" s="587"/>
      <c r="AZ13" s="587"/>
      <c r="BA13" s="587"/>
      <c r="BB13" s="587"/>
      <c r="BC13" s="588"/>
      <c r="BD13" s="589">
        <v>559458</v>
      </c>
      <c r="BE13" s="590"/>
      <c r="BF13" s="590"/>
      <c r="BG13" s="590"/>
      <c r="BH13" s="590"/>
      <c r="BI13" s="590"/>
      <c r="BJ13" s="590"/>
      <c r="BK13" s="591"/>
      <c r="BL13" s="592">
        <v>0.3</v>
      </c>
      <c r="BM13" s="592"/>
      <c r="BN13" s="592"/>
      <c r="BO13" s="592"/>
      <c r="BP13" s="593" t="s">
        <v>214</v>
      </c>
      <c r="BQ13" s="593"/>
      <c r="BR13" s="593"/>
      <c r="BS13" s="593"/>
      <c r="BT13" s="593"/>
      <c r="BU13" s="593"/>
      <c r="BV13" s="593"/>
      <c r="BW13" s="597"/>
      <c r="BY13" s="586" t="s">
        <v>235</v>
      </c>
      <c r="BZ13" s="587"/>
      <c r="CA13" s="587"/>
      <c r="CB13" s="587"/>
      <c r="CC13" s="587"/>
      <c r="CD13" s="587"/>
      <c r="CE13" s="587"/>
      <c r="CF13" s="587"/>
      <c r="CG13" s="587"/>
      <c r="CH13" s="587"/>
      <c r="CI13" s="587"/>
      <c r="CJ13" s="587"/>
      <c r="CK13" s="587"/>
      <c r="CL13" s="588"/>
      <c r="CM13" s="589">
        <v>86750842</v>
      </c>
      <c r="CN13" s="590"/>
      <c r="CO13" s="590"/>
      <c r="CP13" s="590"/>
      <c r="CQ13" s="590"/>
      <c r="CR13" s="590"/>
      <c r="CS13" s="590"/>
      <c r="CT13" s="591"/>
      <c r="CU13" s="594">
        <v>10.5</v>
      </c>
      <c r="CV13" s="595"/>
      <c r="CW13" s="595"/>
      <c r="CX13" s="600"/>
      <c r="CY13" s="598">
        <v>65032990</v>
      </c>
      <c r="CZ13" s="590"/>
      <c r="DA13" s="590"/>
      <c r="DB13" s="590"/>
      <c r="DC13" s="590"/>
      <c r="DD13" s="590"/>
      <c r="DE13" s="590"/>
      <c r="DF13" s="590"/>
      <c r="DG13" s="590"/>
      <c r="DH13" s="590"/>
      <c r="DI13" s="590"/>
      <c r="DJ13" s="590"/>
      <c r="DK13" s="591"/>
      <c r="DL13" s="598">
        <v>18089486</v>
      </c>
      <c r="DM13" s="590"/>
      <c r="DN13" s="590"/>
      <c r="DO13" s="590"/>
      <c r="DP13" s="590"/>
      <c r="DQ13" s="590"/>
      <c r="DR13" s="590"/>
      <c r="DS13" s="590"/>
      <c r="DT13" s="590"/>
      <c r="DU13" s="590"/>
      <c r="DV13" s="590"/>
      <c r="DW13" s="590"/>
      <c r="DX13" s="599"/>
    </row>
    <row r="14" spans="2:138" ht="11.25" customHeight="1" x14ac:dyDescent="0.2">
      <c r="B14" s="586" t="s">
        <v>236</v>
      </c>
      <c r="C14" s="587"/>
      <c r="D14" s="587"/>
      <c r="E14" s="587"/>
      <c r="F14" s="587"/>
      <c r="G14" s="587"/>
      <c r="H14" s="587"/>
      <c r="I14" s="587"/>
      <c r="J14" s="587"/>
      <c r="K14" s="587"/>
      <c r="L14" s="587"/>
      <c r="M14" s="587"/>
      <c r="N14" s="587"/>
      <c r="O14" s="587"/>
      <c r="P14" s="587"/>
      <c r="Q14" s="588"/>
      <c r="R14" s="589">
        <v>22738033</v>
      </c>
      <c r="S14" s="590"/>
      <c r="T14" s="590"/>
      <c r="U14" s="590"/>
      <c r="V14" s="590"/>
      <c r="W14" s="590"/>
      <c r="X14" s="590"/>
      <c r="Y14" s="591"/>
      <c r="Z14" s="592">
        <v>2.6</v>
      </c>
      <c r="AA14" s="592"/>
      <c r="AB14" s="592"/>
      <c r="AC14" s="592"/>
      <c r="AD14" s="593">
        <v>22738033</v>
      </c>
      <c r="AE14" s="593"/>
      <c r="AF14" s="593"/>
      <c r="AG14" s="593"/>
      <c r="AH14" s="593"/>
      <c r="AI14" s="593"/>
      <c r="AJ14" s="593"/>
      <c r="AK14" s="593"/>
      <c r="AL14" s="594">
        <v>5.9</v>
      </c>
      <c r="AM14" s="595"/>
      <c r="AN14" s="595"/>
      <c r="AO14" s="596"/>
      <c r="AP14" s="586" t="s">
        <v>237</v>
      </c>
      <c r="AQ14" s="587"/>
      <c r="AR14" s="587"/>
      <c r="AS14" s="587"/>
      <c r="AT14" s="587"/>
      <c r="AU14" s="587"/>
      <c r="AV14" s="587"/>
      <c r="AW14" s="587"/>
      <c r="AX14" s="587"/>
      <c r="AY14" s="587"/>
      <c r="AZ14" s="587"/>
      <c r="BA14" s="587"/>
      <c r="BB14" s="587"/>
      <c r="BC14" s="588"/>
      <c r="BD14" s="589">
        <v>423483</v>
      </c>
      <c r="BE14" s="590"/>
      <c r="BF14" s="590"/>
      <c r="BG14" s="590"/>
      <c r="BH14" s="590"/>
      <c r="BI14" s="590"/>
      <c r="BJ14" s="590"/>
      <c r="BK14" s="591"/>
      <c r="BL14" s="592">
        <v>0.3</v>
      </c>
      <c r="BM14" s="592"/>
      <c r="BN14" s="592"/>
      <c r="BO14" s="592"/>
      <c r="BP14" s="593" t="s">
        <v>214</v>
      </c>
      <c r="BQ14" s="593"/>
      <c r="BR14" s="593"/>
      <c r="BS14" s="593"/>
      <c r="BT14" s="593"/>
      <c r="BU14" s="593"/>
      <c r="BV14" s="593"/>
      <c r="BW14" s="597"/>
      <c r="BY14" s="586" t="s">
        <v>238</v>
      </c>
      <c r="BZ14" s="587"/>
      <c r="CA14" s="587"/>
      <c r="CB14" s="587"/>
      <c r="CC14" s="587"/>
      <c r="CD14" s="587"/>
      <c r="CE14" s="587"/>
      <c r="CF14" s="587"/>
      <c r="CG14" s="587"/>
      <c r="CH14" s="587"/>
      <c r="CI14" s="587"/>
      <c r="CJ14" s="587"/>
      <c r="CK14" s="587"/>
      <c r="CL14" s="588"/>
      <c r="CM14" s="589">
        <v>27233231</v>
      </c>
      <c r="CN14" s="590"/>
      <c r="CO14" s="590"/>
      <c r="CP14" s="590"/>
      <c r="CQ14" s="590"/>
      <c r="CR14" s="590"/>
      <c r="CS14" s="590"/>
      <c r="CT14" s="591"/>
      <c r="CU14" s="594">
        <v>3.3</v>
      </c>
      <c r="CV14" s="595"/>
      <c r="CW14" s="595"/>
      <c r="CX14" s="600"/>
      <c r="CY14" s="598">
        <v>1725470</v>
      </c>
      <c r="CZ14" s="590"/>
      <c r="DA14" s="590"/>
      <c r="DB14" s="590"/>
      <c r="DC14" s="590"/>
      <c r="DD14" s="590"/>
      <c r="DE14" s="590"/>
      <c r="DF14" s="590"/>
      <c r="DG14" s="590"/>
      <c r="DH14" s="590"/>
      <c r="DI14" s="590"/>
      <c r="DJ14" s="590"/>
      <c r="DK14" s="591"/>
      <c r="DL14" s="598">
        <v>24299132</v>
      </c>
      <c r="DM14" s="590"/>
      <c r="DN14" s="590"/>
      <c r="DO14" s="590"/>
      <c r="DP14" s="590"/>
      <c r="DQ14" s="590"/>
      <c r="DR14" s="590"/>
      <c r="DS14" s="590"/>
      <c r="DT14" s="590"/>
      <c r="DU14" s="590"/>
      <c r="DV14" s="590"/>
      <c r="DW14" s="590"/>
      <c r="DX14" s="599"/>
    </row>
    <row r="15" spans="2:138" ht="11.25" customHeight="1" x14ac:dyDescent="0.2">
      <c r="B15" s="586" t="s">
        <v>239</v>
      </c>
      <c r="C15" s="587"/>
      <c r="D15" s="587"/>
      <c r="E15" s="587"/>
      <c r="F15" s="587"/>
      <c r="G15" s="587"/>
      <c r="H15" s="587"/>
      <c r="I15" s="587"/>
      <c r="J15" s="587"/>
      <c r="K15" s="587"/>
      <c r="L15" s="587"/>
      <c r="M15" s="587"/>
      <c r="N15" s="587"/>
      <c r="O15" s="587"/>
      <c r="P15" s="587"/>
      <c r="Q15" s="588"/>
      <c r="R15" s="589" t="s">
        <v>123</v>
      </c>
      <c r="S15" s="590"/>
      <c r="T15" s="590"/>
      <c r="U15" s="590"/>
      <c r="V15" s="590"/>
      <c r="W15" s="590"/>
      <c r="X15" s="590"/>
      <c r="Y15" s="591"/>
      <c r="Z15" s="592" t="s">
        <v>214</v>
      </c>
      <c r="AA15" s="592"/>
      <c r="AB15" s="592"/>
      <c r="AC15" s="592"/>
      <c r="AD15" s="593" t="s">
        <v>123</v>
      </c>
      <c r="AE15" s="593"/>
      <c r="AF15" s="593"/>
      <c r="AG15" s="593"/>
      <c r="AH15" s="593"/>
      <c r="AI15" s="593"/>
      <c r="AJ15" s="593"/>
      <c r="AK15" s="593"/>
      <c r="AL15" s="594" t="s">
        <v>123</v>
      </c>
      <c r="AM15" s="595"/>
      <c r="AN15" s="595"/>
      <c r="AO15" s="596"/>
      <c r="AP15" s="586" t="s">
        <v>240</v>
      </c>
      <c r="AQ15" s="587"/>
      <c r="AR15" s="587"/>
      <c r="AS15" s="587"/>
      <c r="AT15" s="587"/>
      <c r="AU15" s="587"/>
      <c r="AV15" s="587"/>
      <c r="AW15" s="587"/>
      <c r="AX15" s="587"/>
      <c r="AY15" s="587"/>
      <c r="AZ15" s="587"/>
      <c r="BA15" s="587"/>
      <c r="BB15" s="587"/>
      <c r="BC15" s="588"/>
      <c r="BD15" s="589">
        <v>29854726</v>
      </c>
      <c r="BE15" s="590"/>
      <c r="BF15" s="590"/>
      <c r="BG15" s="590"/>
      <c r="BH15" s="590"/>
      <c r="BI15" s="590"/>
      <c r="BJ15" s="590"/>
      <c r="BK15" s="591"/>
      <c r="BL15" s="592">
        <v>17.7</v>
      </c>
      <c r="BM15" s="592"/>
      <c r="BN15" s="592"/>
      <c r="BO15" s="592"/>
      <c r="BP15" s="593" t="s">
        <v>123</v>
      </c>
      <c r="BQ15" s="593"/>
      <c r="BR15" s="593"/>
      <c r="BS15" s="593"/>
      <c r="BT15" s="593"/>
      <c r="BU15" s="593"/>
      <c r="BV15" s="593"/>
      <c r="BW15" s="597"/>
      <c r="BY15" s="586" t="s">
        <v>241</v>
      </c>
      <c r="BZ15" s="587"/>
      <c r="CA15" s="587"/>
      <c r="CB15" s="587"/>
      <c r="CC15" s="587"/>
      <c r="CD15" s="587"/>
      <c r="CE15" s="587"/>
      <c r="CF15" s="587"/>
      <c r="CG15" s="587"/>
      <c r="CH15" s="587"/>
      <c r="CI15" s="587"/>
      <c r="CJ15" s="587"/>
      <c r="CK15" s="587"/>
      <c r="CL15" s="588"/>
      <c r="CM15" s="589" t="s">
        <v>123</v>
      </c>
      <c r="CN15" s="590"/>
      <c r="CO15" s="590"/>
      <c r="CP15" s="590"/>
      <c r="CQ15" s="590"/>
      <c r="CR15" s="590"/>
      <c r="CS15" s="590"/>
      <c r="CT15" s="591"/>
      <c r="CU15" s="594" t="s">
        <v>123</v>
      </c>
      <c r="CV15" s="595"/>
      <c r="CW15" s="595"/>
      <c r="CX15" s="600"/>
      <c r="CY15" s="598" t="s">
        <v>123</v>
      </c>
      <c r="CZ15" s="590"/>
      <c r="DA15" s="590"/>
      <c r="DB15" s="590"/>
      <c r="DC15" s="590"/>
      <c r="DD15" s="590"/>
      <c r="DE15" s="590"/>
      <c r="DF15" s="590"/>
      <c r="DG15" s="590"/>
      <c r="DH15" s="590"/>
      <c r="DI15" s="590"/>
      <c r="DJ15" s="590"/>
      <c r="DK15" s="591"/>
      <c r="DL15" s="598" t="s">
        <v>123</v>
      </c>
      <c r="DM15" s="590"/>
      <c r="DN15" s="590"/>
      <c r="DO15" s="590"/>
      <c r="DP15" s="590"/>
      <c r="DQ15" s="590"/>
      <c r="DR15" s="590"/>
      <c r="DS15" s="590"/>
      <c r="DT15" s="590"/>
      <c r="DU15" s="590"/>
      <c r="DV15" s="590"/>
      <c r="DW15" s="590"/>
      <c r="DX15" s="599"/>
    </row>
    <row r="16" spans="2:138" ht="11.25" customHeight="1" x14ac:dyDescent="0.2">
      <c r="B16" s="586" t="s">
        <v>242</v>
      </c>
      <c r="C16" s="587"/>
      <c r="D16" s="587"/>
      <c r="E16" s="587"/>
      <c r="F16" s="587"/>
      <c r="G16" s="587"/>
      <c r="H16" s="587"/>
      <c r="I16" s="587"/>
      <c r="J16" s="587"/>
      <c r="K16" s="587"/>
      <c r="L16" s="587"/>
      <c r="M16" s="587"/>
      <c r="N16" s="587"/>
      <c r="O16" s="587"/>
      <c r="P16" s="587"/>
      <c r="Q16" s="588"/>
      <c r="R16" s="589">
        <v>702616</v>
      </c>
      <c r="S16" s="590"/>
      <c r="T16" s="590"/>
      <c r="U16" s="590"/>
      <c r="V16" s="590"/>
      <c r="W16" s="590"/>
      <c r="X16" s="590"/>
      <c r="Y16" s="591"/>
      <c r="Z16" s="592">
        <v>0.1</v>
      </c>
      <c r="AA16" s="592"/>
      <c r="AB16" s="592"/>
      <c r="AC16" s="592"/>
      <c r="AD16" s="593">
        <v>702616</v>
      </c>
      <c r="AE16" s="593"/>
      <c r="AF16" s="593"/>
      <c r="AG16" s="593"/>
      <c r="AH16" s="593"/>
      <c r="AI16" s="593"/>
      <c r="AJ16" s="593"/>
      <c r="AK16" s="593"/>
      <c r="AL16" s="594">
        <v>0.2</v>
      </c>
      <c r="AM16" s="595"/>
      <c r="AN16" s="595"/>
      <c r="AO16" s="596"/>
      <c r="AP16" s="586" t="s">
        <v>243</v>
      </c>
      <c r="AQ16" s="587"/>
      <c r="AR16" s="587"/>
      <c r="AS16" s="587"/>
      <c r="AT16" s="587"/>
      <c r="AU16" s="587"/>
      <c r="AV16" s="587"/>
      <c r="AW16" s="587"/>
      <c r="AX16" s="587"/>
      <c r="AY16" s="587"/>
      <c r="AZ16" s="587"/>
      <c r="BA16" s="587"/>
      <c r="BB16" s="587"/>
      <c r="BC16" s="588"/>
      <c r="BD16" s="589">
        <v>1131441</v>
      </c>
      <c r="BE16" s="590"/>
      <c r="BF16" s="590"/>
      <c r="BG16" s="590"/>
      <c r="BH16" s="590"/>
      <c r="BI16" s="590"/>
      <c r="BJ16" s="590"/>
      <c r="BK16" s="591"/>
      <c r="BL16" s="592">
        <v>0.7</v>
      </c>
      <c r="BM16" s="592"/>
      <c r="BN16" s="592"/>
      <c r="BO16" s="592"/>
      <c r="BP16" s="593" t="s">
        <v>214</v>
      </c>
      <c r="BQ16" s="593"/>
      <c r="BR16" s="593"/>
      <c r="BS16" s="593"/>
      <c r="BT16" s="593"/>
      <c r="BU16" s="593"/>
      <c r="BV16" s="593"/>
      <c r="BW16" s="597"/>
      <c r="BY16" s="586" t="s">
        <v>244</v>
      </c>
      <c r="BZ16" s="587"/>
      <c r="CA16" s="587"/>
      <c r="CB16" s="587"/>
      <c r="CC16" s="587"/>
      <c r="CD16" s="587"/>
      <c r="CE16" s="587"/>
      <c r="CF16" s="587"/>
      <c r="CG16" s="587"/>
      <c r="CH16" s="587"/>
      <c r="CI16" s="587"/>
      <c r="CJ16" s="587"/>
      <c r="CK16" s="587"/>
      <c r="CL16" s="588"/>
      <c r="CM16" s="589">
        <v>142349056</v>
      </c>
      <c r="CN16" s="590"/>
      <c r="CO16" s="590"/>
      <c r="CP16" s="590"/>
      <c r="CQ16" s="590"/>
      <c r="CR16" s="590"/>
      <c r="CS16" s="590"/>
      <c r="CT16" s="591"/>
      <c r="CU16" s="594">
        <v>17.3</v>
      </c>
      <c r="CV16" s="595"/>
      <c r="CW16" s="595"/>
      <c r="CX16" s="600"/>
      <c r="CY16" s="598">
        <v>5506747</v>
      </c>
      <c r="CZ16" s="590"/>
      <c r="DA16" s="590"/>
      <c r="DB16" s="590"/>
      <c r="DC16" s="590"/>
      <c r="DD16" s="590"/>
      <c r="DE16" s="590"/>
      <c r="DF16" s="590"/>
      <c r="DG16" s="590"/>
      <c r="DH16" s="590"/>
      <c r="DI16" s="590"/>
      <c r="DJ16" s="590"/>
      <c r="DK16" s="591"/>
      <c r="DL16" s="598">
        <v>108985964</v>
      </c>
      <c r="DM16" s="590"/>
      <c r="DN16" s="590"/>
      <c r="DO16" s="590"/>
      <c r="DP16" s="590"/>
      <c r="DQ16" s="590"/>
      <c r="DR16" s="590"/>
      <c r="DS16" s="590"/>
      <c r="DT16" s="590"/>
      <c r="DU16" s="590"/>
      <c r="DV16" s="590"/>
      <c r="DW16" s="590"/>
      <c r="DX16" s="599"/>
    </row>
    <row r="17" spans="2:128" ht="11.25" customHeight="1" x14ac:dyDescent="0.2">
      <c r="B17" s="586" t="s">
        <v>245</v>
      </c>
      <c r="C17" s="587"/>
      <c r="D17" s="587"/>
      <c r="E17" s="587"/>
      <c r="F17" s="587"/>
      <c r="G17" s="587"/>
      <c r="H17" s="587"/>
      <c r="I17" s="587"/>
      <c r="J17" s="587"/>
      <c r="K17" s="587"/>
      <c r="L17" s="587"/>
      <c r="M17" s="587"/>
      <c r="N17" s="587"/>
      <c r="O17" s="587"/>
      <c r="P17" s="587"/>
      <c r="Q17" s="588"/>
      <c r="R17" s="589">
        <v>702616</v>
      </c>
      <c r="S17" s="590"/>
      <c r="T17" s="590"/>
      <c r="U17" s="590"/>
      <c r="V17" s="590"/>
      <c r="W17" s="590"/>
      <c r="X17" s="590"/>
      <c r="Y17" s="591"/>
      <c r="Z17" s="592">
        <v>0.1</v>
      </c>
      <c r="AA17" s="592"/>
      <c r="AB17" s="592"/>
      <c r="AC17" s="592"/>
      <c r="AD17" s="593">
        <v>702616</v>
      </c>
      <c r="AE17" s="593"/>
      <c r="AF17" s="593"/>
      <c r="AG17" s="593"/>
      <c r="AH17" s="593"/>
      <c r="AI17" s="593"/>
      <c r="AJ17" s="593"/>
      <c r="AK17" s="593"/>
      <c r="AL17" s="594">
        <v>0.2</v>
      </c>
      <c r="AM17" s="595"/>
      <c r="AN17" s="595"/>
      <c r="AO17" s="596"/>
      <c r="AP17" s="586" t="s">
        <v>246</v>
      </c>
      <c r="AQ17" s="587"/>
      <c r="AR17" s="587"/>
      <c r="AS17" s="587"/>
      <c r="AT17" s="587"/>
      <c r="AU17" s="587"/>
      <c r="AV17" s="587"/>
      <c r="AW17" s="587"/>
      <c r="AX17" s="587"/>
      <c r="AY17" s="587"/>
      <c r="AZ17" s="587"/>
      <c r="BA17" s="587"/>
      <c r="BB17" s="587"/>
      <c r="BC17" s="588"/>
      <c r="BD17" s="589">
        <v>28723285</v>
      </c>
      <c r="BE17" s="590"/>
      <c r="BF17" s="590"/>
      <c r="BG17" s="590"/>
      <c r="BH17" s="590"/>
      <c r="BI17" s="590"/>
      <c r="BJ17" s="590"/>
      <c r="BK17" s="591"/>
      <c r="BL17" s="592">
        <v>17</v>
      </c>
      <c r="BM17" s="592"/>
      <c r="BN17" s="592"/>
      <c r="BO17" s="592"/>
      <c r="BP17" s="593" t="s">
        <v>123</v>
      </c>
      <c r="BQ17" s="593"/>
      <c r="BR17" s="593"/>
      <c r="BS17" s="593"/>
      <c r="BT17" s="593"/>
      <c r="BU17" s="593"/>
      <c r="BV17" s="593"/>
      <c r="BW17" s="597"/>
      <c r="BY17" s="586" t="s">
        <v>247</v>
      </c>
      <c r="BZ17" s="587"/>
      <c r="CA17" s="587"/>
      <c r="CB17" s="587"/>
      <c r="CC17" s="587"/>
      <c r="CD17" s="587"/>
      <c r="CE17" s="587"/>
      <c r="CF17" s="587"/>
      <c r="CG17" s="587"/>
      <c r="CH17" s="587"/>
      <c r="CI17" s="587"/>
      <c r="CJ17" s="587"/>
      <c r="CK17" s="587"/>
      <c r="CL17" s="588"/>
      <c r="CM17" s="589">
        <v>19134591</v>
      </c>
      <c r="CN17" s="590"/>
      <c r="CO17" s="590"/>
      <c r="CP17" s="590"/>
      <c r="CQ17" s="590"/>
      <c r="CR17" s="590"/>
      <c r="CS17" s="590"/>
      <c r="CT17" s="591"/>
      <c r="CU17" s="594">
        <v>2.2999999999999998</v>
      </c>
      <c r="CV17" s="595"/>
      <c r="CW17" s="595"/>
      <c r="CX17" s="600"/>
      <c r="CY17" s="598" t="s">
        <v>123</v>
      </c>
      <c r="CZ17" s="590"/>
      <c r="DA17" s="590"/>
      <c r="DB17" s="590"/>
      <c r="DC17" s="590"/>
      <c r="DD17" s="590"/>
      <c r="DE17" s="590"/>
      <c r="DF17" s="590"/>
      <c r="DG17" s="590"/>
      <c r="DH17" s="590"/>
      <c r="DI17" s="590"/>
      <c r="DJ17" s="590"/>
      <c r="DK17" s="591"/>
      <c r="DL17" s="598">
        <v>280181</v>
      </c>
      <c r="DM17" s="590"/>
      <c r="DN17" s="590"/>
      <c r="DO17" s="590"/>
      <c r="DP17" s="590"/>
      <c r="DQ17" s="590"/>
      <c r="DR17" s="590"/>
      <c r="DS17" s="590"/>
      <c r="DT17" s="590"/>
      <c r="DU17" s="590"/>
      <c r="DV17" s="590"/>
      <c r="DW17" s="590"/>
      <c r="DX17" s="599"/>
    </row>
    <row r="18" spans="2:128" ht="11.25" customHeight="1" x14ac:dyDescent="0.2">
      <c r="B18" s="601" t="s">
        <v>248</v>
      </c>
      <c r="C18" s="602"/>
      <c r="D18" s="602"/>
      <c r="E18" s="602"/>
      <c r="F18" s="602"/>
      <c r="G18" s="602"/>
      <c r="H18" s="602"/>
      <c r="I18" s="602"/>
      <c r="J18" s="602"/>
      <c r="K18" s="602"/>
      <c r="L18" s="602"/>
      <c r="M18" s="602"/>
      <c r="N18" s="602"/>
      <c r="O18" s="602"/>
      <c r="P18" s="602"/>
      <c r="Q18" s="603"/>
      <c r="R18" s="589" t="s">
        <v>214</v>
      </c>
      <c r="S18" s="590"/>
      <c r="T18" s="590"/>
      <c r="U18" s="590"/>
      <c r="V18" s="590"/>
      <c r="W18" s="590"/>
      <c r="X18" s="590"/>
      <c r="Y18" s="591"/>
      <c r="Z18" s="592" t="s">
        <v>123</v>
      </c>
      <c r="AA18" s="592"/>
      <c r="AB18" s="592"/>
      <c r="AC18" s="592"/>
      <c r="AD18" s="593" t="s">
        <v>123</v>
      </c>
      <c r="AE18" s="593"/>
      <c r="AF18" s="593"/>
      <c r="AG18" s="593"/>
      <c r="AH18" s="593"/>
      <c r="AI18" s="593"/>
      <c r="AJ18" s="593"/>
      <c r="AK18" s="593"/>
      <c r="AL18" s="594" t="s">
        <v>123</v>
      </c>
      <c r="AM18" s="595"/>
      <c r="AN18" s="595"/>
      <c r="AO18" s="596"/>
      <c r="AP18" s="586" t="s">
        <v>249</v>
      </c>
      <c r="AQ18" s="587"/>
      <c r="AR18" s="587"/>
      <c r="AS18" s="587"/>
      <c r="AT18" s="587"/>
      <c r="AU18" s="587"/>
      <c r="AV18" s="587"/>
      <c r="AW18" s="587"/>
      <c r="AX18" s="587"/>
      <c r="AY18" s="587"/>
      <c r="AZ18" s="587"/>
      <c r="BA18" s="587"/>
      <c r="BB18" s="587"/>
      <c r="BC18" s="588"/>
      <c r="BD18" s="589">
        <v>61772277</v>
      </c>
      <c r="BE18" s="590"/>
      <c r="BF18" s="590"/>
      <c r="BG18" s="590"/>
      <c r="BH18" s="590"/>
      <c r="BI18" s="590"/>
      <c r="BJ18" s="590"/>
      <c r="BK18" s="591"/>
      <c r="BL18" s="592">
        <v>36.6</v>
      </c>
      <c r="BM18" s="592"/>
      <c r="BN18" s="592"/>
      <c r="BO18" s="592"/>
      <c r="BP18" s="593" t="s">
        <v>123</v>
      </c>
      <c r="BQ18" s="593"/>
      <c r="BR18" s="593"/>
      <c r="BS18" s="593"/>
      <c r="BT18" s="593"/>
      <c r="BU18" s="593"/>
      <c r="BV18" s="593"/>
      <c r="BW18" s="597"/>
      <c r="BY18" s="586" t="s">
        <v>250</v>
      </c>
      <c r="BZ18" s="587"/>
      <c r="CA18" s="587"/>
      <c r="CB18" s="587"/>
      <c r="CC18" s="587"/>
      <c r="CD18" s="587"/>
      <c r="CE18" s="587"/>
      <c r="CF18" s="587"/>
      <c r="CG18" s="587"/>
      <c r="CH18" s="587"/>
      <c r="CI18" s="587"/>
      <c r="CJ18" s="587"/>
      <c r="CK18" s="587"/>
      <c r="CL18" s="588"/>
      <c r="CM18" s="589">
        <v>97957172</v>
      </c>
      <c r="CN18" s="590"/>
      <c r="CO18" s="590"/>
      <c r="CP18" s="590"/>
      <c r="CQ18" s="590"/>
      <c r="CR18" s="590"/>
      <c r="CS18" s="590"/>
      <c r="CT18" s="591"/>
      <c r="CU18" s="594">
        <v>11.9</v>
      </c>
      <c r="CV18" s="595"/>
      <c r="CW18" s="595"/>
      <c r="CX18" s="600"/>
      <c r="CY18" s="598" t="s">
        <v>123</v>
      </c>
      <c r="CZ18" s="590"/>
      <c r="DA18" s="590"/>
      <c r="DB18" s="590"/>
      <c r="DC18" s="590"/>
      <c r="DD18" s="590"/>
      <c r="DE18" s="590"/>
      <c r="DF18" s="590"/>
      <c r="DG18" s="590"/>
      <c r="DH18" s="590"/>
      <c r="DI18" s="590"/>
      <c r="DJ18" s="590"/>
      <c r="DK18" s="591"/>
      <c r="DL18" s="598">
        <v>95500942</v>
      </c>
      <c r="DM18" s="590"/>
      <c r="DN18" s="590"/>
      <c r="DO18" s="590"/>
      <c r="DP18" s="590"/>
      <c r="DQ18" s="590"/>
      <c r="DR18" s="590"/>
      <c r="DS18" s="590"/>
      <c r="DT18" s="590"/>
      <c r="DU18" s="590"/>
      <c r="DV18" s="590"/>
      <c r="DW18" s="590"/>
      <c r="DX18" s="599"/>
    </row>
    <row r="19" spans="2:128" ht="11.25" customHeight="1" x14ac:dyDescent="0.2">
      <c r="B19" s="586" t="s">
        <v>251</v>
      </c>
      <c r="C19" s="587"/>
      <c r="D19" s="587"/>
      <c r="E19" s="587"/>
      <c r="F19" s="587"/>
      <c r="G19" s="587"/>
      <c r="H19" s="587"/>
      <c r="I19" s="587"/>
      <c r="J19" s="587"/>
      <c r="K19" s="587"/>
      <c r="L19" s="587"/>
      <c r="M19" s="587"/>
      <c r="N19" s="587"/>
      <c r="O19" s="587"/>
      <c r="P19" s="587"/>
      <c r="Q19" s="588"/>
      <c r="R19" s="589">
        <v>230301065</v>
      </c>
      <c r="S19" s="590"/>
      <c r="T19" s="590"/>
      <c r="U19" s="590"/>
      <c r="V19" s="590"/>
      <c r="W19" s="590"/>
      <c r="X19" s="590"/>
      <c r="Y19" s="591"/>
      <c r="Z19" s="592">
        <v>26.2</v>
      </c>
      <c r="AA19" s="592"/>
      <c r="AB19" s="592"/>
      <c r="AC19" s="592"/>
      <c r="AD19" s="593">
        <v>225158451</v>
      </c>
      <c r="AE19" s="593"/>
      <c r="AF19" s="593"/>
      <c r="AG19" s="593"/>
      <c r="AH19" s="593"/>
      <c r="AI19" s="593"/>
      <c r="AJ19" s="593"/>
      <c r="AK19" s="593"/>
      <c r="AL19" s="594">
        <v>58.3</v>
      </c>
      <c r="AM19" s="595"/>
      <c r="AN19" s="595"/>
      <c r="AO19" s="596"/>
      <c r="AP19" s="586" t="s">
        <v>252</v>
      </c>
      <c r="AQ19" s="587"/>
      <c r="AR19" s="587"/>
      <c r="AS19" s="587"/>
      <c r="AT19" s="587"/>
      <c r="AU19" s="587"/>
      <c r="AV19" s="587"/>
      <c r="AW19" s="587"/>
      <c r="AX19" s="587"/>
      <c r="AY19" s="587"/>
      <c r="AZ19" s="587"/>
      <c r="BA19" s="587"/>
      <c r="BB19" s="587"/>
      <c r="BC19" s="588"/>
      <c r="BD19" s="589">
        <v>2842965</v>
      </c>
      <c r="BE19" s="590"/>
      <c r="BF19" s="590"/>
      <c r="BG19" s="590"/>
      <c r="BH19" s="590"/>
      <c r="BI19" s="590"/>
      <c r="BJ19" s="590"/>
      <c r="BK19" s="591"/>
      <c r="BL19" s="594">
        <v>1.7</v>
      </c>
      <c r="BM19" s="595"/>
      <c r="BN19" s="595"/>
      <c r="BO19" s="600"/>
      <c r="BP19" s="598" t="s">
        <v>214</v>
      </c>
      <c r="BQ19" s="590"/>
      <c r="BR19" s="590"/>
      <c r="BS19" s="590"/>
      <c r="BT19" s="590"/>
      <c r="BU19" s="590"/>
      <c r="BV19" s="590"/>
      <c r="BW19" s="599"/>
      <c r="BY19" s="586" t="s">
        <v>253</v>
      </c>
      <c r="BZ19" s="587"/>
      <c r="CA19" s="587"/>
      <c r="CB19" s="587"/>
      <c r="CC19" s="587"/>
      <c r="CD19" s="587"/>
      <c r="CE19" s="587"/>
      <c r="CF19" s="587"/>
      <c r="CG19" s="587"/>
      <c r="CH19" s="587"/>
      <c r="CI19" s="587"/>
      <c r="CJ19" s="587"/>
      <c r="CK19" s="587"/>
      <c r="CL19" s="588"/>
      <c r="CM19" s="589">
        <v>7159</v>
      </c>
      <c r="CN19" s="590"/>
      <c r="CO19" s="590"/>
      <c r="CP19" s="590"/>
      <c r="CQ19" s="590"/>
      <c r="CR19" s="590"/>
      <c r="CS19" s="590"/>
      <c r="CT19" s="591"/>
      <c r="CU19" s="594">
        <v>0</v>
      </c>
      <c r="CV19" s="595"/>
      <c r="CW19" s="595"/>
      <c r="CX19" s="600"/>
      <c r="CY19" s="598" t="s">
        <v>123</v>
      </c>
      <c r="CZ19" s="590"/>
      <c r="DA19" s="590"/>
      <c r="DB19" s="590"/>
      <c r="DC19" s="590"/>
      <c r="DD19" s="590"/>
      <c r="DE19" s="590"/>
      <c r="DF19" s="590"/>
      <c r="DG19" s="590"/>
      <c r="DH19" s="590"/>
      <c r="DI19" s="590"/>
      <c r="DJ19" s="590"/>
      <c r="DK19" s="591"/>
      <c r="DL19" s="598">
        <v>7159</v>
      </c>
      <c r="DM19" s="590"/>
      <c r="DN19" s="590"/>
      <c r="DO19" s="590"/>
      <c r="DP19" s="590"/>
      <c r="DQ19" s="590"/>
      <c r="DR19" s="590"/>
      <c r="DS19" s="590"/>
      <c r="DT19" s="590"/>
      <c r="DU19" s="590"/>
      <c r="DV19" s="590"/>
      <c r="DW19" s="590"/>
      <c r="DX19" s="599"/>
    </row>
    <row r="20" spans="2:128" ht="11.25" customHeight="1" x14ac:dyDescent="0.2">
      <c r="B20" s="586" t="s">
        <v>254</v>
      </c>
      <c r="C20" s="587"/>
      <c r="D20" s="587"/>
      <c r="E20" s="587"/>
      <c r="F20" s="587"/>
      <c r="G20" s="587"/>
      <c r="H20" s="587"/>
      <c r="I20" s="587"/>
      <c r="J20" s="587"/>
      <c r="K20" s="587"/>
      <c r="L20" s="587"/>
      <c r="M20" s="587"/>
      <c r="N20" s="587"/>
      <c r="O20" s="587"/>
      <c r="P20" s="587"/>
      <c r="Q20" s="588"/>
      <c r="R20" s="589">
        <v>225158451</v>
      </c>
      <c r="S20" s="590"/>
      <c r="T20" s="590"/>
      <c r="U20" s="590"/>
      <c r="V20" s="590"/>
      <c r="W20" s="590"/>
      <c r="X20" s="590"/>
      <c r="Y20" s="591"/>
      <c r="Z20" s="594">
        <v>25.6</v>
      </c>
      <c r="AA20" s="595"/>
      <c r="AB20" s="595"/>
      <c r="AC20" s="600"/>
      <c r="AD20" s="598">
        <v>225158451</v>
      </c>
      <c r="AE20" s="590"/>
      <c r="AF20" s="590"/>
      <c r="AG20" s="590"/>
      <c r="AH20" s="590"/>
      <c r="AI20" s="590"/>
      <c r="AJ20" s="590"/>
      <c r="AK20" s="591"/>
      <c r="AL20" s="594">
        <v>58.3</v>
      </c>
      <c r="AM20" s="595"/>
      <c r="AN20" s="595"/>
      <c r="AO20" s="596"/>
      <c r="AP20" s="586" t="s">
        <v>255</v>
      </c>
      <c r="AQ20" s="604"/>
      <c r="AR20" s="604"/>
      <c r="AS20" s="604"/>
      <c r="AT20" s="604"/>
      <c r="AU20" s="604"/>
      <c r="AV20" s="604"/>
      <c r="AW20" s="604"/>
      <c r="AX20" s="604"/>
      <c r="AY20" s="604"/>
      <c r="AZ20" s="604"/>
      <c r="BA20" s="604"/>
      <c r="BB20" s="604"/>
      <c r="BC20" s="605"/>
      <c r="BD20" s="589">
        <v>1522735</v>
      </c>
      <c r="BE20" s="590"/>
      <c r="BF20" s="590"/>
      <c r="BG20" s="590"/>
      <c r="BH20" s="590"/>
      <c r="BI20" s="590"/>
      <c r="BJ20" s="590"/>
      <c r="BK20" s="591"/>
      <c r="BL20" s="594">
        <v>0.9</v>
      </c>
      <c r="BM20" s="595"/>
      <c r="BN20" s="595"/>
      <c r="BO20" s="600"/>
      <c r="BP20" s="598" t="s">
        <v>214</v>
      </c>
      <c r="BQ20" s="590"/>
      <c r="BR20" s="590"/>
      <c r="BS20" s="590"/>
      <c r="BT20" s="590"/>
      <c r="BU20" s="590"/>
      <c r="BV20" s="590"/>
      <c r="BW20" s="599"/>
      <c r="BY20" s="586" t="s">
        <v>256</v>
      </c>
      <c r="BZ20" s="604"/>
      <c r="CA20" s="604"/>
      <c r="CB20" s="604"/>
      <c r="CC20" s="604"/>
      <c r="CD20" s="604"/>
      <c r="CE20" s="604"/>
      <c r="CF20" s="604"/>
      <c r="CG20" s="604"/>
      <c r="CH20" s="604"/>
      <c r="CI20" s="604"/>
      <c r="CJ20" s="604"/>
      <c r="CK20" s="604"/>
      <c r="CL20" s="605"/>
      <c r="CM20" s="589" t="s">
        <v>123</v>
      </c>
      <c r="CN20" s="590"/>
      <c r="CO20" s="590"/>
      <c r="CP20" s="590"/>
      <c r="CQ20" s="590"/>
      <c r="CR20" s="590"/>
      <c r="CS20" s="590"/>
      <c r="CT20" s="591"/>
      <c r="CU20" s="594" t="s">
        <v>123</v>
      </c>
      <c r="CV20" s="595"/>
      <c r="CW20" s="595"/>
      <c r="CX20" s="600"/>
      <c r="CY20" s="598" t="s">
        <v>123</v>
      </c>
      <c r="CZ20" s="590"/>
      <c r="DA20" s="590"/>
      <c r="DB20" s="590"/>
      <c r="DC20" s="590"/>
      <c r="DD20" s="590"/>
      <c r="DE20" s="590"/>
      <c r="DF20" s="590"/>
      <c r="DG20" s="590"/>
      <c r="DH20" s="590"/>
      <c r="DI20" s="590"/>
      <c r="DJ20" s="590"/>
      <c r="DK20" s="591"/>
      <c r="DL20" s="598" t="s">
        <v>123</v>
      </c>
      <c r="DM20" s="590"/>
      <c r="DN20" s="590"/>
      <c r="DO20" s="590"/>
      <c r="DP20" s="590"/>
      <c r="DQ20" s="590"/>
      <c r="DR20" s="590"/>
      <c r="DS20" s="590"/>
      <c r="DT20" s="590"/>
      <c r="DU20" s="590"/>
      <c r="DV20" s="590"/>
      <c r="DW20" s="590"/>
      <c r="DX20" s="599"/>
    </row>
    <row r="21" spans="2:128" ht="11.25" customHeight="1" x14ac:dyDescent="0.2">
      <c r="B21" s="586" t="s">
        <v>257</v>
      </c>
      <c r="C21" s="587"/>
      <c r="D21" s="587"/>
      <c r="E21" s="587"/>
      <c r="F21" s="587"/>
      <c r="G21" s="587"/>
      <c r="H21" s="587"/>
      <c r="I21" s="587"/>
      <c r="J21" s="587"/>
      <c r="K21" s="587"/>
      <c r="L21" s="587"/>
      <c r="M21" s="587"/>
      <c r="N21" s="587"/>
      <c r="O21" s="587"/>
      <c r="P21" s="587"/>
      <c r="Q21" s="588"/>
      <c r="R21" s="589">
        <v>5142614</v>
      </c>
      <c r="S21" s="590"/>
      <c r="T21" s="590"/>
      <c r="U21" s="590"/>
      <c r="V21" s="590"/>
      <c r="W21" s="590"/>
      <c r="X21" s="590"/>
      <c r="Y21" s="591"/>
      <c r="Z21" s="594">
        <v>0.6</v>
      </c>
      <c r="AA21" s="595"/>
      <c r="AB21" s="595"/>
      <c r="AC21" s="600"/>
      <c r="AD21" s="598" t="s">
        <v>123</v>
      </c>
      <c r="AE21" s="590"/>
      <c r="AF21" s="590"/>
      <c r="AG21" s="590"/>
      <c r="AH21" s="590"/>
      <c r="AI21" s="590"/>
      <c r="AJ21" s="590"/>
      <c r="AK21" s="591"/>
      <c r="AL21" s="594" t="s">
        <v>123</v>
      </c>
      <c r="AM21" s="595"/>
      <c r="AN21" s="595"/>
      <c r="AO21" s="596"/>
      <c r="AP21" s="586" t="s">
        <v>258</v>
      </c>
      <c r="AQ21" s="604"/>
      <c r="AR21" s="604"/>
      <c r="AS21" s="604"/>
      <c r="AT21" s="604"/>
      <c r="AU21" s="604"/>
      <c r="AV21" s="604"/>
      <c r="AW21" s="604"/>
      <c r="AX21" s="604"/>
      <c r="AY21" s="604"/>
      <c r="AZ21" s="604"/>
      <c r="BA21" s="604"/>
      <c r="BB21" s="604"/>
      <c r="BC21" s="605"/>
      <c r="BD21" s="589">
        <v>275821</v>
      </c>
      <c r="BE21" s="590"/>
      <c r="BF21" s="590"/>
      <c r="BG21" s="590"/>
      <c r="BH21" s="590"/>
      <c r="BI21" s="590"/>
      <c r="BJ21" s="590"/>
      <c r="BK21" s="591"/>
      <c r="BL21" s="594">
        <v>0.2</v>
      </c>
      <c r="BM21" s="595"/>
      <c r="BN21" s="595"/>
      <c r="BO21" s="600"/>
      <c r="BP21" s="598" t="s">
        <v>214</v>
      </c>
      <c r="BQ21" s="590"/>
      <c r="BR21" s="590"/>
      <c r="BS21" s="590"/>
      <c r="BT21" s="590"/>
      <c r="BU21" s="590"/>
      <c r="BV21" s="590"/>
      <c r="BW21" s="599"/>
      <c r="BY21" s="586" t="s">
        <v>259</v>
      </c>
      <c r="BZ21" s="604"/>
      <c r="CA21" s="604"/>
      <c r="CB21" s="604"/>
      <c r="CC21" s="604"/>
      <c r="CD21" s="604"/>
      <c r="CE21" s="604"/>
      <c r="CF21" s="604"/>
      <c r="CG21" s="604"/>
      <c r="CH21" s="604"/>
      <c r="CI21" s="604"/>
      <c r="CJ21" s="604"/>
      <c r="CK21" s="604"/>
      <c r="CL21" s="605"/>
      <c r="CM21" s="589">
        <v>42445</v>
      </c>
      <c r="CN21" s="590"/>
      <c r="CO21" s="590"/>
      <c r="CP21" s="590"/>
      <c r="CQ21" s="590"/>
      <c r="CR21" s="590"/>
      <c r="CS21" s="590"/>
      <c r="CT21" s="591"/>
      <c r="CU21" s="594">
        <v>0</v>
      </c>
      <c r="CV21" s="595"/>
      <c r="CW21" s="595"/>
      <c r="CX21" s="600"/>
      <c r="CY21" s="598" t="s">
        <v>123</v>
      </c>
      <c r="CZ21" s="590"/>
      <c r="DA21" s="590"/>
      <c r="DB21" s="590"/>
      <c r="DC21" s="590"/>
      <c r="DD21" s="590"/>
      <c r="DE21" s="590"/>
      <c r="DF21" s="590"/>
      <c r="DG21" s="590"/>
      <c r="DH21" s="590"/>
      <c r="DI21" s="590"/>
      <c r="DJ21" s="590"/>
      <c r="DK21" s="591"/>
      <c r="DL21" s="598">
        <v>42445</v>
      </c>
      <c r="DM21" s="590"/>
      <c r="DN21" s="590"/>
      <c r="DO21" s="590"/>
      <c r="DP21" s="590"/>
      <c r="DQ21" s="590"/>
      <c r="DR21" s="590"/>
      <c r="DS21" s="590"/>
      <c r="DT21" s="590"/>
      <c r="DU21" s="590"/>
      <c r="DV21" s="590"/>
      <c r="DW21" s="590"/>
      <c r="DX21" s="599"/>
    </row>
    <row r="22" spans="2:128" ht="11.25" customHeight="1" x14ac:dyDescent="0.2">
      <c r="B22" s="586" t="s">
        <v>260</v>
      </c>
      <c r="C22" s="587"/>
      <c r="D22" s="587"/>
      <c r="E22" s="587"/>
      <c r="F22" s="587"/>
      <c r="G22" s="587"/>
      <c r="H22" s="587"/>
      <c r="I22" s="587"/>
      <c r="J22" s="587"/>
      <c r="K22" s="587"/>
      <c r="L22" s="587"/>
      <c r="M22" s="587"/>
      <c r="N22" s="587"/>
      <c r="O22" s="587"/>
      <c r="P22" s="587"/>
      <c r="Q22" s="588"/>
      <c r="R22" s="589" t="s">
        <v>214</v>
      </c>
      <c r="S22" s="590"/>
      <c r="T22" s="590"/>
      <c r="U22" s="590"/>
      <c r="V22" s="590"/>
      <c r="W22" s="590"/>
      <c r="X22" s="590"/>
      <c r="Y22" s="591"/>
      <c r="Z22" s="594" t="s">
        <v>214</v>
      </c>
      <c r="AA22" s="595"/>
      <c r="AB22" s="595"/>
      <c r="AC22" s="600"/>
      <c r="AD22" s="598" t="s">
        <v>214</v>
      </c>
      <c r="AE22" s="590"/>
      <c r="AF22" s="590"/>
      <c r="AG22" s="590"/>
      <c r="AH22" s="590"/>
      <c r="AI22" s="590"/>
      <c r="AJ22" s="590"/>
      <c r="AK22" s="591"/>
      <c r="AL22" s="594" t="s">
        <v>123</v>
      </c>
      <c r="AM22" s="595"/>
      <c r="AN22" s="595"/>
      <c r="AO22" s="596"/>
      <c r="AP22" s="586" t="s">
        <v>261</v>
      </c>
      <c r="AQ22" s="587"/>
      <c r="AR22" s="587"/>
      <c r="AS22" s="587"/>
      <c r="AT22" s="587"/>
      <c r="AU22" s="587"/>
      <c r="AV22" s="587"/>
      <c r="AW22" s="587"/>
      <c r="AX22" s="587"/>
      <c r="AY22" s="587"/>
      <c r="AZ22" s="587"/>
      <c r="BA22" s="587"/>
      <c r="BB22" s="587"/>
      <c r="BC22" s="588"/>
      <c r="BD22" s="589">
        <v>13579068</v>
      </c>
      <c r="BE22" s="590"/>
      <c r="BF22" s="590"/>
      <c r="BG22" s="590"/>
      <c r="BH22" s="590"/>
      <c r="BI22" s="590"/>
      <c r="BJ22" s="590"/>
      <c r="BK22" s="591"/>
      <c r="BL22" s="594">
        <v>8</v>
      </c>
      <c r="BM22" s="595"/>
      <c r="BN22" s="595"/>
      <c r="BO22" s="600"/>
      <c r="BP22" s="598" t="s">
        <v>123</v>
      </c>
      <c r="BQ22" s="590"/>
      <c r="BR22" s="590"/>
      <c r="BS22" s="590"/>
      <c r="BT22" s="590"/>
      <c r="BU22" s="590"/>
      <c r="BV22" s="590"/>
      <c r="BW22" s="599"/>
      <c r="BY22" s="586" t="s">
        <v>262</v>
      </c>
      <c r="BZ22" s="604"/>
      <c r="CA22" s="604"/>
      <c r="CB22" s="604"/>
      <c r="CC22" s="604"/>
      <c r="CD22" s="604"/>
      <c r="CE22" s="604"/>
      <c r="CF22" s="604"/>
      <c r="CG22" s="604"/>
      <c r="CH22" s="604"/>
      <c r="CI22" s="604"/>
      <c r="CJ22" s="604"/>
      <c r="CK22" s="604"/>
      <c r="CL22" s="605"/>
      <c r="CM22" s="589">
        <v>332247</v>
      </c>
      <c r="CN22" s="590"/>
      <c r="CO22" s="590"/>
      <c r="CP22" s="590"/>
      <c r="CQ22" s="590"/>
      <c r="CR22" s="590"/>
      <c r="CS22" s="590"/>
      <c r="CT22" s="591"/>
      <c r="CU22" s="594">
        <v>0</v>
      </c>
      <c r="CV22" s="595"/>
      <c r="CW22" s="595"/>
      <c r="CX22" s="600"/>
      <c r="CY22" s="598" t="s">
        <v>123</v>
      </c>
      <c r="CZ22" s="590"/>
      <c r="DA22" s="590"/>
      <c r="DB22" s="590"/>
      <c r="DC22" s="590"/>
      <c r="DD22" s="590"/>
      <c r="DE22" s="590"/>
      <c r="DF22" s="590"/>
      <c r="DG22" s="590"/>
      <c r="DH22" s="590"/>
      <c r="DI22" s="590"/>
      <c r="DJ22" s="590"/>
      <c r="DK22" s="591"/>
      <c r="DL22" s="598">
        <v>332247</v>
      </c>
      <c r="DM22" s="590"/>
      <c r="DN22" s="590"/>
      <c r="DO22" s="590"/>
      <c r="DP22" s="590"/>
      <c r="DQ22" s="590"/>
      <c r="DR22" s="590"/>
      <c r="DS22" s="590"/>
      <c r="DT22" s="590"/>
      <c r="DU22" s="590"/>
      <c r="DV22" s="590"/>
      <c r="DW22" s="590"/>
      <c r="DX22" s="599"/>
    </row>
    <row r="23" spans="2:128" ht="11.25" customHeight="1" x14ac:dyDescent="0.2">
      <c r="B23" s="586" t="s">
        <v>263</v>
      </c>
      <c r="C23" s="587"/>
      <c r="D23" s="587"/>
      <c r="E23" s="587"/>
      <c r="F23" s="587"/>
      <c r="G23" s="587"/>
      <c r="H23" s="587"/>
      <c r="I23" s="587"/>
      <c r="J23" s="587"/>
      <c r="K23" s="587"/>
      <c r="L23" s="587"/>
      <c r="M23" s="587"/>
      <c r="N23" s="587"/>
      <c r="O23" s="587"/>
      <c r="P23" s="587"/>
      <c r="Q23" s="588"/>
      <c r="R23" s="589">
        <v>426177290</v>
      </c>
      <c r="S23" s="590"/>
      <c r="T23" s="590"/>
      <c r="U23" s="590"/>
      <c r="V23" s="590"/>
      <c r="W23" s="590"/>
      <c r="X23" s="590"/>
      <c r="Y23" s="591"/>
      <c r="Z23" s="594">
        <v>48.5</v>
      </c>
      <c r="AA23" s="595"/>
      <c r="AB23" s="595"/>
      <c r="AC23" s="600"/>
      <c r="AD23" s="598">
        <v>385103187</v>
      </c>
      <c r="AE23" s="590"/>
      <c r="AF23" s="590"/>
      <c r="AG23" s="590"/>
      <c r="AH23" s="590"/>
      <c r="AI23" s="590"/>
      <c r="AJ23" s="590"/>
      <c r="AK23" s="591"/>
      <c r="AL23" s="594">
        <v>99.8</v>
      </c>
      <c r="AM23" s="595"/>
      <c r="AN23" s="595"/>
      <c r="AO23" s="596"/>
      <c r="AP23" s="586" t="s">
        <v>264</v>
      </c>
      <c r="AQ23" s="587"/>
      <c r="AR23" s="587"/>
      <c r="AS23" s="587"/>
      <c r="AT23" s="587"/>
      <c r="AU23" s="587"/>
      <c r="AV23" s="587"/>
      <c r="AW23" s="587"/>
      <c r="AX23" s="587"/>
      <c r="AY23" s="587"/>
      <c r="AZ23" s="587"/>
      <c r="BA23" s="587"/>
      <c r="BB23" s="587"/>
      <c r="BC23" s="588"/>
      <c r="BD23" s="589">
        <v>18483168</v>
      </c>
      <c r="BE23" s="590"/>
      <c r="BF23" s="590"/>
      <c r="BG23" s="590"/>
      <c r="BH23" s="590"/>
      <c r="BI23" s="590"/>
      <c r="BJ23" s="590"/>
      <c r="BK23" s="591"/>
      <c r="BL23" s="594">
        <v>10.9</v>
      </c>
      <c r="BM23" s="595"/>
      <c r="BN23" s="595"/>
      <c r="BO23" s="600"/>
      <c r="BP23" s="598" t="s">
        <v>123</v>
      </c>
      <c r="BQ23" s="590"/>
      <c r="BR23" s="590"/>
      <c r="BS23" s="590"/>
      <c r="BT23" s="590"/>
      <c r="BU23" s="590"/>
      <c r="BV23" s="590"/>
      <c r="BW23" s="599"/>
      <c r="BY23" s="586" t="s">
        <v>265</v>
      </c>
      <c r="BZ23" s="604"/>
      <c r="CA23" s="604"/>
      <c r="CB23" s="604"/>
      <c r="CC23" s="604"/>
      <c r="CD23" s="604"/>
      <c r="CE23" s="604"/>
      <c r="CF23" s="604"/>
      <c r="CG23" s="604"/>
      <c r="CH23" s="604"/>
      <c r="CI23" s="604"/>
      <c r="CJ23" s="604"/>
      <c r="CK23" s="604"/>
      <c r="CL23" s="605"/>
      <c r="CM23" s="589">
        <v>251516</v>
      </c>
      <c r="CN23" s="590"/>
      <c r="CO23" s="590"/>
      <c r="CP23" s="590"/>
      <c r="CQ23" s="590"/>
      <c r="CR23" s="590"/>
      <c r="CS23" s="590"/>
      <c r="CT23" s="591"/>
      <c r="CU23" s="594">
        <v>0</v>
      </c>
      <c r="CV23" s="595"/>
      <c r="CW23" s="595"/>
      <c r="CX23" s="600"/>
      <c r="CY23" s="598" t="s">
        <v>123</v>
      </c>
      <c r="CZ23" s="590"/>
      <c r="DA23" s="590"/>
      <c r="DB23" s="590"/>
      <c r="DC23" s="590"/>
      <c r="DD23" s="590"/>
      <c r="DE23" s="590"/>
      <c r="DF23" s="590"/>
      <c r="DG23" s="590"/>
      <c r="DH23" s="590"/>
      <c r="DI23" s="590"/>
      <c r="DJ23" s="590"/>
      <c r="DK23" s="591"/>
      <c r="DL23" s="598">
        <v>251516</v>
      </c>
      <c r="DM23" s="590"/>
      <c r="DN23" s="590"/>
      <c r="DO23" s="590"/>
      <c r="DP23" s="590"/>
      <c r="DQ23" s="590"/>
      <c r="DR23" s="590"/>
      <c r="DS23" s="590"/>
      <c r="DT23" s="590"/>
      <c r="DU23" s="590"/>
      <c r="DV23" s="590"/>
      <c r="DW23" s="590"/>
      <c r="DX23" s="599"/>
    </row>
    <row r="24" spans="2:128" ht="11.25" customHeight="1" x14ac:dyDescent="0.2">
      <c r="B24" s="586" t="s">
        <v>266</v>
      </c>
      <c r="C24" s="587"/>
      <c r="D24" s="587"/>
      <c r="E24" s="587"/>
      <c r="F24" s="587"/>
      <c r="G24" s="587"/>
      <c r="H24" s="587"/>
      <c r="I24" s="587"/>
      <c r="J24" s="587"/>
      <c r="K24" s="587"/>
      <c r="L24" s="587"/>
      <c r="M24" s="587"/>
      <c r="N24" s="587"/>
      <c r="O24" s="587"/>
      <c r="P24" s="587"/>
      <c r="Q24" s="588"/>
      <c r="R24" s="589">
        <v>329696</v>
      </c>
      <c r="S24" s="590"/>
      <c r="T24" s="590"/>
      <c r="U24" s="590"/>
      <c r="V24" s="590"/>
      <c r="W24" s="590"/>
      <c r="X24" s="590"/>
      <c r="Y24" s="591"/>
      <c r="Z24" s="594">
        <v>0</v>
      </c>
      <c r="AA24" s="595"/>
      <c r="AB24" s="595"/>
      <c r="AC24" s="600"/>
      <c r="AD24" s="598">
        <v>329696</v>
      </c>
      <c r="AE24" s="590"/>
      <c r="AF24" s="590"/>
      <c r="AG24" s="590"/>
      <c r="AH24" s="590"/>
      <c r="AI24" s="590"/>
      <c r="AJ24" s="590"/>
      <c r="AK24" s="591"/>
      <c r="AL24" s="594">
        <v>0.1</v>
      </c>
      <c r="AM24" s="595"/>
      <c r="AN24" s="595"/>
      <c r="AO24" s="596"/>
      <c r="AP24" s="586" t="s">
        <v>267</v>
      </c>
      <c r="AQ24" s="587"/>
      <c r="AR24" s="587"/>
      <c r="AS24" s="587"/>
      <c r="AT24" s="587"/>
      <c r="AU24" s="587"/>
      <c r="AV24" s="587"/>
      <c r="AW24" s="587"/>
      <c r="AX24" s="587"/>
      <c r="AY24" s="587"/>
      <c r="AZ24" s="587"/>
      <c r="BA24" s="587"/>
      <c r="BB24" s="587"/>
      <c r="BC24" s="588"/>
      <c r="BD24" s="589">
        <v>17606</v>
      </c>
      <c r="BE24" s="590"/>
      <c r="BF24" s="590"/>
      <c r="BG24" s="590"/>
      <c r="BH24" s="590"/>
      <c r="BI24" s="590"/>
      <c r="BJ24" s="590"/>
      <c r="BK24" s="591"/>
      <c r="BL24" s="594">
        <v>0</v>
      </c>
      <c r="BM24" s="595"/>
      <c r="BN24" s="595"/>
      <c r="BO24" s="600"/>
      <c r="BP24" s="598" t="s">
        <v>214</v>
      </c>
      <c r="BQ24" s="590"/>
      <c r="BR24" s="590"/>
      <c r="BS24" s="590"/>
      <c r="BT24" s="590"/>
      <c r="BU24" s="590"/>
      <c r="BV24" s="590"/>
      <c r="BW24" s="599"/>
      <c r="BY24" s="586" t="s">
        <v>268</v>
      </c>
      <c r="BZ24" s="604"/>
      <c r="CA24" s="604"/>
      <c r="CB24" s="604"/>
      <c r="CC24" s="604"/>
      <c r="CD24" s="604"/>
      <c r="CE24" s="604"/>
      <c r="CF24" s="604"/>
      <c r="CG24" s="604"/>
      <c r="CH24" s="604"/>
      <c r="CI24" s="604"/>
      <c r="CJ24" s="604"/>
      <c r="CK24" s="604"/>
      <c r="CL24" s="605"/>
      <c r="CM24" s="589" t="s">
        <v>123</v>
      </c>
      <c r="CN24" s="590"/>
      <c r="CO24" s="590"/>
      <c r="CP24" s="590"/>
      <c r="CQ24" s="590"/>
      <c r="CR24" s="590"/>
      <c r="CS24" s="590"/>
      <c r="CT24" s="591"/>
      <c r="CU24" s="594" t="s">
        <v>214</v>
      </c>
      <c r="CV24" s="595"/>
      <c r="CW24" s="595"/>
      <c r="CX24" s="600"/>
      <c r="CY24" s="598" t="s">
        <v>214</v>
      </c>
      <c r="CZ24" s="590"/>
      <c r="DA24" s="590"/>
      <c r="DB24" s="590"/>
      <c r="DC24" s="590"/>
      <c r="DD24" s="590"/>
      <c r="DE24" s="590"/>
      <c r="DF24" s="590"/>
      <c r="DG24" s="590"/>
      <c r="DH24" s="590"/>
      <c r="DI24" s="590"/>
      <c r="DJ24" s="590"/>
      <c r="DK24" s="591"/>
      <c r="DL24" s="598" t="s">
        <v>214</v>
      </c>
      <c r="DM24" s="590"/>
      <c r="DN24" s="590"/>
      <c r="DO24" s="590"/>
      <c r="DP24" s="590"/>
      <c r="DQ24" s="590"/>
      <c r="DR24" s="590"/>
      <c r="DS24" s="590"/>
      <c r="DT24" s="590"/>
      <c r="DU24" s="590"/>
      <c r="DV24" s="590"/>
      <c r="DW24" s="590"/>
      <c r="DX24" s="599"/>
    </row>
    <row r="25" spans="2:128" ht="11.25" customHeight="1" x14ac:dyDescent="0.2">
      <c r="B25" s="586" t="s">
        <v>269</v>
      </c>
      <c r="C25" s="587"/>
      <c r="D25" s="587"/>
      <c r="E25" s="587"/>
      <c r="F25" s="587"/>
      <c r="G25" s="587"/>
      <c r="H25" s="587"/>
      <c r="I25" s="587"/>
      <c r="J25" s="587"/>
      <c r="K25" s="587"/>
      <c r="L25" s="587"/>
      <c r="M25" s="587"/>
      <c r="N25" s="587"/>
      <c r="O25" s="587"/>
      <c r="P25" s="587"/>
      <c r="Q25" s="588"/>
      <c r="R25" s="589">
        <v>2830379</v>
      </c>
      <c r="S25" s="590"/>
      <c r="T25" s="590"/>
      <c r="U25" s="590"/>
      <c r="V25" s="590"/>
      <c r="W25" s="590"/>
      <c r="X25" s="590"/>
      <c r="Y25" s="591"/>
      <c r="Z25" s="594">
        <v>0.3</v>
      </c>
      <c r="AA25" s="595"/>
      <c r="AB25" s="595"/>
      <c r="AC25" s="600"/>
      <c r="AD25" s="598" t="s">
        <v>123</v>
      </c>
      <c r="AE25" s="590"/>
      <c r="AF25" s="590"/>
      <c r="AG25" s="590"/>
      <c r="AH25" s="590"/>
      <c r="AI25" s="590"/>
      <c r="AJ25" s="590"/>
      <c r="AK25" s="591"/>
      <c r="AL25" s="594" t="s">
        <v>141</v>
      </c>
      <c r="AM25" s="595"/>
      <c r="AN25" s="595"/>
      <c r="AO25" s="596"/>
      <c r="AP25" s="586" t="s">
        <v>270</v>
      </c>
      <c r="AQ25" s="587"/>
      <c r="AR25" s="587"/>
      <c r="AS25" s="587"/>
      <c r="AT25" s="587"/>
      <c r="AU25" s="587"/>
      <c r="AV25" s="587"/>
      <c r="AW25" s="587"/>
      <c r="AX25" s="587"/>
      <c r="AY25" s="587"/>
      <c r="AZ25" s="587"/>
      <c r="BA25" s="587"/>
      <c r="BB25" s="587"/>
      <c r="BC25" s="588"/>
      <c r="BD25" s="589" t="s">
        <v>123</v>
      </c>
      <c r="BE25" s="590"/>
      <c r="BF25" s="590"/>
      <c r="BG25" s="590"/>
      <c r="BH25" s="590"/>
      <c r="BI25" s="590"/>
      <c r="BJ25" s="590"/>
      <c r="BK25" s="591"/>
      <c r="BL25" s="594" t="s">
        <v>123</v>
      </c>
      <c r="BM25" s="595"/>
      <c r="BN25" s="595"/>
      <c r="BO25" s="600"/>
      <c r="BP25" s="598" t="s">
        <v>123</v>
      </c>
      <c r="BQ25" s="590"/>
      <c r="BR25" s="590"/>
      <c r="BS25" s="590"/>
      <c r="BT25" s="590"/>
      <c r="BU25" s="590"/>
      <c r="BV25" s="590"/>
      <c r="BW25" s="599"/>
      <c r="BY25" s="586" t="s">
        <v>271</v>
      </c>
      <c r="BZ25" s="604"/>
      <c r="CA25" s="604"/>
      <c r="CB25" s="604"/>
      <c r="CC25" s="604"/>
      <c r="CD25" s="604"/>
      <c r="CE25" s="604"/>
      <c r="CF25" s="604"/>
      <c r="CG25" s="604"/>
      <c r="CH25" s="604"/>
      <c r="CI25" s="604"/>
      <c r="CJ25" s="604"/>
      <c r="CK25" s="604"/>
      <c r="CL25" s="605"/>
      <c r="CM25" s="589">
        <v>30990304</v>
      </c>
      <c r="CN25" s="590"/>
      <c r="CO25" s="590"/>
      <c r="CP25" s="590"/>
      <c r="CQ25" s="590"/>
      <c r="CR25" s="590"/>
      <c r="CS25" s="590"/>
      <c r="CT25" s="591"/>
      <c r="CU25" s="594">
        <v>3.8</v>
      </c>
      <c r="CV25" s="595"/>
      <c r="CW25" s="595"/>
      <c r="CX25" s="600"/>
      <c r="CY25" s="598" t="s">
        <v>123</v>
      </c>
      <c r="CZ25" s="590"/>
      <c r="DA25" s="590"/>
      <c r="DB25" s="590"/>
      <c r="DC25" s="590"/>
      <c r="DD25" s="590"/>
      <c r="DE25" s="590"/>
      <c r="DF25" s="590"/>
      <c r="DG25" s="590"/>
      <c r="DH25" s="590"/>
      <c r="DI25" s="590"/>
      <c r="DJ25" s="590"/>
      <c r="DK25" s="591"/>
      <c r="DL25" s="598">
        <v>30990304</v>
      </c>
      <c r="DM25" s="590"/>
      <c r="DN25" s="590"/>
      <c r="DO25" s="590"/>
      <c r="DP25" s="590"/>
      <c r="DQ25" s="590"/>
      <c r="DR25" s="590"/>
      <c r="DS25" s="590"/>
      <c r="DT25" s="590"/>
      <c r="DU25" s="590"/>
      <c r="DV25" s="590"/>
      <c r="DW25" s="590"/>
      <c r="DX25" s="599"/>
    </row>
    <row r="26" spans="2:128" ht="11.25" customHeight="1" x14ac:dyDescent="0.2">
      <c r="B26" s="586" t="s">
        <v>272</v>
      </c>
      <c r="C26" s="587"/>
      <c r="D26" s="587"/>
      <c r="E26" s="587"/>
      <c r="F26" s="587"/>
      <c r="G26" s="587"/>
      <c r="H26" s="587"/>
      <c r="I26" s="587"/>
      <c r="J26" s="587"/>
      <c r="K26" s="587"/>
      <c r="L26" s="587"/>
      <c r="M26" s="587"/>
      <c r="N26" s="587"/>
      <c r="O26" s="587"/>
      <c r="P26" s="587"/>
      <c r="Q26" s="588"/>
      <c r="R26" s="589">
        <v>5227716</v>
      </c>
      <c r="S26" s="590"/>
      <c r="T26" s="590"/>
      <c r="U26" s="590"/>
      <c r="V26" s="590"/>
      <c r="W26" s="590"/>
      <c r="X26" s="590"/>
      <c r="Y26" s="591"/>
      <c r="Z26" s="594">
        <v>0.6</v>
      </c>
      <c r="AA26" s="595"/>
      <c r="AB26" s="595"/>
      <c r="AC26" s="600"/>
      <c r="AD26" s="598">
        <v>568945</v>
      </c>
      <c r="AE26" s="590"/>
      <c r="AF26" s="590"/>
      <c r="AG26" s="590"/>
      <c r="AH26" s="590"/>
      <c r="AI26" s="590"/>
      <c r="AJ26" s="590"/>
      <c r="AK26" s="591"/>
      <c r="AL26" s="594">
        <v>0.1</v>
      </c>
      <c r="AM26" s="595"/>
      <c r="AN26" s="595"/>
      <c r="AO26" s="596"/>
      <c r="AP26" s="586" t="s">
        <v>273</v>
      </c>
      <c r="AQ26" s="587"/>
      <c r="AR26" s="587"/>
      <c r="AS26" s="587"/>
      <c r="AT26" s="587"/>
      <c r="AU26" s="587"/>
      <c r="AV26" s="587"/>
      <c r="AW26" s="587"/>
      <c r="AX26" s="587"/>
      <c r="AY26" s="587"/>
      <c r="AZ26" s="587"/>
      <c r="BA26" s="587"/>
      <c r="BB26" s="587"/>
      <c r="BC26" s="588"/>
      <c r="BD26" s="589" t="s">
        <v>123</v>
      </c>
      <c r="BE26" s="590"/>
      <c r="BF26" s="590"/>
      <c r="BG26" s="590"/>
      <c r="BH26" s="590"/>
      <c r="BI26" s="590"/>
      <c r="BJ26" s="590"/>
      <c r="BK26" s="591"/>
      <c r="BL26" s="594" t="s">
        <v>214</v>
      </c>
      <c r="BM26" s="595"/>
      <c r="BN26" s="595"/>
      <c r="BO26" s="600"/>
      <c r="BP26" s="598" t="s">
        <v>123</v>
      </c>
      <c r="BQ26" s="590"/>
      <c r="BR26" s="590"/>
      <c r="BS26" s="590"/>
      <c r="BT26" s="590"/>
      <c r="BU26" s="590"/>
      <c r="BV26" s="590"/>
      <c r="BW26" s="599"/>
      <c r="BY26" s="586" t="s">
        <v>274</v>
      </c>
      <c r="BZ26" s="604"/>
      <c r="CA26" s="604"/>
      <c r="CB26" s="604"/>
      <c r="CC26" s="604"/>
      <c r="CD26" s="604"/>
      <c r="CE26" s="604"/>
      <c r="CF26" s="604"/>
      <c r="CG26" s="604"/>
      <c r="CH26" s="604"/>
      <c r="CI26" s="604"/>
      <c r="CJ26" s="604"/>
      <c r="CK26" s="604"/>
      <c r="CL26" s="605"/>
      <c r="CM26" s="589">
        <v>188551</v>
      </c>
      <c r="CN26" s="590"/>
      <c r="CO26" s="590"/>
      <c r="CP26" s="590"/>
      <c r="CQ26" s="590"/>
      <c r="CR26" s="590"/>
      <c r="CS26" s="590"/>
      <c r="CT26" s="591"/>
      <c r="CU26" s="594">
        <v>0</v>
      </c>
      <c r="CV26" s="595"/>
      <c r="CW26" s="595"/>
      <c r="CX26" s="600"/>
      <c r="CY26" s="598" t="s">
        <v>123</v>
      </c>
      <c r="CZ26" s="590"/>
      <c r="DA26" s="590"/>
      <c r="DB26" s="590"/>
      <c r="DC26" s="590"/>
      <c r="DD26" s="590"/>
      <c r="DE26" s="590"/>
      <c r="DF26" s="590"/>
      <c r="DG26" s="590"/>
      <c r="DH26" s="590"/>
      <c r="DI26" s="590"/>
      <c r="DJ26" s="590"/>
      <c r="DK26" s="591"/>
      <c r="DL26" s="598">
        <v>188551</v>
      </c>
      <c r="DM26" s="590"/>
      <c r="DN26" s="590"/>
      <c r="DO26" s="590"/>
      <c r="DP26" s="590"/>
      <c r="DQ26" s="590"/>
      <c r="DR26" s="590"/>
      <c r="DS26" s="590"/>
      <c r="DT26" s="590"/>
      <c r="DU26" s="590"/>
      <c r="DV26" s="590"/>
      <c r="DW26" s="590"/>
      <c r="DX26" s="599"/>
    </row>
    <row r="27" spans="2:128" ht="11.25" customHeight="1" x14ac:dyDescent="0.2">
      <c r="B27" s="586" t="s">
        <v>275</v>
      </c>
      <c r="C27" s="587"/>
      <c r="D27" s="587"/>
      <c r="E27" s="587"/>
      <c r="F27" s="587"/>
      <c r="G27" s="587"/>
      <c r="H27" s="587"/>
      <c r="I27" s="587"/>
      <c r="J27" s="587"/>
      <c r="K27" s="587"/>
      <c r="L27" s="587"/>
      <c r="M27" s="587"/>
      <c r="N27" s="587"/>
      <c r="O27" s="587"/>
      <c r="P27" s="587"/>
      <c r="Q27" s="588"/>
      <c r="R27" s="589">
        <v>2122283</v>
      </c>
      <c r="S27" s="590"/>
      <c r="T27" s="590"/>
      <c r="U27" s="590"/>
      <c r="V27" s="590"/>
      <c r="W27" s="590"/>
      <c r="X27" s="590"/>
      <c r="Y27" s="591"/>
      <c r="Z27" s="594">
        <v>0.2</v>
      </c>
      <c r="AA27" s="595"/>
      <c r="AB27" s="595"/>
      <c r="AC27" s="600"/>
      <c r="AD27" s="598" t="s">
        <v>214</v>
      </c>
      <c r="AE27" s="590"/>
      <c r="AF27" s="590"/>
      <c r="AG27" s="590"/>
      <c r="AH27" s="590"/>
      <c r="AI27" s="590"/>
      <c r="AJ27" s="590"/>
      <c r="AK27" s="591"/>
      <c r="AL27" s="594" t="s">
        <v>123</v>
      </c>
      <c r="AM27" s="595"/>
      <c r="AN27" s="595"/>
      <c r="AO27" s="596"/>
      <c r="AP27" s="586" t="s">
        <v>276</v>
      </c>
      <c r="AQ27" s="587"/>
      <c r="AR27" s="587"/>
      <c r="AS27" s="587"/>
      <c r="AT27" s="587"/>
      <c r="AU27" s="587"/>
      <c r="AV27" s="587"/>
      <c r="AW27" s="587"/>
      <c r="AX27" s="587"/>
      <c r="AY27" s="587"/>
      <c r="AZ27" s="587"/>
      <c r="BA27" s="587"/>
      <c r="BB27" s="587"/>
      <c r="BC27" s="588"/>
      <c r="BD27" s="589">
        <v>96004</v>
      </c>
      <c r="BE27" s="590"/>
      <c r="BF27" s="590"/>
      <c r="BG27" s="590"/>
      <c r="BH27" s="590"/>
      <c r="BI27" s="590"/>
      <c r="BJ27" s="590"/>
      <c r="BK27" s="591"/>
      <c r="BL27" s="594">
        <v>0.1</v>
      </c>
      <c r="BM27" s="595"/>
      <c r="BN27" s="595"/>
      <c r="BO27" s="600"/>
      <c r="BP27" s="598" t="s">
        <v>214</v>
      </c>
      <c r="BQ27" s="590"/>
      <c r="BR27" s="590"/>
      <c r="BS27" s="590"/>
      <c r="BT27" s="590"/>
      <c r="BU27" s="590"/>
      <c r="BV27" s="590"/>
      <c r="BW27" s="599"/>
      <c r="BY27" s="586" t="s">
        <v>277</v>
      </c>
      <c r="BZ27" s="604"/>
      <c r="CA27" s="604"/>
      <c r="CB27" s="604"/>
      <c r="CC27" s="604"/>
      <c r="CD27" s="604"/>
      <c r="CE27" s="604"/>
      <c r="CF27" s="604"/>
      <c r="CG27" s="604"/>
      <c r="CH27" s="604"/>
      <c r="CI27" s="604"/>
      <c r="CJ27" s="604"/>
      <c r="CK27" s="604"/>
      <c r="CL27" s="605"/>
      <c r="CM27" s="589" t="s">
        <v>123</v>
      </c>
      <c r="CN27" s="590"/>
      <c r="CO27" s="590"/>
      <c r="CP27" s="590"/>
      <c r="CQ27" s="590"/>
      <c r="CR27" s="590"/>
      <c r="CS27" s="590"/>
      <c r="CT27" s="591"/>
      <c r="CU27" s="594" t="s">
        <v>141</v>
      </c>
      <c r="CV27" s="595"/>
      <c r="CW27" s="595"/>
      <c r="CX27" s="600"/>
      <c r="CY27" s="598" t="s">
        <v>141</v>
      </c>
      <c r="CZ27" s="590"/>
      <c r="DA27" s="590"/>
      <c r="DB27" s="590"/>
      <c r="DC27" s="590"/>
      <c r="DD27" s="590"/>
      <c r="DE27" s="590"/>
      <c r="DF27" s="590"/>
      <c r="DG27" s="590"/>
      <c r="DH27" s="590"/>
      <c r="DI27" s="590"/>
      <c r="DJ27" s="590"/>
      <c r="DK27" s="591"/>
      <c r="DL27" s="598" t="s">
        <v>123</v>
      </c>
      <c r="DM27" s="590"/>
      <c r="DN27" s="590"/>
      <c r="DO27" s="590"/>
      <c r="DP27" s="590"/>
      <c r="DQ27" s="590"/>
      <c r="DR27" s="590"/>
      <c r="DS27" s="590"/>
      <c r="DT27" s="590"/>
      <c r="DU27" s="590"/>
      <c r="DV27" s="590"/>
      <c r="DW27" s="590"/>
      <c r="DX27" s="599"/>
    </row>
    <row r="28" spans="2:128" ht="11.25" customHeight="1" x14ac:dyDescent="0.2">
      <c r="B28" s="586" t="s">
        <v>278</v>
      </c>
      <c r="C28" s="587"/>
      <c r="D28" s="587"/>
      <c r="E28" s="587"/>
      <c r="F28" s="587"/>
      <c r="G28" s="587"/>
      <c r="H28" s="587"/>
      <c r="I28" s="587"/>
      <c r="J28" s="587"/>
      <c r="K28" s="587"/>
      <c r="L28" s="587"/>
      <c r="M28" s="587"/>
      <c r="N28" s="587"/>
      <c r="O28" s="587"/>
      <c r="P28" s="587"/>
      <c r="Q28" s="588"/>
      <c r="R28" s="589">
        <v>170000987</v>
      </c>
      <c r="S28" s="590"/>
      <c r="T28" s="590"/>
      <c r="U28" s="590"/>
      <c r="V28" s="590"/>
      <c r="W28" s="590"/>
      <c r="X28" s="590"/>
      <c r="Y28" s="591"/>
      <c r="Z28" s="594">
        <v>19.3</v>
      </c>
      <c r="AA28" s="595"/>
      <c r="AB28" s="595"/>
      <c r="AC28" s="600"/>
      <c r="AD28" s="598" t="s">
        <v>214</v>
      </c>
      <c r="AE28" s="590"/>
      <c r="AF28" s="590"/>
      <c r="AG28" s="590"/>
      <c r="AH28" s="590"/>
      <c r="AI28" s="590"/>
      <c r="AJ28" s="590"/>
      <c r="AK28" s="591"/>
      <c r="AL28" s="594" t="s">
        <v>123</v>
      </c>
      <c r="AM28" s="595"/>
      <c r="AN28" s="595"/>
      <c r="AO28" s="596"/>
      <c r="AP28" s="586" t="s">
        <v>279</v>
      </c>
      <c r="AQ28" s="587"/>
      <c r="AR28" s="587"/>
      <c r="AS28" s="587"/>
      <c r="AT28" s="587"/>
      <c r="AU28" s="587"/>
      <c r="AV28" s="587"/>
      <c r="AW28" s="587"/>
      <c r="AX28" s="587"/>
      <c r="AY28" s="587"/>
      <c r="AZ28" s="587"/>
      <c r="BA28" s="587"/>
      <c r="BB28" s="587"/>
      <c r="BC28" s="588"/>
      <c r="BD28" s="589">
        <v>14249</v>
      </c>
      <c r="BE28" s="590"/>
      <c r="BF28" s="590"/>
      <c r="BG28" s="590"/>
      <c r="BH28" s="590"/>
      <c r="BI28" s="590"/>
      <c r="BJ28" s="590"/>
      <c r="BK28" s="591"/>
      <c r="BL28" s="594">
        <v>0</v>
      </c>
      <c r="BM28" s="595"/>
      <c r="BN28" s="595"/>
      <c r="BO28" s="600"/>
      <c r="BP28" s="598" t="s">
        <v>123</v>
      </c>
      <c r="BQ28" s="590"/>
      <c r="BR28" s="590"/>
      <c r="BS28" s="590"/>
      <c r="BT28" s="590"/>
      <c r="BU28" s="590"/>
      <c r="BV28" s="590"/>
      <c r="BW28" s="599"/>
      <c r="BY28" s="586" t="s">
        <v>280</v>
      </c>
      <c r="BZ28" s="604"/>
      <c r="CA28" s="604"/>
      <c r="CB28" s="604"/>
      <c r="CC28" s="604"/>
      <c r="CD28" s="604"/>
      <c r="CE28" s="604"/>
      <c r="CF28" s="604"/>
      <c r="CG28" s="604"/>
      <c r="CH28" s="604"/>
      <c r="CI28" s="604"/>
      <c r="CJ28" s="604"/>
      <c r="CK28" s="604"/>
      <c r="CL28" s="605"/>
      <c r="CM28" s="589">
        <v>7433</v>
      </c>
      <c r="CN28" s="590"/>
      <c r="CO28" s="590"/>
      <c r="CP28" s="590"/>
      <c r="CQ28" s="590"/>
      <c r="CR28" s="590"/>
      <c r="CS28" s="590"/>
      <c r="CT28" s="591"/>
      <c r="CU28" s="594">
        <v>0</v>
      </c>
      <c r="CV28" s="595"/>
      <c r="CW28" s="595"/>
      <c r="CX28" s="600"/>
      <c r="CY28" s="598" t="s">
        <v>123</v>
      </c>
      <c r="CZ28" s="590"/>
      <c r="DA28" s="590"/>
      <c r="DB28" s="590"/>
      <c r="DC28" s="590"/>
      <c r="DD28" s="590"/>
      <c r="DE28" s="590"/>
      <c r="DF28" s="590"/>
      <c r="DG28" s="590"/>
      <c r="DH28" s="590"/>
      <c r="DI28" s="590"/>
      <c r="DJ28" s="590"/>
      <c r="DK28" s="591"/>
      <c r="DL28" s="598">
        <v>7433</v>
      </c>
      <c r="DM28" s="590"/>
      <c r="DN28" s="590"/>
      <c r="DO28" s="590"/>
      <c r="DP28" s="590"/>
      <c r="DQ28" s="590"/>
      <c r="DR28" s="590"/>
      <c r="DS28" s="590"/>
      <c r="DT28" s="590"/>
      <c r="DU28" s="590"/>
      <c r="DV28" s="590"/>
      <c r="DW28" s="590"/>
      <c r="DX28" s="599"/>
    </row>
    <row r="29" spans="2:128" ht="11.25" customHeight="1" x14ac:dyDescent="0.2">
      <c r="B29" s="586" t="s">
        <v>281</v>
      </c>
      <c r="C29" s="587"/>
      <c r="D29" s="587"/>
      <c r="E29" s="587"/>
      <c r="F29" s="587"/>
      <c r="G29" s="587"/>
      <c r="H29" s="587"/>
      <c r="I29" s="587"/>
      <c r="J29" s="587"/>
      <c r="K29" s="587"/>
      <c r="L29" s="587"/>
      <c r="M29" s="587"/>
      <c r="N29" s="587"/>
      <c r="O29" s="587"/>
      <c r="P29" s="587"/>
      <c r="Q29" s="588"/>
      <c r="R29" s="589" t="s">
        <v>214</v>
      </c>
      <c r="S29" s="590"/>
      <c r="T29" s="590"/>
      <c r="U29" s="590"/>
      <c r="V29" s="590"/>
      <c r="W29" s="590"/>
      <c r="X29" s="590"/>
      <c r="Y29" s="591"/>
      <c r="Z29" s="594" t="s">
        <v>214</v>
      </c>
      <c r="AA29" s="595"/>
      <c r="AB29" s="595"/>
      <c r="AC29" s="600"/>
      <c r="AD29" s="598" t="s">
        <v>123</v>
      </c>
      <c r="AE29" s="590"/>
      <c r="AF29" s="590"/>
      <c r="AG29" s="590"/>
      <c r="AH29" s="590"/>
      <c r="AI29" s="590"/>
      <c r="AJ29" s="590"/>
      <c r="AK29" s="591"/>
      <c r="AL29" s="594" t="s">
        <v>123</v>
      </c>
      <c r="AM29" s="595"/>
      <c r="AN29" s="595"/>
      <c r="AO29" s="596"/>
      <c r="AP29" s="586" t="s">
        <v>282</v>
      </c>
      <c r="AQ29" s="587"/>
      <c r="AR29" s="587"/>
      <c r="AS29" s="587"/>
      <c r="AT29" s="587"/>
      <c r="AU29" s="587"/>
      <c r="AV29" s="587"/>
      <c r="AW29" s="587"/>
      <c r="AX29" s="587"/>
      <c r="AY29" s="587"/>
      <c r="AZ29" s="587"/>
      <c r="BA29" s="587"/>
      <c r="BB29" s="587"/>
      <c r="BC29" s="588"/>
      <c r="BD29" s="589">
        <v>14249</v>
      </c>
      <c r="BE29" s="590"/>
      <c r="BF29" s="590"/>
      <c r="BG29" s="590"/>
      <c r="BH29" s="590"/>
      <c r="BI29" s="590"/>
      <c r="BJ29" s="590"/>
      <c r="BK29" s="591"/>
      <c r="BL29" s="594">
        <v>0</v>
      </c>
      <c r="BM29" s="595"/>
      <c r="BN29" s="595"/>
      <c r="BO29" s="600"/>
      <c r="BP29" s="598" t="s">
        <v>214</v>
      </c>
      <c r="BQ29" s="590"/>
      <c r="BR29" s="590"/>
      <c r="BS29" s="590"/>
      <c r="BT29" s="590"/>
      <c r="BU29" s="590"/>
      <c r="BV29" s="590"/>
      <c r="BW29" s="599"/>
      <c r="BY29" s="586" t="s">
        <v>283</v>
      </c>
      <c r="BZ29" s="604"/>
      <c r="CA29" s="604"/>
      <c r="CB29" s="604"/>
      <c r="CC29" s="604"/>
      <c r="CD29" s="604"/>
      <c r="CE29" s="604"/>
      <c r="CF29" s="604"/>
      <c r="CG29" s="604"/>
      <c r="CH29" s="604"/>
      <c r="CI29" s="604"/>
      <c r="CJ29" s="604"/>
      <c r="CK29" s="604"/>
      <c r="CL29" s="605"/>
      <c r="CM29" s="589" t="s">
        <v>214</v>
      </c>
      <c r="CN29" s="590"/>
      <c r="CO29" s="590"/>
      <c r="CP29" s="590"/>
      <c r="CQ29" s="590"/>
      <c r="CR29" s="590"/>
      <c r="CS29" s="590"/>
      <c r="CT29" s="591"/>
      <c r="CU29" s="594" t="s">
        <v>214</v>
      </c>
      <c r="CV29" s="595"/>
      <c r="CW29" s="595"/>
      <c r="CX29" s="600"/>
      <c r="CY29" s="598" t="s">
        <v>123</v>
      </c>
      <c r="CZ29" s="590"/>
      <c r="DA29" s="590"/>
      <c r="DB29" s="590"/>
      <c r="DC29" s="590"/>
      <c r="DD29" s="590"/>
      <c r="DE29" s="590"/>
      <c r="DF29" s="590"/>
      <c r="DG29" s="590"/>
      <c r="DH29" s="590"/>
      <c r="DI29" s="590"/>
      <c r="DJ29" s="590"/>
      <c r="DK29" s="591"/>
      <c r="DL29" s="598" t="s">
        <v>123</v>
      </c>
      <c r="DM29" s="590"/>
      <c r="DN29" s="590"/>
      <c r="DO29" s="590"/>
      <c r="DP29" s="590"/>
      <c r="DQ29" s="590"/>
      <c r="DR29" s="590"/>
      <c r="DS29" s="590"/>
      <c r="DT29" s="590"/>
      <c r="DU29" s="590"/>
      <c r="DV29" s="590"/>
      <c r="DW29" s="590"/>
      <c r="DX29" s="599"/>
    </row>
    <row r="30" spans="2:128" ht="11.25" customHeight="1" x14ac:dyDescent="0.2">
      <c r="B30" s="586" t="s">
        <v>284</v>
      </c>
      <c r="C30" s="587"/>
      <c r="D30" s="587"/>
      <c r="E30" s="587"/>
      <c r="F30" s="587"/>
      <c r="G30" s="587"/>
      <c r="H30" s="587"/>
      <c r="I30" s="587"/>
      <c r="J30" s="587"/>
      <c r="K30" s="587"/>
      <c r="L30" s="587"/>
      <c r="M30" s="587"/>
      <c r="N30" s="587"/>
      <c r="O30" s="587"/>
      <c r="P30" s="587"/>
      <c r="Q30" s="588"/>
      <c r="R30" s="589">
        <v>1411723</v>
      </c>
      <c r="S30" s="590"/>
      <c r="T30" s="590"/>
      <c r="U30" s="590"/>
      <c r="V30" s="590"/>
      <c r="W30" s="590"/>
      <c r="X30" s="590"/>
      <c r="Y30" s="591"/>
      <c r="Z30" s="594">
        <v>0.2</v>
      </c>
      <c r="AA30" s="595"/>
      <c r="AB30" s="595"/>
      <c r="AC30" s="600"/>
      <c r="AD30" s="598">
        <v>32811</v>
      </c>
      <c r="AE30" s="590"/>
      <c r="AF30" s="590"/>
      <c r="AG30" s="590"/>
      <c r="AH30" s="590"/>
      <c r="AI30" s="590"/>
      <c r="AJ30" s="590"/>
      <c r="AK30" s="591"/>
      <c r="AL30" s="594">
        <v>0</v>
      </c>
      <c r="AM30" s="595"/>
      <c r="AN30" s="595"/>
      <c r="AO30" s="596"/>
      <c r="AP30" s="586" t="s">
        <v>285</v>
      </c>
      <c r="AQ30" s="587"/>
      <c r="AR30" s="587"/>
      <c r="AS30" s="587"/>
      <c r="AT30" s="587"/>
      <c r="AU30" s="587"/>
      <c r="AV30" s="587"/>
      <c r="AW30" s="587"/>
      <c r="AX30" s="587"/>
      <c r="AY30" s="587"/>
      <c r="AZ30" s="587"/>
      <c r="BA30" s="587"/>
      <c r="BB30" s="587"/>
      <c r="BC30" s="588"/>
      <c r="BD30" s="589">
        <v>81755</v>
      </c>
      <c r="BE30" s="590"/>
      <c r="BF30" s="590"/>
      <c r="BG30" s="590"/>
      <c r="BH30" s="590"/>
      <c r="BI30" s="590"/>
      <c r="BJ30" s="590"/>
      <c r="BK30" s="591"/>
      <c r="BL30" s="594">
        <v>0</v>
      </c>
      <c r="BM30" s="595"/>
      <c r="BN30" s="595"/>
      <c r="BO30" s="600"/>
      <c r="BP30" s="598" t="s">
        <v>123</v>
      </c>
      <c r="BQ30" s="590"/>
      <c r="BR30" s="590"/>
      <c r="BS30" s="590"/>
      <c r="BT30" s="590"/>
      <c r="BU30" s="590"/>
      <c r="BV30" s="590"/>
      <c r="BW30" s="599"/>
      <c r="BY30" s="586" t="s">
        <v>286</v>
      </c>
      <c r="BZ30" s="604"/>
      <c r="CA30" s="604"/>
      <c r="CB30" s="604"/>
      <c r="CC30" s="604"/>
      <c r="CD30" s="604"/>
      <c r="CE30" s="604"/>
      <c r="CF30" s="604"/>
      <c r="CG30" s="604"/>
      <c r="CH30" s="604"/>
      <c r="CI30" s="604"/>
      <c r="CJ30" s="604"/>
      <c r="CK30" s="604"/>
      <c r="CL30" s="605"/>
      <c r="CM30" s="589">
        <v>428495</v>
      </c>
      <c r="CN30" s="590"/>
      <c r="CO30" s="590"/>
      <c r="CP30" s="590"/>
      <c r="CQ30" s="590"/>
      <c r="CR30" s="590"/>
      <c r="CS30" s="590"/>
      <c r="CT30" s="591"/>
      <c r="CU30" s="594">
        <v>0.1</v>
      </c>
      <c r="CV30" s="595"/>
      <c r="CW30" s="595"/>
      <c r="CX30" s="600"/>
      <c r="CY30" s="598" t="s">
        <v>214</v>
      </c>
      <c r="CZ30" s="590"/>
      <c r="DA30" s="590"/>
      <c r="DB30" s="590"/>
      <c r="DC30" s="590"/>
      <c r="DD30" s="590"/>
      <c r="DE30" s="590"/>
      <c r="DF30" s="590"/>
      <c r="DG30" s="590"/>
      <c r="DH30" s="590"/>
      <c r="DI30" s="590"/>
      <c r="DJ30" s="590"/>
      <c r="DK30" s="591"/>
      <c r="DL30" s="598">
        <v>428495</v>
      </c>
      <c r="DM30" s="590"/>
      <c r="DN30" s="590"/>
      <c r="DO30" s="590"/>
      <c r="DP30" s="590"/>
      <c r="DQ30" s="590"/>
      <c r="DR30" s="590"/>
      <c r="DS30" s="590"/>
      <c r="DT30" s="590"/>
      <c r="DU30" s="590"/>
      <c r="DV30" s="590"/>
      <c r="DW30" s="590"/>
      <c r="DX30" s="599"/>
    </row>
    <row r="31" spans="2:128" ht="11.25" customHeight="1" x14ac:dyDescent="0.2">
      <c r="B31" s="586" t="s">
        <v>287</v>
      </c>
      <c r="C31" s="587"/>
      <c r="D31" s="587"/>
      <c r="E31" s="587"/>
      <c r="F31" s="587"/>
      <c r="G31" s="587"/>
      <c r="H31" s="587"/>
      <c r="I31" s="587"/>
      <c r="J31" s="587"/>
      <c r="K31" s="587"/>
      <c r="L31" s="587"/>
      <c r="M31" s="587"/>
      <c r="N31" s="587"/>
      <c r="O31" s="587"/>
      <c r="P31" s="587"/>
      <c r="Q31" s="588"/>
      <c r="R31" s="589">
        <v>397077</v>
      </c>
      <c r="S31" s="590"/>
      <c r="T31" s="590"/>
      <c r="U31" s="590"/>
      <c r="V31" s="590"/>
      <c r="W31" s="590"/>
      <c r="X31" s="590"/>
      <c r="Y31" s="591"/>
      <c r="Z31" s="594">
        <v>0</v>
      </c>
      <c r="AA31" s="595"/>
      <c r="AB31" s="595"/>
      <c r="AC31" s="600"/>
      <c r="AD31" s="598" t="s">
        <v>214</v>
      </c>
      <c r="AE31" s="590"/>
      <c r="AF31" s="590"/>
      <c r="AG31" s="590"/>
      <c r="AH31" s="590"/>
      <c r="AI31" s="590"/>
      <c r="AJ31" s="590"/>
      <c r="AK31" s="591"/>
      <c r="AL31" s="594" t="s">
        <v>123</v>
      </c>
      <c r="AM31" s="595"/>
      <c r="AN31" s="595"/>
      <c r="AO31" s="596"/>
      <c r="AP31" s="586" t="s">
        <v>288</v>
      </c>
      <c r="AQ31" s="587"/>
      <c r="AR31" s="587"/>
      <c r="AS31" s="587"/>
      <c r="AT31" s="587"/>
      <c r="AU31" s="587"/>
      <c r="AV31" s="587"/>
      <c r="AW31" s="587"/>
      <c r="AX31" s="587"/>
      <c r="AY31" s="587"/>
      <c r="AZ31" s="587"/>
      <c r="BA31" s="587"/>
      <c r="BB31" s="587"/>
      <c r="BC31" s="588"/>
      <c r="BD31" s="589">
        <v>11430</v>
      </c>
      <c r="BE31" s="590"/>
      <c r="BF31" s="590"/>
      <c r="BG31" s="590"/>
      <c r="BH31" s="590"/>
      <c r="BI31" s="590"/>
      <c r="BJ31" s="590"/>
      <c r="BK31" s="591"/>
      <c r="BL31" s="594">
        <v>0</v>
      </c>
      <c r="BM31" s="595"/>
      <c r="BN31" s="595"/>
      <c r="BO31" s="600"/>
      <c r="BP31" s="598" t="s">
        <v>123</v>
      </c>
      <c r="BQ31" s="590"/>
      <c r="BR31" s="590"/>
      <c r="BS31" s="590"/>
      <c r="BT31" s="590"/>
      <c r="BU31" s="590"/>
      <c r="BV31" s="590"/>
      <c r="BW31" s="599"/>
      <c r="BY31" s="586" t="s">
        <v>289</v>
      </c>
      <c r="BZ31" s="604"/>
      <c r="CA31" s="604"/>
      <c r="CB31" s="604"/>
      <c r="CC31" s="604"/>
      <c r="CD31" s="604"/>
      <c r="CE31" s="604"/>
      <c r="CF31" s="604"/>
      <c r="CG31" s="604"/>
      <c r="CH31" s="604"/>
      <c r="CI31" s="604"/>
      <c r="CJ31" s="604"/>
      <c r="CK31" s="604"/>
      <c r="CL31" s="605"/>
      <c r="CM31" s="589">
        <v>2152278</v>
      </c>
      <c r="CN31" s="590"/>
      <c r="CO31" s="590"/>
      <c r="CP31" s="590"/>
      <c r="CQ31" s="590"/>
      <c r="CR31" s="590"/>
      <c r="CS31" s="590"/>
      <c r="CT31" s="591"/>
      <c r="CU31" s="594">
        <v>0.3</v>
      </c>
      <c r="CV31" s="595"/>
      <c r="CW31" s="595"/>
      <c r="CX31" s="600"/>
      <c r="CY31" s="598" t="s">
        <v>123</v>
      </c>
      <c r="CZ31" s="590"/>
      <c r="DA31" s="590"/>
      <c r="DB31" s="590"/>
      <c r="DC31" s="590"/>
      <c r="DD31" s="590"/>
      <c r="DE31" s="590"/>
      <c r="DF31" s="590"/>
      <c r="DG31" s="590"/>
      <c r="DH31" s="590"/>
      <c r="DI31" s="590"/>
      <c r="DJ31" s="590"/>
      <c r="DK31" s="591"/>
      <c r="DL31" s="598">
        <v>2152278</v>
      </c>
      <c r="DM31" s="590"/>
      <c r="DN31" s="590"/>
      <c r="DO31" s="590"/>
      <c r="DP31" s="590"/>
      <c r="DQ31" s="590"/>
      <c r="DR31" s="590"/>
      <c r="DS31" s="590"/>
      <c r="DT31" s="590"/>
      <c r="DU31" s="590"/>
      <c r="DV31" s="590"/>
      <c r="DW31" s="590"/>
      <c r="DX31" s="599"/>
    </row>
    <row r="32" spans="2:128" ht="11.25" customHeight="1" x14ac:dyDescent="0.2">
      <c r="B32" s="586" t="s">
        <v>290</v>
      </c>
      <c r="C32" s="587"/>
      <c r="D32" s="587"/>
      <c r="E32" s="587"/>
      <c r="F32" s="587"/>
      <c r="G32" s="587"/>
      <c r="H32" s="587"/>
      <c r="I32" s="587"/>
      <c r="J32" s="587"/>
      <c r="K32" s="587"/>
      <c r="L32" s="587"/>
      <c r="M32" s="587"/>
      <c r="N32" s="587"/>
      <c r="O32" s="587"/>
      <c r="P32" s="587"/>
      <c r="Q32" s="588"/>
      <c r="R32" s="589">
        <v>26695657</v>
      </c>
      <c r="S32" s="590"/>
      <c r="T32" s="590"/>
      <c r="U32" s="590"/>
      <c r="V32" s="590"/>
      <c r="W32" s="590"/>
      <c r="X32" s="590"/>
      <c r="Y32" s="591"/>
      <c r="Z32" s="594">
        <v>3</v>
      </c>
      <c r="AA32" s="595"/>
      <c r="AB32" s="595"/>
      <c r="AC32" s="600"/>
      <c r="AD32" s="598" t="s">
        <v>123</v>
      </c>
      <c r="AE32" s="590"/>
      <c r="AF32" s="590"/>
      <c r="AG32" s="590"/>
      <c r="AH32" s="590"/>
      <c r="AI32" s="590"/>
      <c r="AJ32" s="590"/>
      <c r="AK32" s="591"/>
      <c r="AL32" s="594" t="s">
        <v>214</v>
      </c>
      <c r="AM32" s="595"/>
      <c r="AN32" s="595"/>
      <c r="AO32" s="596"/>
      <c r="AP32" s="586" t="s">
        <v>159</v>
      </c>
      <c r="AQ32" s="587"/>
      <c r="AR32" s="587"/>
      <c r="AS32" s="587"/>
      <c r="AT32" s="587"/>
      <c r="AU32" s="587"/>
      <c r="AV32" s="587"/>
      <c r="AW32" s="587"/>
      <c r="AX32" s="587"/>
      <c r="AY32" s="587"/>
      <c r="AZ32" s="587"/>
      <c r="BA32" s="587"/>
      <c r="BB32" s="587"/>
      <c r="BC32" s="588"/>
      <c r="BD32" s="589">
        <v>168825953</v>
      </c>
      <c r="BE32" s="590"/>
      <c r="BF32" s="590"/>
      <c r="BG32" s="590"/>
      <c r="BH32" s="590"/>
      <c r="BI32" s="590"/>
      <c r="BJ32" s="590"/>
      <c r="BK32" s="591"/>
      <c r="BL32" s="594">
        <v>100</v>
      </c>
      <c r="BM32" s="595"/>
      <c r="BN32" s="595"/>
      <c r="BO32" s="600"/>
      <c r="BP32" s="598">
        <v>1456465</v>
      </c>
      <c r="BQ32" s="590"/>
      <c r="BR32" s="590"/>
      <c r="BS32" s="590"/>
      <c r="BT32" s="590"/>
      <c r="BU32" s="590"/>
      <c r="BV32" s="590"/>
      <c r="BW32" s="599"/>
      <c r="BY32" s="586" t="s">
        <v>291</v>
      </c>
      <c r="BZ32" s="587"/>
      <c r="CA32" s="587"/>
      <c r="CB32" s="587"/>
      <c r="CC32" s="587"/>
      <c r="CD32" s="587"/>
      <c r="CE32" s="587"/>
      <c r="CF32" s="587"/>
      <c r="CG32" s="587"/>
      <c r="CH32" s="587"/>
      <c r="CI32" s="587"/>
      <c r="CJ32" s="587"/>
      <c r="CK32" s="587"/>
      <c r="CL32" s="588"/>
      <c r="CM32" s="589" t="s">
        <v>123</v>
      </c>
      <c r="CN32" s="590"/>
      <c r="CO32" s="590"/>
      <c r="CP32" s="590"/>
      <c r="CQ32" s="590"/>
      <c r="CR32" s="590"/>
      <c r="CS32" s="590"/>
      <c r="CT32" s="591"/>
      <c r="CU32" s="594" t="s">
        <v>123</v>
      </c>
      <c r="CV32" s="595"/>
      <c r="CW32" s="595"/>
      <c r="CX32" s="600"/>
      <c r="CY32" s="598" t="s">
        <v>214</v>
      </c>
      <c r="CZ32" s="590"/>
      <c r="DA32" s="590"/>
      <c r="DB32" s="590"/>
      <c r="DC32" s="590"/>
      <c r="DD32" s="590"/>
      <c r="DE32" s="590"/>
      <c r="DF32" s="590"/>
      <c r="DG32" s="590"/>
      <c r="DH32" s="590"/>
      <c r="DI32" s="590"/>
      <c r="DJ32" s="590"/>
      <c r="DK32" s="591"/>
      <c r="DL32" s="598" t="s">
        <v>214</v>
      </c>
      <c r="DM32" s="590"/>
      <c r="DN32" s="590"/>
      <c r="DO32" s="590"/>
      <c r="DP32" s="590"/>
      <c r="DQ32" s="590"/>
      <c r="DR32" s="590"/>
      <c r="DS32" s="590"/>
      <c r="DT32" s="590"/>
      <c r="DU32" s="590"/>
      <c r="DV32" s="590"/>
      <c r="DW32" s="590"/>
      <c r="DX32" s="599"/>
    </row>
    <row r="33" spans="2:128" ht="11.25" customHeight="1" x14ac:dyDescent="0.2">
      <c r="B33" s="586" t="s">
        <v>292</v>
      </c>
      <c r="C33" s="587"/>
      <c r="D33" s="587"/>
      <c r="E33" s="587"/>
      <c r="F33" s="587"/>
      <c r="G33" s="587"/>
      <c r="H33" s="587"/>
      <c r="I33" s="587"/>
      <c r="J33" s="587"/>
      <c r="K33" s="587"/>
      <c r="L33" s="587"/>
      <c r="M33" s="587"/>
      <c r="N33" s="587"/>
      <c r="O33" s="587"/>
      <c r="P33" s="587"/>
      <c r="Q33" s="588"/>
      <c r="R33" s="589">
        <v>59242807</v>
      </c>
      <c r="S33" s="590"/>
      <c r="T33" s="590"/>
      <c r="U33" s="590"/>
      <c r="V33" s="590"/>
      <c r="W33" s="590"/>
      <c r="X33" s="590"/>
      <c r="Y33" s="591"/>
      <c r="Z33" s="594">
        <v>6.7</v>
      </c>
      <c r="AA33" s="595"/>
      <c r="AB33" s="595"/>
      <c r="AC33" s="600"/>
      <c r="AD33" s="598" t="s">
        <v>214</v>
      </c>
      <c r="AE33" s="590"/>
      <c r="AF33" s="590"/>
      <c r="AG33" s="590"/>
      <c r="AH33" s="590"/>
      <c r="AI33" s="590"/>
      <c r="AJ33" s="590"/>
      <c r="AK33" s="591"/>
      <c r="AL33" s="594" t="s">
        <v>214</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293</v>
      </c>
      <c r="BZ33" s="607"/>
      <c r="CA33" s="607"/>
      <c r="CB33" s="607"/>
      <c r="CC33" s="607"/>
      <c r="CD33" s="607"/>
      <c r="CE33" s="607"/>
      <c r="CF33" s="607"/>
      <c r="CG33" s="607"/>
      <c r="CH33" s="607"/>
      <c r="CI33" s="607"/>
      <c r="CJ33" s="607"/>
      <c r="CK33" s="607"/>
      <c r="CL33" s="608"/>
      <c r="CM33" s="589">
        <v>824677066</v>
      </c>
      <c r="CN33" s="590"/>
      <c r="CO33" s="590"/>
      <c r="CP33" s="590"/>
      <c r="CQ33" s="590"/>
      <c r="CR33" s="590"/>
      <c r="CS33" s="590"/>
      <c r="CT33" s="591"/>
      <c r="CU33" s="609">
        <v>100</v>
      </c>
      <c r="CV33" s="610"/>
      <c r="CW33" s="610"/>
      <c r="CX33" s="611"/>
      <c r="CY33" s="598">
        <v>117007046</v>
      </c>
      <c r="CZ33" s="590"/>
      <c r="DA33" s="590"/>
      <c r="DB33" s="590"/>
      <c r="DC33" s="590"/>
      <c r="DD33" s="590"/>
      <c r="DE33" s="590"/>
      <c r="DF33" s="590"/>
      <c r="DG33" s="590"/>
      <c r="DH33" s="590"/>
      <c r="DI33" s="590"/>
      <c r="DJ33" s="590"/>
      <c r="DK33" s="591"/>
      <c r="DL33" s="598">
        <v>484188314</v>
      </c>
      <c r="DM33" s="590"/>
      <c r="DN33" s="590"/>
      <c r="DO33" s="590"/>
      <c r="DP33" s="590"/>
      <c r="DQ33" s="590"/>
      <c r="DR33" s="590"/>
      <c r="DS33" s="590"/>
      <c r="DT33" s="590"/>
      <c r="DU33" s="590"/>
      <c r="DV33" s="590"/>
      <c r="DW33" s="590"/>
      <c r="DX33" s="599"/>
    </row>
    <row r="34" spans="2:128" ht="11.25" customHeight="1" x14ac:dyDescent="0.2">
      <c r="B34" s="586" t="s">
        <v>294</v>
      </c>
      <c r="C34" s="587"/>
      <c r="D34" s="587"/>
      <c r="E34" s="587"/>
      <c r="F34" s="587"/>
      <c r="G34" s="587"/>
      <c r="H34" s="587"/>
      <c r="I34" s="587"/>
      <c r="J34" s="587"/>
      <c r="K34" s="587"/>
      <c r="L34" s="587"/>
      <c r="M34" s="587"/>
      <c r="N34" s="587"/>
      <c r="O34" s="587"/>
      <c r="P34" s="587"/>
      <c r="Q34" s="588"/>
      <c r="R34" s="589">
        <v>123620457</v>
      </c>
      <c r="S34" s="590"/>
      <c r="T34" s="590"/>
      <c r="U34" s="590"/>
      <c r="V34" s="590"/>
      <c r="W34" s="590"/>
      <c r="X34" s="590"/>
      <c r="Y34" s="591"/>
      <c r="Z34" s="594">
        <v>14.1</v>
      </c>
      <c r="AA34" s="595"/>
      <c r="AB34" s="595"/>
      <c r="AC34" s="600"/>
      <c r="AD34" s="598">
        <v>19185</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295</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296</v>
      </c>
      <c r="C35" s="587"/>
      <c r="D35" s="587"/>
      <c r="E35" s="587"/>
      <c r="F35" s="587"/>
      <c r="G35" s="587"/>
      <c r="H35" s="587"/>
      <c r="I35" s="587"/>
      <c r="J35" s="587"/>
      <c r="K35" s="587"/>
      <c r="L35" s="587"/>
      <c r="M35" s="587"/>
      <c r="N35" s="587"/>
      <c r="O35" s="587"/>
      <c r="P35" s="587"/>
      <c r="Q35" s="588"/>
      <c r="R35" s="589">
        <v>60984000</v>
      </c>
      <c r="S35" s="590"/>
      <c r="T35" s="590"/>
      <c r="U35" s="590"/>
      <c r="V35" s="590"/>
      <c r="W35" s="590"/>
      <c r="X35" s="590"/>
      <c r="Y35" s="591"/>
      <c r="Z35" s="594">
        <v>6.9</v>
      </c>
      <c r="AA35" s="595"/>
      <c r="AB35" s="595"/>
      <c r="AC35" s="600"/>
      <c r="AD35" s="598" t="s">
        <v>214</v>
      </c>
      <c r="AE35" s="590"/>
      <c r="AF35" s="590"/>
      <c r="AG35" s="590"/>
      <c r="AH35" s="590"/>
      <c r="AI35" s="590"/>
      <c r="AJ35" s="590"/>
      <c r="AK35" s="591"/>
      <c r="AL35" s="594" t="s">
        <v>214</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202</v>
      </c>
      <c r="BZ35" s="572"/>
      <c r="CA35" s="572"/>
      <c r="CB35" s="572"/>
      <c r="CC35" s="572"/>
      <c r="CD35" s="572"/>
      <c r="CE35" s="572"/>
      <c r="CF35" s="572"/>
      <c r="CG35" s="572"/>
      <c r="CH35" s="572"/>
      <c r="CI35" s="572"/>
      <c r="CJ35" s="572"/>
      <c r="CK35" s="572"/>
      <c r="CL35" s="573"/>
      <c r="CM35" s="571" t="s">
        <v>297</v>
      </c>
      <c r="CN35" s="572"/>
      <c r="CO35" s="572"/>
      <c r="CP35" s="572"/>
      <c r="CQ35" s="572"/>
      <c r="CR35" s="572"/>
      <c r="CS35" s="572"/>
      <c r="CT35" s="573"/>
      <c r="CU35" s="571" t="s">
        <v>298</v>
      </c>
      <c r="CV35" s="572"/>
      <c r="CW35" s="572"/>
      <c r="CX35" s="573"/>
      <c r="CY35" s="571" t="s">
        <v>299</v>
      </c>
      <c r="CZ35" s="572"/>
      <c r="DA35" s="572"/>
      <c r="DB35" s="572"/>
      <c r="DC35" s="572"/>
      <c r="DD35" s="572"/>
      <c r="DE35" s="572"/>
      <c r="DF35" s="573"/>
      <c r="DG35" s="612" t="s">
        <v>300</v>
      </c>
      <c r="DH35" s="613"/>
      <c r="DI35" s="613"/>
      <c r="DJ35" s="613"/>
      <c r="DK35" s="613"/>
      <c r="DL35" s="613"/>
      <c r="DM35" s="613"/>
      <c r="DN35" s="613"/>
      <c r="DO35" s="613"/>
      <c r="DP35" s="613"/>
      <c r="DQ35" s="614"/>
      <c r="DR35" s="571" t="s">
        <v>301</v>
      </c>
      <c r="DS35" s="572"/>
      <c r="DT35" s="572"/>
      <c r="DU35" s="572"/>
      <c r="DV35" s="572"/>
      <c r="DW35" s="572"/>
      <c r="DX35" s="573"/>
    </row>
    <row r="36" spans="2:128" ht="11.25" customHeight="1" x14ac:dyDescent="0.2">
      <c r="B36" s="586" t="s">
        <v>302</v>
      </c>
      <c r="C36" s="587"/>
      <c r="D36" s="587"/>
      <c r="E36" s="587"/>
      <c r="F36" s="587"/>
      <c r="G36" s="587"/>
      <c r="H36" s="587"/>
      <c r="I36" s="587"/>
      <c r="J36" s="587"/>
      <c r="K36" s="587"/>
      <c r="L36" s="587"/>
      <c r="M36" s="587"/>
      <c r="N36" s="587"/>
      <c r="O36" s="587"/>
      <c r="P36" s="587"/>
      <c r="Q36" s="588"/>
      <c r="R36" s="589" t="s">
        <v>214</v>
      </c>
      <c r="S36" s="590"/>
      <c r="T36" s="590"/>
      <c r="U36" s="590"/>
      <c r="V36" s="590"/>
      <c r="W36" s="590"/>
      <c r="X36" s="590"/>
      <c r="Y36" s="591"/>
      <c r="Z36" s="594" t="s">
        <v>214</v>
      </c>
      <c r="AA36" s="595"/>
      <c r="AB36" s="595"/>
      <c r="AC36" s="600"/>
      <c r="AD36" s="598" t="s">
        <v>214</v>
      </c>
      <c r="AE36" s="590"/>
      <c r="AF36" s="590"/>
      <c r="AG36" s="590"/>
      <c r="AH36" s="590"/>
      <c r="AI36" s="590"/>
      <c r="AJ36" s="590"/>
      <c r="AK36" s="591"/>
      <c r="AL36" s="594" t="s">
        <v>123</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303</v>
      </c>
      <c r="BZ36" s="576"/>
      <c r="CA36" s="576"/>
      <c r="CB36" s="576"/>
      <c r="CC36" s="576"/>
      <c r="CD36" s="576"/>
      <c r="CE36" s="576"/>
      <c r="CF36" s="576"/>
      <c r="CG36" s="576"/>
      <c r="CH36" s="576"/>
      <c r="CI36" s="576"/>
      <c r="CJ36" s="576"/>
      <c r="CK36" s="576"/>
      <c r="CL36" s="577"/>
      <c r="CM36" s="578">
        <v>284556927</v>
      </c>
      <c r="CN36" s="579"/>
      <c r="CO36" s="579"/>
      <c r="CP36" s="579"/>
      <c r="CQ36" s="579"/>
      <c r="CR36" s="579"/>
      <c r="CS36" s="579"/>
      <c r="CT36" s="580"/>
      <c r="CU36" s="583">
        <v>34.5</v>
      </c>
      <c r="CV36" s="584"/>
      <c r="CW36" s="584"/>
      <c r="CX36" s="616"/>
      <c r="CY36" s="615">
        <v>250678871</v>
      </c>
      <c r="CZ36" s="579"/>
      <c r="DA36" s="579"/>
      <c r="DB36" s="579"/>
      <c r="DC36" s="579"/>
      <c r="DD36" s="579"/>
      <c r="DE36" s="579"/>
      <c r="DF36" s="580"/>
      <c r="DG36" s="615">
        <v>240614355</v>
      </c>
      <c r="DH36" s="579"/>
      <c r="DI36" s="579"/>
      <c r="DJ36" s="579"/>
      <c r="DK36" s="579"/>
      <c r="DL36" s="579"/>
      <c r="DM36" s="579"/>
      <c r="DN36" s="579"/>
      <c r="DO36" s="579"/>
      <c r="DP36" s="579"/>
      <c r="DQ36" s="580"/>
      <c r="DR36" s="583">
        <v>61.4</v>
      </c>
      <c r="DS36" s="584"/>
      <c r="DT36" s="584"/>
      <c r="DU36" s="584"/>
      <c r="DV36" s="584"/>
      <c r="DW36" s="584"/>
      <c r="DX36" s="585"/>
    </row>
    <row r="37" spans="2:128" ht="11.25" customHeight="1" x14ac:dyDescent="0.2">
      <c r="B37" s="586" t="s">
        <v>304</v>
      </c>
      <c r="C37" s="587"/>
      <c r="D37" s="587"/>
      <c r="E37" s="587"/>
      <c r="F37" s="587"/>
      <c r="G37" s="587"/>
      <c r="H37" s="587"/>
      <c r="I37" s="587"/>
      <c r="J37" s="587"/>
      <c r="K37" s="587"/>
      <c r="L37" s="587"/>
      <c r="M37" s="587"/>
      <c r="N37" s="587"/>
      <c r="O37" s="587"/>
      <c r="P37" s="587"/>
      <c r="Q37" s="588"/>
      <c r="R37" s="589">
        <v>6063000</v>
      </c>
      <c r="S37" s="590"/>
      <c r="T37" s="590"/>
      <c r="U37" s="590"/>
      <c r="V37" s="590"/>
      <c r="W37" s="590"/>
      <c r="X37" s="590"/>
      <c r="Y37" s="591"/>
      <c r="Z37" s="594">
        <v>0.7</v>
      </c>
      <c r="AA37" s="595"/>
      <c r="AB37" s="595"/>
      <c r="AC37" s="600"/>
      <c r="AD37" s="598" t="s">
        <v>214</v>
      </c>
      <c r="AE37" s="590"/>
      <c r="AF37" s="590"/>
      <c r="AG37" s="590"/>
      <c r="AH37" s="590"/>
      <c r="AI37" s="590"/>
      <c r="AJ37" s="590"/>
      <c r="AK37" s="591"/>
      <c r="AL37" s="594" t="s">
        <v>123</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305</v>
      </c>
      <c r="BZ37" s="587"/>
      <c r="CA37" s="587"/>
      <c r="CB37" s="587"/>
      <c r="CC37" s="587"/>
      <c r="CD37" s="587"/>
      <c r="CE37" s="587"/>
      <c r="CF37" s="587"/>
      <c r="CG37" s="587"/>
      <c r="CH37" s="587"/>
      <c r="CI37" s="587"/>
      <c r="CJ37" s="587"/>
      <c r="CK37" s="587"/>
      <c r="CL37" s="588"/>
      <c r="CM37" s="589">
        <v>172198524</v>
      </c>
      <c r="CN37" s="619"/>
      <c r="CO37" s="619"/>
      <c r="CP37" s="619"/>
      <c r="CQ37" s="619"/>
      <c r="CR37" s="619"/>
      <c r="CS37" s="619"/>
      <c r="CT37" s="620"/>
      <c r="CU37" s="594">
        <v>20.9</v>
      </c>
      <c r="CV37" s="617"/>
      <c r="CW37" s="617"/>
      <c r="CX37" s="618"/>
      <c r="CY37" s="598">
        <v>148633415</v>
      </c>
      <c r="CZ37" s="619"/>
      <c r="DA37" s="619"/>
      <c r="DB37" s="619"/>
      <c r="DC37" s="619"/>
      <c r="DD37" s="619"/>
      <c r="DE37" s="619"/>
      <c r="DF37" s="620"/>
      <c r="DG37" s="598">
        <v>144586729</v>
      </c>
      <c r="DH37" s="619"/>
      <c r="DI37" s="619"/>
      <c r="DJ37" s="619"/>
      <c r="DK37" s="619"/>
      <c r="DL37" s="619"/>
      <c r="DM37" s="619"/>
      <c r="DN37" s="619"/>
      <c r="DO37" s="619"/>
      <c r="DP37" s="619"/>
      <c r="DQ37" s="620"/>
      <c r="DR37" s="594">
        <v>36.9</v>
      </c>
      <c r="DS37" s="617"/>
      <c r="DT37" s="617"/>
      <c r="DU37" s="617"/>
      <c r="DV37" s="617"/>
      <c r="DW37" s="617"/>
      <c r="DX37" s="621"/>
    </row>
    <row r="38" spans="2:128" ht="11.25" customHeight="1" x14ac:dyDescent="0.2">
      <c r="B38" s="606" t="s">
        <v>306</v>
      </c>
      <c r="C38" s="607"/>
      <c r="D38" s="607"/>
      <c r="E38" s="607"/>
      <c r="F38" s="607"/>
      <c r="G38" s="607"/>
      <c r="H38" s="607"/>
      <c r="I38" s="607"/>
      <c r="J38" s="607"/>
      <c r="K38" s="607"/>
      <c r="L38" s="607"/>
      <c r="M38" s="607"/>
      <c r="N38" s="607"/>
      <c r="O38" s="607"/>
      <c r="P38" s="607"/>
      <c r="Q38" s="608"/>
      <c r="R38" s="589">
        <v>879040072</v>
      </c>
      <c r="S38" s="590"/>
      <c r="T38" s="590"/>
      <c r="U38" s="590"/>
      <c r="V38" s="590"/>
      <c r="W38" s="590"/>
      <c r="X38" s="590"/>
      <c r="Y38" s="591"/>
      <c r="Z38" s="592">
        <v>100</v>
      </c>
      <c r="AA38" s="592"/>
      <c r="AB38" s="592"/>
      <c r="AC38" s="592"/>
      <c r="AD38" s="593">
        <v>386053824</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307</v>
      </c>
      <c r="BZ38" s="587"/>
      <c r="CA38" s="587"/>
      <c r="CB38" s="587"/>
      <c r="CC38" s="587"/>
      <c r="CD38" s="587"/>
      <c r="CE38" s="587"/>
      <c r="CF38" s="587"/>
      <c r="CG38" s="587"/>
      <c r="CH38" s="587"/>
      <c r="CI38" s="587"/>
      <c r="CJ38" s="587"/>
      <c r="CK38" s="587"/>
      <c r="CL38" s="588"/>
      <c r="CM38" s="589">
        <v>123975747</v>
      </c>
      <c r="CN38" s="590"/>
      <c r="CO38" s="590"/>
      <c r="CP38" s="590"/>
      <c r="CQ38" s="590"/>
      <c r="CR38" s="590"/>
      <c r="CS38" s="590"/>
      <c r="CT38" s="591"/>
      <c r="CU38" s="594">
        <v>15</v>
      </c>
      <c r="CV38" s="617"/>
      <c r="CW38" s="617"/>
      <c r="CX38" s="618"/>
      <c r="CY38" s="598">
        <v>101809602</v>
      </c>
      <c r="CZ38" s="619"/>
      <c r="DA38" s="619"/>
      <c r="DB38" s="619"/>
      <c r="DC38" s="619"/>
      <c r="DD38" s="619"/>
      <c r="DE38" s="619"/>
      <c r="DF38" s="620"/>
      <c r="DG38" s="598">
        <v>100778559</v>
      </c>
      <c r="DH38" s="619"/>
      <c r="DI38" s="619"/>
      <c r="DJ38" s="619"/>
      <c r="DK38" s="619"/>
      <c r="DL38" s="619"/>
      <c r="DM38" s="619"/>
      <c r="DN38" s="619"/>
      <c r="DO38" s="619"/>
      <c r="DP38" s="619"/>
      <c r="DQ38" s="620"/>
      <c r="DR38" s="594">
        <v>25.7</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308</v>
      </c>
      <c r="BZ39" s="587"/>
      <c r="CA39" s="587"/>
      <c r="CB39" s="587"/>
      <c r="CC39" s="587"/>
      <c r="CD39" s="587"/>
      <c r="CE39" s="587"/>
      <c r="CF39" s="587"/>
      <c r="CG39" s="587"/>
      <c r="CH39" s="587"/>
      <c r="CI39" s="587"/>
      <c r="CJ39" s="587"/>
      <c r="CK39" s="587"/>
      <c r="CL39" s="588"/>
      <c r="CM39" s="589">
        <v>14449369</v>
      </c>
      <c r="CN39" s="619"/>
      <c r="CO39" s="619"/>
      <c r="CP39" s="619"/>
      <c r="CQ39" s="619"/>
      <c r="CR39" s="619"/>
      <c r="CS39" s="619"/>
      <c r="CT39" s="620"/>
      <c r="CU39" s="594">
        <v>1.8</v>
      </c>
      <c r="CV39" s="617"/>
      <c r="CW39" s="617"/>
      <c r="CX39" s="618"/>
      <c r="CY39" s="598">
        <v>6592652</v>
      </c>
      <c r="CZ39" s="619"/>
      <c r="DA39" s="619"/>
      <c r="DB39" s="619"/>
      <c r="DC39" s="619"/>
      <c r="DD39" s="619"/>
      <c r="DE39" s="619"/>
      <c r="DF39" s="620"/>
      <c r="DG39" s="598">
        <v>6119554</v>
      </c>
      <c r="DH39" s="619"/>
      <c r="DI39" s="619"/>
      <c r="DJ39" s="619"/>
      <c r="DK39" s="619"/>
      <c r="DL39" s="619"/>
      <c r="DM39" s="619"/>
      <c r="DN39" s="619"/>
      <c r="DO39" s="619"/>
      <c r="DP39" s="619"/>
      <c r="DQ39" s="620"/>
      <c r="DR39" s="594">
        <v>1.6</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309</v>
      </c>
      <c r="BZ40" s="587"/>
      <c r="CA40" s="587"/>
      <c r="CB40" s="587"/>
      <c r="CC40" s="587"/>
      <c r="CD40" s="587"/>
      <c r="CE40" s="587"/>
      <c r="CF40" s="587"/>
      <c r="CG40" s="587"/>
      <c r="CH40" s="587"/>
      <c r="CI40" s="587"/>
      <c r="CJ40" s="587"/>
      <c r="CK40" s="587"/>
      <c r="CL40" s="588"/>
      <c r="CM40" s="589">
        <v>97909034</v>
      </c>
      <c r="CN40" s="590"/>
      <c r="CO40" s="590"/>
      <c r="CP40" s="590"/>
      <c r="CQ40" s="590"/>
      <c r="CR40" s="590"/>
      <c r="CS40" s="590"/>
      <c r="CT40" s="591"/>
      <c r="CU40" s="594">
        <v>11.9</v>
      </c>
      <c r="CV40" s="617"/>
      <c r="CW40" s="617"/>
      <c r="CX40" s="618"/>
      <c r="CY40" s="598">
        <v>95452804</v>
      </c>
      <c r="CZ40" s="619"/>
      <c r="DA40" s="619"/>
      <c r="DB40" s="619"/>
      <c r="DC40" s="619"/>
      <c r="DD40" s="619"/>
      <c r="DE40" s="619"/>
      <c r="DF40" s="620"/>
      <c r="DG40" s="598">
        <v>89908072</v>
      </c>
      <c r="DH40" s="619"/>
      <c r="DI40" s="619"/>
      <c r="DJ40" s="619"/>
      <c r="DK40" s="619"/>
      <c r="DL40" s="619"/>
      <c r="DM40" s="619"/>
      <c r="DN40" s="619"/>
      <c r="DO40" s="619"/>
      <c r="DP40" s="619"/>
      <c r="DQ40" s="620"/>
      <c r="DR40" s="594">
        <v>22.9</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310</v>
      </c>
      <c r="AQ41" s="572"/>
      <c r="AR41" s="572"/>
      <c r="AS41" s="572"/>
      <c r="AT41" s="572"/>
      <c r="AU41" s="572"/>
      <c r="AV41" s="572"/>
      <c r="AW41" s="572"/>
      <c r="AX41" s="572"/>
      <c r="AY41" s="572"/>
      <c r="AZ41" s="572"/>
      <c r="BA41" s="572"/>
      <c r="BB41" s="572"/>
      <c r="BC41" s="573"/>
      <c r="BD41" s="571" t="s">
        <v>311</v>
      </c>
      <c r="BE41" s="572"/>
      <c r="BF41" s="572"/>
      <c r="BG41" s="572"/>
      <c r="BH41" s="572"/>
      <c r="BI41" s="572"/>
      <c r="BJ41" s="572"/>
      <c r="BK41" s="572"/>
      <c r="BL41" s="572"/>
      <c r="BM41" s="573"/>
      <c r="BN41" s="571" t="s">
        <v>312</v>
      </c>
      <c r="BO41" s="572"/>
      <c r="BP41" s="572"/>
      <c r="BQ41" s="572"/>
      <c r="BR41" s="572"/>
      <c r="BS41" s="572"/>
      <c r="BT41" s="572"/>
      <c r="BU41" s="572"/>
      <c r="BV41" s="572"/>
      <c r="BW41" s="573"/>
      <c r="BY41" s="634" t="s">
        <v>313</v>
      </c>
      <c r="BZ41" s="635"/>
      <c r="CA41" s="586" t="s">
        <v>314</v>
      </c>
      <c r="CB41" s="587"/>
      <c r="CC41" s="587"/>
      <c r="CD41" s="587"/>
      <c r="CE41" s="587"/>
      <c r="CF41" s="587"/>
      <c r="CG41" s="587"/>
      <c r="CH41" s="587"/>
      <c r="CI41" s="587"/>
      <c r="CJ41" s="587"/>
      <c r="CK41" s="587"/>
      <c r="CL41" s="588"/>
      <c r="CM41" s="589">
        <v>97906415</v>
      </c>
      <c r="CN41" s="619"/>
      <c r="CO41" s="619"/>
      <c r="CP41" s="619"/>
      <c r="CQ41" s="619"/>
      <c r="CR41" s="619"/>
      <c r="CS41" s="619"/>
      <c r="CT41" s="620"/>
      <c r="CU41" s="594">
        <v>11.9</v>
      </c>
      <c r="CV41" s="617"/>
      <c r="CW41" s="617"/>
      <c r="CX41" s="618"/>
      <c r="CY41" s="598">
        <v>95450185</v>
      </c>
      <c r="CZ41" s="619"/>
      <c r="DA41" s="619"/>
      <c r="DB41" s="619"/>
      <c r="DC41" s="619"/>
      <c r="DD41" s="619"/>
      <c r="DE41" s="619"/>
      <c r="DF41" s="620"/>
      <c r="DG41" s="598">
        <v>89905453</v>
      </c>
      <c r="DH41" s="619"/>
      <c r="DI41" s="619"/>
      <c r="DJ41" s="619"/>
      <c r="DK41" s="619"/>
      <c r="DL41" s="619"/>
      <c r="DM41" s="619"/>
      <c r="DN41" s="619"/>
      <c r="DO41" s="619"/>
      <c r="DP41" s="619"/>
      <c r="DQ41" s="620"/>
      <c r="DR41" s="594">
        <v>22.9</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315</v>
      </c>
      <c r="AQ42" s="623"/>
      <c r="AR42" s="623"/>
      <c r="AS42" s="623"/>
      <c r="AT42" s="628" t="s">
        <v>316</v>
      </c>
      <c r="AU42" s="214"/>
      <c r="AV42" s="214"/>
      <c r="AW42" s="214"/>
      <c r="AX42" s="575" t="s">
        <v>159</v>
      </c>
      <c r="AY42" s="576"/>
      <c r="AZ42" s="576"/>
      <c r="BA42" s="576"/>
      <c r="BB42" s="576"/>
      <c r="BC42" s="577"/>
      <c r="BD42" s="631">
        <v>99.3</v>
      </c>
      <c r="BE42" s="632"/>
      <c r="BF42" s="632"/>
      <c r="BG42" s="632"/>
      <c r="BH42" s="632"/>
      <c r="BI42" s="632">
        <v>98.9</v>
      </c>
      <c r="BJ42" s="632"/>
      <c r="BK42" s="632"/>
      <c r="BL42" s="632"/>
      <c r="BM42" s="633"/>
      <c r="BN42" s="631">
        <v>99.4</v>
      </c>
      <c r="BO42" s="632"/>
      <c r="BP42" s="632"/>
      <c r="BQ42" s="632"/>
      <c r="BR42" s="632"/>
      <c r="BS42" s="632">
        <v>99</v>
      </c>
      <c r="BT42" s="632"/>
      <c r="BU42" s="632"/>
      <c r="BV42" s="632"/>
      <c r="BW42" s="633"/>
      <c r="BY42" s="636"/>
      <c r="BZ42" s="637"/>
      <c r="CA42" s="586" t="s">
        <v>317</v>
      </c>
      <c r="CB42" s="587"/>
      <c r="CC42" s="587"/>
      <c r="CD42" s="587"/>
      <c r="CE42" s="587"/>
      <c r="CF42" s="587"/>
      <c r="CG42" s="587"/>
      <c r="CH42" s="587"/>
      <c r="CI42" s="587"/>
      <c r="CJ42" s="587"/>
      <c r="CK42" s="587"/>
      <c r="CL42" s="588"/>
      <c r="CM42" s="589">
        <v>90019359</v>
      </c>
      <c r="CN42" s="590"/>
      <c r="CO42" s="590"/>
      <c r="CP42" s="590"/>
      <c r="CQ42" s="590"/>
      <c r="CR42" s="590"/>
      <c r="CS42" s="590"/>
      <c r="CT42" s="591"/>
      <c r="CU42" s="594">
        <v>10.9</v>
      </c>
      <c r="CV42" s="617"/>
      <c r="CW42" s="617"/>
      <c r="CX42" s="618"/>
      <c r="CY42" s="598">
        <v>87569813</v>
      </c>
      <c r="CZ42" s="619"/>
      <c r="DA42" s="619"/>
      <c r="DB42" s="619"/>
      <c r="DC42" s="619"/>
      <c r="DD42" s="619"/>
      <c r="DE42" s="619"/>
      <c r="DF42" s="620"/>
      <c r="DG42" s="598">
        <v>82078370</v>
      </c>
      <c r="DH42" s="619"/>
      <c r="DI42" s="619"/>
      <c r="DJ42" s="619"/>
      <c r="DK42" s="619"/>
      <c r="DL42" s="619"/>
      <c r="DM42" s="619"/>
      <c r="DN42" s="619"/>
      <c r="DO42" s="619"/>
      <c r="DP42" s="619"/>
      <c r="DQ42" s="620"/>
      <c r="DR42" s="594">
        <v>20.9</v>
      </c>
      <c r="DS42" s="617"/>
      <c r="DT42" s="617"/>
      <c r="DU42" s="617"/>
      <c r="DV42" s="617"/>
      <c r="DW42" s="617"/>
      <c r="DX42" s="621"/>
    </row>
    <row r="43" spans="2:128" ht="11.25" customHeight="1" x14ac:dyDescent="0.2">
      <c r="AP43" s="624"/>
      <c r="AQ43" s="625"/>
      <c r="AR43" s="625"/>
      <c r="AS43" s="625"/>
      <c r="AT43" s="629"/>
      <c r="AU43" s="210" t="s">
        <v>318</v>
      </c>
      <c r="AX43" s="586" t="s">
        <v>319</v>
      </c>
      <c r="AY43" s="587"/>
      <c r="AZ43" s="587"/>
      <c r="BA43" s="587"/>
      <c r="BB43" s="587"/>
      <c r="BC43" s="588"/>
      <c r="BD43" s="643">
        <v>99.3</v>
      </c>
      <c r="BE43" s="644"/>
      <c r="BF43" s="644"/>
      <c r="BG43" s="644"/>
      <c r="BH43" s="644"/>
      <c r="BI43" s="644">
        <v>97.8</v>
      </c>
      <c r="BJ43" s="644"/>
      <c r="BK43" s="644"/>
      <c r="BL43" s="644"/>
      <c r="BM43" s="645"/>
      <c r="BN43" s="643">
        <v>99.3</v>
      </c>
      <c r="BO43" s="644"/>
      <c r="BP43" s="644"/>
      <c r="BQ43" s="644"/>
      <c r="BR43" s="644"/>
      <c r="BS43" s="644">
        <v>97.8</v>
      </c>
      <c r="BT43" s="644"/>
      <c r="BU43" s="644"/>
      <c r="BV43" s="644"/>
      <c r="BW43" s="645"/>
      <c r="BY43" s="636"/>
      <c r="BZ43" s="637"/>
      <c r="CA43" s="586" t="s">
        <v>320</v>
      </c>
      <c r="CB43" s="587"/>
      <c r="CC43" s="587"/>
      <c r="CD43" s="587"/>
      <c r="CE43" s="587"/>
      <c r="CF43" s="587"/>
      <c r="CG43" s="587"/>
      <c r="CH43" s="587"/>
      <c r="CI43" s="587"/>
      <c r="CJ43" s="587"/>
      <c r="CK43" s="587"/>
      <c r="CL43" s="588"/>
      <c r="CM43" s="589">
        <v>7887056</v>
      </c>
      <c r="CN43" s="619"/>
      <c r="CO43" s="619"/>
      <c r="CP43" s="619"/>
      <c r="CQ43" s="619"/>
      <c r="CR43" s="619"/>
      <c r="CS43" s="619"/>
      <c r="CT43" s="620"/>
      <c r="CU43" s="594">
        <v>1</v>
      </c>
      <c r="CV43" s="617"/>
      <c r="CW43" s="617"/>
      <c r="CX43" s="618"/>
      <c r="CY43" s="598">
        <v>7880372</v>
      </c>
      <c r="CZ43" s="619"/>
      <c r="DA43" s="619"/>
      <c r="DB43" s="619"/>
      <c r="DC43" s="619"/>
      <c r="DD43" s="619"/>
      <c r="DE43" s="619"/>
      <c r="DF43" s="620"/>
      <c r="DG43" s="598">
        <v>7827083</v>
      </c>
      <c r="DH43" s="619"/>
      <c r="DI43" s="619"/>
      <c r="DJ43" s="619"/>
      <c r="DK43" s="619"/>
      <c r="DL43" s="619"/>
      <c r="DM43" s="619"/>
      <c r="DN43" s="619"/>
      <c r="DO43" s="619"/>
      <c r="DP43" s="619"/>
      <c r="DQ43" s="620"/>
      <c r="DR43" s="594">
        <v>2</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321</v>
      </c>
      <c r="AY44" s="607"/>
      <c r="AZ44" s="607"/>
      <c r="BA44" s="607"/>
      <c r="BB44" s="607"/>
      <c r="BC44" s="608"/>
      <c r="BD44" s="640">
        <v>99.9</v>
      </c>
      <c r="BE44" s="641"/>
      <c r="BF44" s="641"/>
      <c r="BG44" s="641"/>
      <c r="BH44" s="641"/>
      <c r="BI44" s="641">
        <v>99.7</v>
      </c>
      <c r="BJ44" s="641"/>
      <c r="BK44" s="641"/>
      <c r="BL44" s="641"/>
      <c r="BM44" s="642"/>
      <c r="BN44" s="640">
        <v>99.9</v>
      </c>
      <c r="BO44" s="641"/>
      <c r="BP44" s="641"/>
      <c r="BQ44" s="641"/>
      <c r="BR44" s="641"/>
      <c r="BS44" s="641">
        <v>99.6</v>
      </c>
      <c r="BT44" s="641"/>
      <c r="BU44" s="641"/>
      <c r="BV44" s="641"/>
      <c r="BW44" s="642"/>
      <c r="BY44" s="638"/>
      <c r="BZ44" s="639"/>
      <c r="CA44" s="586" t="s">
        <v>322</v>
      </c>
      <c r="CB44" s="587"/>
      <c r="CC44" s="587"/>
      <c r="CD44" s="587"/>
      <c r="CE44" s="587"/>
      <c r="CF44" s="587"/>
      <c r="CG44" s="587"/>
      <c r="CH44" s="587"/>
      <c r="CI44" s="587"/>
      <c r="CJ44" s="587"/>
      <c r="CK44" s="587"/>
      <c r="CL44" s="588"/>
      <c r="CM44" s="589">
        <v>2619</v>
      </c>
      <c r="CN44" s="590"/>
      <c r="CO44" s="590"/>
      <c r="CP44" s="590"/>
      <c r="CQ44" s="590"/>
      <c r="CR44" s="590"/>
      <c r="CS44" s="590"/>
      <c r="CT44" s="591"/>
      <c r="CU44" s="594">
        <v>0</v>
      </c>
      <c r="CV44" s="617"/>
      <c r="CW44" s="617"/>
      <c r="CX44" s="618"/>
      <c r="CY44" s="598">
        <v>2619</v>
      </c>
      <c r="CZ44" s="619"/>
      <c r="DA44" s="619"/>
      <c r="DB44" s="619"/>
      <c r="DC44" s="619"/>
      <c r="DD44" s="619"/>
      <c r="DE44" s="619"/>
      <c r="DF44" s="620"/>
      <c r="DG44" s="598">
        <v>2619</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323</v>
      </c>
      <c r="AQ45" s="654"/>
      <c r="AR45" s="654"/>
      <c r="AS45" s="654"/>
      <c r="AT45" s="654"/>
      <c r="AU45" s="654"/>
      <c r="AV45" s="654"/>
      <c r="AW45" s="655"/>
      <c r="AX45" s="656" t="s">
        <v>324</v>
      </c>
      <c r="AY45" s="656"/>
      <c r="AZ45" s="656"/>
      <c r="BA45" s="656"/>
      <c r="BB45" s="656"/>
      <c r="BC45" s="656"/>
      <c r="BD45" s="657">
        <v>1215474</v>
      </c>
      <c r="BE45" s="658"/>
      <c r="BF45" s="658"/>
      <c r="BG45" s="658"/>
      <c r="BH45" s="658"/>
      <c r="BI45" s="658"/>
      <c r="BJ45" s="658"/>
      <c r="BK45" s="658"/>
      <c r="BL45" s="658"/>
      <c r="BM45" s="659"/>
      <c r="BN45" s="657">
        <v>1701145</v>
      </c>
      <c r="BO45" s="658"/>
      <c r="BP45" s="658"/>
      <c r="BQ45" s="658"/>
      <c r="BR45" s="658"/>
      <c r="BS45" s="658"/>
      <c r="BT45" s="658"/>
      <c r="BU45" s="658"/>
      <c r="BV45" s="658"/>
      <c r="BW45" s="659"/>
      <c r="BY45" s="586" t="s">
        <v>325</v>
      </c>
      <c r="BZ45" s="587"/>
      <c r="CA45" s="587"/>
      <c r="CB45" s="587"/>
      <c r="CC45" s="587"/>
      <c r="CD45" s="587"/>
      <c r="CE45" s="587"/>
      <c r="CF45" s="587"/>
      <c r="CG45" s="587"/>
      <c r="CH45" s="587"/>
      <c r="CI45" s="587"/>
      <c r="CJ45" s="587"/>
      <c r="CK45" s="587"/>
      <c r="CL45" s="588"/>
      <c r="CM45" s="589">
        <v>403978502</v>
      </c>
      <c r="CN45" s="619"/>
      <c r="CO45" s="619"/>
      <c r="CP45" s="619"/>
      <c r="CQ45" s="619"/>
      <c r="CR45" s="619"/>
      <c r="CS45" s="619"/>
      <c r="CT45" s="620"/>
      <c r="CU45" s="594">
        <v>49</v>
      </c>
      <c r="CV45" s="617"/>
      <c r="CW45" s="617"/>
      <c r="CX45" s="618"/>
      <c r="CY45" s="598">
        <v>224157983</v>
      </c>
      <c r="CZ45" s="619"/>
      <c r="DA45" s="619"/>
      <c r="DB45" s="619"/>
      <c r="DC45" s="619"/>
      <c r="DD45" s="619"/>
      <c r="DE45" s="619"/>
      <c r="DF45" s="620"/>
      <c r="DG45" s="598">
        <v>128951553</v>
      </c>
      <c r="DH45" s="619"/>
      <c r="DI45" s="619"/>
      <c r="DJ45" s="619"/>
      <c r="DK45" s="619"/>
      <c r="DL45" s="619"/>
      <c r="DM45" s="619"/>
      <c r="DN45" s="619"/>
      <c r="DO45" s="619"/>
      <c r="DP45" s="619"/>
      <c r="DQ45" s="620"/>
      <c r="DR45" s="594">
        <v>32.9</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326</v>
      </c>
      <c r="AQ46" s="647"/>
      <c r="AR46" s="647"/>
      <c r="AS46" s="647"/>
      <c r="AT46" s="647"/>
      <c r="AU46" s="647"/>
      <c r="AV46" s="647"/>
      <c r="AW46" s="648"/>
      <c r="AX46" s="649" t="s">
        <v>327</v>
      </c>
      <c r="AY46" s="649"/>
      <c r="AZ46" s="649"/>
      <c r="BA46" s="649"/>
      <c r="BB46" s="649"/>
      <c r="BC46" s="649"/>
      <c r="BD46" s="650">
        <v>1215474</v>
      </c>
      <c r="BE46" s="651"/>
      <c r="BF46" s="651"/>
      <c r="BG46" s="651"/>
      <c r="BH46" s="651"/>
      <c r="BI46" s="651"/>
      <c r="BJ46" s="651"/>
      <c r="BK46" s="651"/>
      <c r="BL46" s="651"/>
      <c r="BM46" s="652"/>
      <c r="BN46" s="650">
        <v>1701145</v>
      </c>
      <c r="BO46" s="651"/>
      <c r="BP46" s="651"/>
      <c r="BQ46" s="651"/>
      <c r="BR46" s="651"/>
      <c r="BS46" s="651"/>
      <c r="BT46" s="651"/>
      <c r="BU46" s="651"/>
      <c r="BV46" s="651"/>
      <c r="BW46" s="652"/>
      <c r="BY46" s="586" t="s">
        <v>328</v>
      </c>
      <c r="BZ46" s="587"/>
      <c r="CA46" s="587"/>
      <c r="CB46" s="587"/>
      <c r="CC46" s="587"/>
      <c r="CD46" s="587"/>
      <c r="CE46" s="587"/>
      <c r="CF46" s="587"/>
      <c r="CG46" s="587"/>
      <c r="CH46" s="587"/>
      <c r="CI46" s="587"/>
      <c r="CJ46" s="587"/>
      <c r="CK46" s="587"/>
      <c r="CL46" s="588"/>
      <c r="CM46" s="589">
        <v>45008185</v>
      </c>
      <c r="CN46" s="590"/>
      <c r="CO46" s="590"/>
      <c r="CP46" s="590"/>
      <c r="CQ46" s="590"/>
      <c r="CR46" s="590"/>
      <c r="CS46" s="590"/>
      <c r="CT46" s="591"/>
      <c r="CU46" s="594">
        <v>5.5</v>
      </c>
      <c r="CV46" s="617"/>
      <c r="CW46" s="617"/>
      <c r="CX46" s="618"/>
      <c r="CY46" s="598">
        <v>22271508</v>
      </c>
      <c r="CZ46" s="619"/>
      <c r="DA46" s="619"/>
      <c r="DB46" s="619"/>
      <c r="DC46" s="619"/>
      <c r="DD46" s="619"/>
      <c r="DE46" s="619"/>
      <c r="DF46" s="620"/>
      <c r="DG46" s="598">
        <v>15079393</v>
      </c>
      <c r="DH46" s="619"/>
      <c r="DI46" s="619"/>
      <c r="DJ46" s="619"/>
      <c r="DK46" s="619"/>
      <c r="DL46" s="619"/>
      <c r="DM46" s="619"/>
      <c r="DN46" s="619"/>
      <c r="DO46" s="619"/>
      <c r="DP46" s="619"/>
      <c r="DQ46" s="620"/>
      <c r="DR46" s="594">
        <v>3.8</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329</v>
      </c>
      <c r="BZ47" s="587"/>
      <c r="CA47" s="587"/>
      <c r="CB47" s="587"/>
      <c r="CC47" s="587"/>
      <c r="CD47" s="587"/>
      <c r="CE47" s="587"/>
      <c r="CF47" s="587"/>
      <c r="CG47" s="587"/>
      <c r="CH47" s="587"/>
      <c r="CI47" s="587"/>
      <c r="CJ47" s="587"/>
      <c r="CK47" s="587"/>
      <c r="CL47" s="588"/>
      <c r="CM47" s="589">
        <v>15736314</v>
      </c>
      <c r="CN47" s="619"/>
      <c r="CO47" s="619"/>
      <c r="CP47" s="619"/>
      <c r="CQ47" s="619"/>
      <c r="CR47" s="619"/>
      <c r="CS47" s="619"/>
      <c r="CT47" s="620"/>
      <c r="CU47" s="594">
        <v>1.9</v>
      </c>
      <c r="CV47" s="617"/>
      <c r="CW47" s="617"/>
      <c r="CX47" s="618"/>
      <c r="CY47" s="598">
        <v>11420379</v>
      </c>
      <c r="CZ47" s="619"/>
      <c r="DA47" s="619"/>
      <c r="DB47" s="619"/>
      <c r="DC47" s="619"/>
      <c r="DD47" s="619"/>
      <c r="DE47" s="619"/>
      <c r="DF47" s="620"/>
      <c r="DG47" s="598">
        <v>9565910</v>
      </c>
      <c r="DH47" s="619"/>
      <c r="DI47" s="619"/>
      <c r="DJ47" s="619"/>
      <c r="DK47" s="619"/>
      <c r="DL47" s="619"/>
      <c r="DM47" s="619"/>
      <c r="DN47" s="619"/>
      <c r="DO47" s="619"/>
      <c r="DP47" s="619"/>
      <c r="DQ47" s="620"/>
      <c r="DR47" s="594">
        <v>2.4</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330</v>
      </c>
      <c r="BZ48" s="587"/>
      <c r="CA48" s="587"/>
      <c r="CB48" s="587"/>
      <c r="CC48" s="587"/>
      <c r="CD48" s="587"/>
      <c r="CE48" s="587"/>
      <c r="CF48" s="587"/>
      <c r="CG48" s="587"/>
      <c r="CH48" s="587"/>
      <c r="CI48" s="587"/>
      <c r="CJ48" s="587"/>
      <c r="CK48" s="587"/>
      <c r="CL48" s="588"/>
      <c r="CM48" s="589">
        <v>195314737</v>
      </c>
      <c r="CN48" s="590"/>
      <c r="CO48" s="590"/>
      <c r="CP48" s="590"/>
      <c r="CQ48" s="590"/>
      <c r="CR48" s="590"/>
      <c r="CS48" s="590"/>
      <c r="CT48" s="591"/>
      <c r="CU48" s="594">
        <v>23.7</v>
      </c>
      <c r="CV48" s="617"/>
      <c r="CW48" s="617"/>
      <c r="CX48" s="618"/>
      <c r="CY48" s="598">
        <v>156003148</v>
      </c>
      <c r="CZ48" s="619"/>
      <c r="DA48" s="619"/>
      <c r="DB48" s="619"/>
      <c r="DC48" s="619"/>
      <c r="DD48" s="619"/>
      <c r="DE48" s="619"/>
      <c r="DF48" s="620"/>
      <c r="DG48" s="598">
        <v>97576615</v>
      </c>
      <c r="DH48" s="619"/>
      <c r="DI48" s="619"/>
      <c r="DJ48" s="619"/>
      <c r="DK48" s="619"/>
      <c r="DL48" s="619"/>
      <c r="DM48" s="619"/>
      <c r="DN48" s="619"/>
      <c r="DO48" s="619"/>
      <c r="DP48" s="619"/>
      <c r="DQ48" s="620"/>
      <c r="DR48" s="594">
        <v>24.9</v>
      </c>
      <c r="DS48" s="617"/>
      <c r="DT48" s="617"/>
      <c r="DU48" s="617"/>
      <c r="DV48" s="617"/>
      <c r="DW48" s="617"/>
      <c r="DX48" s="621"/>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332</v>
      </c>
      <c r="BZ49" s="587"/>
      <c r="CA49" s="587"/>
      <c r="CB49" s="587"/>
      <c r="CC49" s="587"/>
      <c r="CD49" s="587"/>
      <c r="CE49" s="587"/>
      <c r="CF49" s="587"/>
      <c r="CG49" s="587"/>
      <c r="CH49" s="587"/>
      <c r="CI49" s="587"/>
      <c r="CJ49" s="587"/>
      <c r="CK49" s="587"/>
      <c r="CL49" s="588"/>
      <c r="CM49" s="589">
        <v>7226043</v>
      </c>
      <c r="CN49" s="619"/>
      <c r="CO49" s="619"/>
      <c r="CP49" s="619"/>
      <c r="CQ49" s="619"/>
      <c r="CR49" s="619"/>
      <c r="CS49" s="619"/>
      <c r="CT49" s="620"/>
      <c r="CU49" s="594">
        <v>0.9</v>
      </c>
      <c r="CV49" s="617"/>
      <c r="CW49" s="617"/>
      <c r="CX49" s="618"/>
      <c r="CY49" s="598">
        <v>7226043</v>
      </c>
      <c r="CZ49" s="619"/>
      <c r="DA49" s="619"/>
      <c r="DB49" s="619"/>
      <c r="DC49" s="619"/>
      <c r="DD49" s="619"/>
      <c r="DE49" s="619"/>
      <c r="DF49" s="620"/>
      <c r="DG49" s="598">
        <v>6654382</v>
      </c>
      <c r="DH49" s="619"/>
      <c r="DI49" s="619"/>
      <c r="DJ49" s="619"/>
      <c r="DK49" s="619"/>
      <c r="DL49" s="619"/>
      <c r="DM49" s="619"/>
      <c r="DN49" s="619"/>
      <c r="DO49" s="619"/>
      <c r="DP49" s="619"/>
      <c r="DQ49" s="620"/>
      <c r="DR49" s="594">
        <v>1.7</v>
      </c>
      <c r="DS49" s="617"/>
      <c r="DT49" s="617"/>
      <c r="DU49" s="617"/>
      <c r="DV49" s="617"/>
      <c r="DW49" s="617"/>
      <c r="DX49" s="621"/>
    </row>
    <row r="50" spans="2:128" ht="11.25" customHeight="1" x14ac:dyDescent="0.2">
      <c r="B50" s="660" t="s">
        <v>333</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334</v>
      </c>
      <c r="BZ50" s="587"/>
      <c r="CA50" s="587"/>
      <c r="CB50" s="587"/>
      <c r="CC50" s="587"/>
      <c r="CD50" s="587"/>
      <c r="CE50" s="587"/>
      <c r="CF50" s="587"/>
      <c r="CG50" s="587"/>
      <c r="CH50" s="587"/>
      <c r="CI50" s="587"/>
      <c r="CJ50" s="587"/>
      <c r="CK50" s="587"/>
      <c r="CL50" s="588"/>
      <c r="CM50" s="589">
        <v>29697122</v>
      </c>
      <c r="CN50" s="590"/>
      <c r="CO50" s="590"/>
      <c r="CP50" s="590"/>
      <c r="CQ50" s="590"/>
      <c r="CR50" s="590"/>
      <c r="CS50" s="590"/>
      <c r="CT50" s="591"/>
      <c r="CU50" s="594">
        <v>3.6</v>
      </c>
      <c r="CV50" s="617"/>
      <c r="CW50" s="617"/>
      <c r="CX50" s="618"/>
      <c r="CY50" s="598">
        <v>27038884</v>
      </c>
      <c r="CZ50" s="619"/>
      <c r="DA50" s="619"/>
      <c r="DB50" s="619"/>
      <c r="DC50" s="619"/>
      <c r="DD50" s="619"/>
      <c r="DE50" s="619"/>
      <c r="DF50" s="620"/>
      <c r="DG50" s="598" t="s">
        <v>123</v>
      </c>
      <c r="DH50" s="619"/>
      <c r="DI50" s="619"/>
      <c r="DJ50" s="619"/>
      <c r="DK50" s="619"/>
      <c r="DL50" s="619"/>
      <c r="DM50" s="619"/>
      <c r="DN50" s="619"/>
      <c r="DO50" s="619"/>
      <c r="DP50" s="619"/>
      <c r="DQ50" s="620"/>
      <c r="DR50" s="594" t="s">
        <v>214</v>
      </c>
      <c r="DS50" s="617"/>
      <c r="DT50" s="617"/>
      <c r="DU50" s="617"/>
      <c r="DV50" s="617"/>
      <c r="DW50" s="617"/>
      <c r="DX50" s="621"/>
    </row>
    <row r="51" spans="2:128" ht="11.25" customHeight="1" x14ac:dyDescent="0.2">
      <c r="B51" s="660" t="s">
        <v>335</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336</v>
      </c>
      <c r="BZ51" s="587"/>
      <c r="CA51" s="587"/>
      <c r="CB51" s="587"/>
      <c r="CC51" s="587"/>
      <c r="CD51" s="587"/>
      <c r="CE51" s="587"/>
      <c r="CF51" s="587"/>
      <c r="CG51" s="587"/>
      <c r="CH51" s="587"/>
      <c r="CI51" s="587"/>
      <c r="CJ51" s="587"/>
      <c r="CK51" s="587"/>
      <c r="CL51" s="588"/>
      <c r="CM51" s="589">
        <v>63445</v>
      </c>
      <c r="CN51" s="619"/>
      <c r="CO51" s="619"/>
      <c r="CP51" s="619"/>
      <c r="CQ51" s="619"/>
      <c r="CR51" s="619"/>
      <c r="CS51" s="619"/>
      <c r="CT51" s="620"/>
      <c r="CU51" s="594">
        <v>0</v>
      </c>
      <c r="CV51" s="617"/>
      <c r="CW51" s="617"/>
      <c r="CX51" s="618"/>
      <c r="CY51" s="598">
        <v>32333</v>
      </c>
      <c r="CZ51" s="619"/>
      <c r="DA51" s="619"/>
      <c r="DB51" s="619"/>
      <c r="DC51" s="619"/>
      <c r="DD51" s="619"/>
      <c r="DE51" s="619"/>
      <c r="DF51" s="620"/>
      <c r="DG51" s="598" t="s">
        <v>123</v>
      </c>
      <c r="DH51" s="619"/>
      <c r="DI51" s="619"/>
      <c r="DJ51" s="619"/>
      <c r="DK51" s="619"/>
      <c r="DL51" s="619"/>
      <c r="DM51" s="619"/>
      <c r="DN51" s="619"/>
      <c r="DO51" s="619"/>
      <c r="DP51" s="619"/>
      <c r="DQ51" s="620"/>
      <c r="DR51" s="594" t="s">
        <v>214</v>
      </c>
      <c r="DS51" s="617"/>
      <c r="DT51" s="617"/>
      <c r="DU51" s="617"/>
      <c r="DV51" s="617"/>
      <c r="DW51" s="617"/>
      <c r="DX51" s="621"/>
    </row>
    <row r="52" spans="2:128" ht="11.25" customHeight="1" x14ac:dyDescent="0.2">
      <c r="BY52" s="586" t="s">
        <v>337</v>
      </c>
      <c r="BZ52" s="587"/>
      <c r="CA52" s="587"/>
      <c r="CB52" s="587"/>
      <c r="CC52" s="587"/>
      <c r="CD52" s="587"/>
      <c r="CE52" s="587"/>
      <c r="CF52" s="587"/>
      <c r="CG52" s="587"/>
      <c r="CH52" s="587"/>
      <c r="CI52" s="587"/>
      <c r="CJ52" s="587"/>
      <c r="CK52" s="587"/>
      <c r="CL52" s="588"/>
      <c r="CM52" s="589">
        <v>110932656</v>
      </c>
      <c r="CN52" s="590"/>
      <c r="CO52" s="590"/>
      <c r="CP52" s="590"/>
      <c r="CQ52" s="590"/>
      <c r="CR52" s="590"/>
      <c r="CS52" s="590"/>
      <c r="CT52" s="591"/>
      <c r="CU52" s="594">
        <v>13.5</v>
      </c>
      <c r="CV52" s="617"/>
      <c r="CW52" s="617"/>
      <c r="CX52" s="618"/>
      <c r="CY52" s="598">
        <v>165688</v>
      </c>
      <c r="CZ52" s="619"/>
      <c r="DA52" s="619"/>
      <c r="DB52" s="619"/>
      <c r="DC52" s="619"/>
      <c r="DD52" s="619"/>
      <c r="DE52" s="619"/>
      <c r="DF52" s="620"/>
      <c r="DG52" s="598">
        <v>75253</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338</v>
      </c>
      <c r="BZ53" s="587"/>
      <c r="CA53" s="587"/>
      <c r="CB53" s="587"/>
      <c r="CC53" s="587"/>
      <c r="CD53" s="587"/>
      <c r="CE53" s="587"/>
      <c r="CF53" s="587"/>
      <c r="CG53" s="587"/>
      <c r="CH53" s="587"/>
      <c r="CI53" s="587"/>
      <c r="CJ53" s="587"/>
      <c r="CK53" s="587"/>
      <c r="CL53" s="588"/>
      <c r="CM53" s="589" t="s">
        <v>123</v>
      </c>
      <c r="CN53" s="590"/>
      <c r="CO53" s="590"/>
      <c r="CP53" s="590"/>
      <c r="CQ53" s="590"/>
      <c r="CR53" s="590"/>
      <c r="CS53" s="590"/>
      <c r="CT53" s="591"/>
      <c r="CU53" s="594" t="s">
        <v>123</v>
      </c>
      <c r="CV53" s="617"/>
      <c r="CW53" s="617"/>
      <c r="CX53" s="618"/>
      <c r="CY53" s="598" t="s">
        <v>123</v>
      </c>
      <c r="CZ53" s="619"/>
      <c r="DA53" s="619"/>
      <c r="DB53" s="619"/>
      <c r="DC53" s="619"/>
      <c r="DD53" s="619"/>
      <c r="DE53" s="619"/>
      <c r="DF53" s="620"/>
      <c r="DG53" s="598" t="s">
        <v>214</v>
      </c>
      <c r="DH53" s="619"/>
      <c r="DI53" s="619"/>
      <c r="DJ53" s="619"/>
      <c r="DK53" s="619"/>
      <c r="DL53" s="619"/>
      <c r="DM53" s="619"/>
      <c r="DN53" s="619"/>
      <c r="DO53" s="619"/>
      <c r="DP53" s="619"/>
      <c r="DQ53" s="620"/>
      <c r="DR53" s="594" t="s">
        <v>214</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339</v>
      </c>
      <c r="BZ54" s="587"/>
      <c r="CA54" s="587"/>
      <c r="CB54" s="587"/>
      <c r="CC54" s="587"/>
      <c r="CD54" s="587"/>
      <c r="CE54" s="587"/>
      <c r="CF54" s="587"/>
      <c r="CG54" s="587"/>
      <c r="CH54" s="587"/>
      <c r="CI54" s="587"/>
      <c r="CJ54" s="587"/>
      <c r="CK54" s="587"/>
      <c r="CL54" s="588"/>
      <c r="CM54" s="589">
        <v>136141637</v>
      </c>
      <c r="CN54" s="590"/>
      <c r="CO54" s="590"/>
      <c r="CP54" s="590"/>
      <c r="CQ54" s="590"/>
      <c r="CR54" s="590"/>
      <c r="CS54" s="590"/>
      <c r="CT54" s="591"/>
      <c r="CU54" s="594">
        <v>16.5</v>
      </c>
      <c r="CV54" s="617"/>
      <c r="CW54" s="617"/>
      <c r="CX54" s="618"/>
      <c r="CY54" s="598">
        <v>9351460</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340</v>
      </c>
      <c r="BZ55" s="587"/>
      <c r="CA55" s="587"/>
      <c r="CB55" s="587"/>
      <c r="CC55" s="587"/>
      <c r="CD55" s="587"/>
      <c r="CE55" s="587"/>
      <c r="CF55" s="587"/>
      <c r="CG55" s="587"/>
      <c r="CH55" s="587"/>
      <c r="CI55" s="587"/>
      <c r="CJ55" s="587"/>
      <c r="CK55" s="587"/>
      <c r="CL55" s="588"/>
      <c r="CM55" s="589">
        <v>4100660</v>
      </c>
      <c r="CN55" s="590"/>
      <c r="CO55" s="590"/>
      <c r="CP55" s="590"/>
      <c r="CQ55" s="590"/>
      <c r="CR55" s="590"/>
      <c r="CS55" s="590"/>
      <c r="CT55" s="591"/>
      <c r="CU55" s="594">
        <v>0.5</v>
      </c>
      <c r="CV55" s="617"/>
      <c r="CW55" s="617"/>
      <c r="CX55" s="618"/>
      <c r="CY55" s="598">
        <v>2621817</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313</v>
      </c>
      <c r="BZ56" s="635"/>
      <c r="CA56" s="586" t="s">
        <v>341</v>
      </c>
      <c r="CB56" s="587"/>
      <c r="CC56" s="587"/>
      <c r="CD56" s="587"/>
      <c r="CE56" s="587"/>
      <c r="CF56" s="587"/>
      <c r="CG56" s="587"/>
      <c r="CH56" s="587"/>
      <c r="CI56" s="587"/>
      <c r="CJ56" s="587"/>
      <c r="CK56" s="587"/>
      <c r="CL56" s="588"/>
      <c r="CM56" s="589">
        <v>117007046</v>
      </c>
      <c r="CN56" s="590"/>
      <c r="CO56" s="590"/>
      <c r="CP56" s="590"/>
      <c r="CQ56" s="590"/>
      <c r="CR56" s="590"/>
      <c r="CS56" s="590"/>
      <c r="CT56" s="591"/>
      <c r="CU56" s="594">
        <v>14.2</v>
      </c>
      <c r="CV56" s="617"/>
      <c r="CW56" s="617"/>
      <c r="CX56" s="618"/>
      <c r="CY56" s="598">
        <v>9071279</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342</v>
      </c>
      <c r="CB57" s="587"/>
      <c r="CC57" s="587"/>
      <c r="CD57" s="587"/>
      <c r="CE57" s="587"/>
      <c r="CF57" s="587"/>
      <c r="CG57" s="587"/>
      <c r="CH57" s="587"/>
      <c r="CI57" s="587"/>
      <c r="CJ57" s="587"/>
      <c r="CK57" s="587"/>
      <c r="CL57" s="588"/>
      <c r="CM57" s="589">
        <v>84222686</v>
      </c>
      <c r="CN57" s="590"/>
      <c r="CO57" s="590"/>
      <c r="CP57" s="590"/>
      <c r="CQ57" s="590"/>
      <c r="CR57" s="590"/>
      <c r="CS57" s="590"/>
      <c r="CT57" s="591"/>
      <c r="CU57" s="594">
        <v>10.199999999999999</v>
      </c>
      <c r="CV57" s="617"/>
      <c r="CW57" s="617"/>
      <c r="CX57" s="618"/>
      <c r="CY57" s="598">
        <v>1213389</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343</v>
      </c>
      <c r="CB58" s="587"/>
      <c r="CC58" s="587"/>
      <c r="CD58" s="587"/>
      <c r="CE58" s="587"/>
      <c r="CF58" s="587"/>
      <c r="CG58" s="587"/>
      <c r="CH58" s="587"/>
      <c r="CI58" s="587"/>
      <c r="CJ58" s="587"/>
      <c r="CK58" s="587"/>
      <c r="CL58" s="588"/>
      <c r="CM58" s="589">
        <v>24235669</v>
      </c>
      <c r="CN58" s="590"/>
      <c r="CO58" s="590"/>
      <c r="CP58" s="590"/>
      <c r="CQ58" s="590"/>
      <c r="CR58" s="590"/>
      <c r="CS58" s="590"/>
      <c r="CT58" s="591"/>
      <c r="CU58" s="594">
        <v>2.9</v>
      </c>
      <c r="CV58" s="617"/>
      <c r="CW58" s="617"/>
      <c r="CX58" s="618"/>
      <c r="CY58" s="598">
        <v>7453016</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344</v>
      </c>
      <c r="CB59" s="587"/>
      <c r="CC59" s="587"/>
      <c r="CD59" s="587"/>
      <c r="CE59" s="587"/>
      <c r="CF59" s="587"/>
      <c r="CG59" s="587"/>
      <c r="CH59" s="587"/>
      <c r="CI59" s="587"/>
      <c r="CJ59" s="587"/>
      <c r="CK59" s="587"/>
      <c r="CL59" s="588"/>
      <c r="CM59" s="589">
        <v>19134591</v>
      </c>
      <c r="CN59" s="590"/>
      <c r="CO59" s="590"/>
      <c r="CP59" s="590"/>
      <c r="CQ59" s="590"/>
      <c r="CR59" s="590"/>
      <c r="CS59" s="590"/>
      <c r="CT59" s="591"/>
      <c r="CU59" s="594">
        <v>2.2999999999999998</v>
      </c>
      <c r="CV59" s="617"/>
      <c r="CW59" s="617"/>
      <c r="CX59" s="618"/>
      <c r="CY59" s="598">
        <v>280181</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345</v>
      </c>
      <c r="CB60" s="587"/>
      <c r="CC60" s="587"/>
      <c r="CD60" s="587"/>
      <c r="CE60" s="587"/>
      <c r="CF60" s="587"/>
      <c r="CG60" s="587"/>
      <c r="CH60" s="587"/>
      <c r="CI60" s="587"/>
      <c r="CJ60" s="587"/>
      <c r="CK60" s="587"/>
      <c r="CL60" s="588"/>
      <c r="CM60" s="589" t="s">
        <v>214</v>
      </c>
      <c r="CN60" s="590"/>
      <c r="CO60" s="590"/>
      <c r="CP60" s="590"/>
      <c r="CQ60" s="590"/>
      <c r="CR60" s="590"/>
      <c r="CS60" s="590"/>
      <c r="CT60" s="591"/>
      <c r="CU60" s="594" t="s">
        <v>214</v>
      </c>
      <c r="CV60" s="617"/>
      <c r="CW60" s="617"/>
      <c r="CX60" s="618"/>
      <c r="CY60" s="598" t="s">
        <v>123</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346</v>
      </c>
      <c r="BZ61" s="607"/>
      <c r="CA61" s="607"/>
      <c r="CB61" s="607"/>
      <c r="CC61" s="607"/>
      <c r="CD61" s="607"/>
      <c r="CE61" s="607"/>
      <c r="CF61" s="607"/>
      <c r="CG61" s="607"/>
      <c r="CH61" s="607"/>
      <c r="CI61" s="607"/>
      <c r="CJ61" s="607"/>
      <c r="CK61" s="607"/>
      <c r="CL61" s="608"/>
      <c r="CM61" s="667">
        <v>824677066</v>
      </c>
      <c r="CN61" s="668"/>
      <c r="CO61" s="668"/>
      <c r="CP61" s="668"/>
      <c r="CQ61" s="668"/>
      <c r="CR61" s="668"/>
      <c r="CS61" s="668"/>
      <c r="CT61" s="669"/>
      <c r="CU61" s="609">
        <v>100</v>
      </c>
      <c r="CV61" s="670"/>
      <c r="CW61" s="670"/>
      <c r="CX61" s="671"/>
      <c r="CY61" s="672">
        <v>484188314</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5s1yqTW0NcNe6Xu4JdtdDrNz2s4jOcNCZMJSTpqAKfr5SNnyG7ycNsajEBPbJf6MkFdXZtuxRDNNkHlfmdo61g==" saltValue="vesVsfGvVuhHI4rWJRcNpw=="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348</v>
      </c>
      <c r="DK2" s="683"/>
      <c r="DL2" s="683"/>
      <c r="DM2" s="683"/>
      <c r="DN2" s="683"/>
      <c r="DO2" s="684"/>
      <c r="DP2" s="226"/>
      <c r="DQ2" s="682" t="s">
        <v>349</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350</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351</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352</v>
      </c>
      <c r="B5" s="688"/>
      <c r="C5" s="688"/>
      <c r="D5" s="688"/>
      <c r="E5" s="688"/>
      <c r="F5" s="688"/>
      <c r="G5" s="688"/>
      <c r="H5" s="688"/>
      <c r="I5" s="688"/>
      <c r="J5" s="688"/>
      <c r="K5" s="688"/>
      <c r="L5" s="688"/>
      <c r="M5" s="688"/>
      <c r="N5" s="688"/>
      <c r="O5" s="688"/>
      <c r="P5" s="689"/>
      <c r="Q5" s="693" t="s">
        <v>353</v>
      </c>
      <c r="R5" s="694"/>
      <c r="S5" s="694"/>
      <c r="T5" s="694"/>
      <c r="U5" s="695"/>
      <c r="V5" s="693" t="s">
        <v>354</v>
      </c>
      <c r="W5" s="694"/>
      <c r="X5" s="694"/>
      <c r="Y5" s="694"/>
      <c r="Z5" s="695"/>
      <c r="AA5" s="693" t="s">
        <v>355</v>
      </c>
      <c r="AB5" s="694"/>
      <c r="AC5" s="694"/>
      <c r="AD5" s="694"/>
      <c r="AE5" s="694"/>
      <c r="AF5" s="699" t="s">
        <v>356</v>
      </c>
      <c r="AG5" s="694"/>
      <c r="AH5" s="694"/>
      <c r="AI5" s="694"/>
      <c r="AJ5" s="700"/>
      <c r="AK5" s="694" t="s">
        <v>357</v>
      </c>
      <c r="AL5" s="694"/>
      <c r="AM5" s="694"/>
      <c r="AN5" s="694"/>
      <c r="AO5" s="695"/>
      <c r="AP5" s="693" t="s">
        <v>358</v>
      </c>
      <c r="AQ5" s="694"/>
      <c r="AR5" s="694"/>
      <c r="AS5" s="694"/>
      <c r="AT5" s="695"/>
      <c r="AU5" s="693" t="s">
        <v>359</v>
      </c>
      <c r="AV5" s="694"/>
      <c r="AW5" s="694"/>
      <c r="AX5" s="694"/>
      <c r="AY5" s="700"/>
      <c r="AZ5" s="230"/>
      <c r="BA5" s="230"/>
      <c r="BB5" s="230"/>
      <c r="BC5" s="230"/>
      <c r="BD5" s="230"/>
      <c r="BE5" s="231"/>
      <c r="BF5" s="231"/>
      <c r="BG5" s="231"/>
      <c r="BH5" s="231"/>
      <c r="BI5" s="231"/>
      <c r="BJ5" s="231"/>
      <c r="BK5" s="231"/>
      <c r="BL5" s="231"/>
      <c r="BM5" s="231"/>
      <c r="BN5" s="231"/>
      <c r="BO5" s="231"/>
      <c r="BP5" s="231"/>
      <c r="BQ5" s="687" t="s">
        <v>360</v>
      </c>
      <c r="BR5" s="688"/>
      <c r="BS5" s="688"/>
      <c r="BT5" s="688"/>
      <c r="BU5" s="688"/>
      <c r="BV5" s="688"/>
      <c r="BW5" s="688"/>
      <c r="BX5" s="688"/>
      <c r="BY5" s="688"/>
      <c r="BZ5" s="688"/>
      <c r="CA5" s="688"/>
      <c r="CB5" s="688"/>
      <c r="CC5" s="688"/>
      <c r="CD5" s="688"/>
      <c r="CE5" s="688"/>
      <c r="CF5" s="688"/>
      <c r="CG5" s="689"/>
      <c r="CH5" s="693" t="s">
        <v>361</v>
      </c>
      <c r="CI5" s="694"/>
      <c r="CJ5" s="694"/>
      <c r="CK5" s="694"/>
      <c r="CL5" s="695"/>
      <c r="CM5" s="693" t="s">
        <v>362</v>
      </c>
      <c r="CN5" s="694"/>
      <c r="CO5" s="694"/>
      <c r="CP5" s="694"/>
      <c r="CQ5" s="695"/>
      <c r="CR5" s="693" t="s">
        <v>363</v>
      </c>
      <c r="CS5" s="694"/>
      <c r="CT5" s="694"/>
      <c r="CU5" s="694"/>
      <c r="CV5" s="695"/>
      <c r="CW5" s="693" t="s">
        <v>364</v>
      </c>
      <c r="CX5" s="694"/>
      <c r="CY5" s="694"/>
      <c r="CZ5" s="694"/>
      <c r="DA5" s="695"/>
      <c r="DB5" s="693" t="s">
        <v>365</v>
      </c>
      <c r="DC5" s="694"/>
      <c r="DD5" s="694"/>
      <c r="DE5" s="694"/>
      <c r="DF5" s="695"/>
      <c r="DG5" s="723" t="s">
        <v>366</v>
      </c>
      <c r="DH5" s="724"/>
      <c r="DI5" s="724"/>
      <c r="DJ5" s="724"/>
      <c r="DK5" s="725"/>
      <c r="DL5" s="723" t="s">
        <v>367</v>
      </c>
      <c r="DM5" s="724"/>
      <c r="DN5" s="724"/>
      <c r="DO5" s="724"/>
      <c r="DP5" s="725"/>
      <c r="DQ5" s="693" t="s">
        <v>368</v>
      </c>
      <c r="DR5" s="694"/>
      <c r="DS5" s="694"/>
      <c r="DT5" s="694"/>
      <c r="DU5" s="695"/>
      <c r="DV5" s="693" t="s">
        <v>359</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369</v>
      </c>
      <c r="C7" s="710"/>
      <c r="D7" s="710"/>
      <c r="E7" s="710"/>
      <c r="F7" s="710"/>
      <c r="G7" s="710"/>
      <c r="H7" s="710"/>
      <c r="I7" s="710"/>
      <c r="J7" s="710"/>
      <c r="K7" s="710"/>
      <c r="L7" s="710"/>
      <c r="M7" s="710"/>
      <c r="N7" s="710"/>
      <c r="O7" s="710"/>
      <c r="P7" s="711"/>
      <c r="Q7" s="712">
        <v>898662</v>
      </c>
      <c r="R7" s="713"/>
      <c r="S7" s="713"/>
      <c r="T7" s="713"/>
      <c r="U7" s="713"/>
      <c r="V7" s="713">
        <v>845932</v>
      </c>
      <c r="W7" s="713"/>
      <c r="X7" s="713"/>
      <c r="Y7" s="713"/>
      <c r="Z7" s="713"/>
      <c r="AA7" s="713">
        <v>52731</v>
      </c>
      <c r="AB7" s="713"/>
      <c r="AC7" s="713"/>
      <c r="AD7" s="713"/>
      <c r="AE7" s="714"/>
      <c r="AF7" s="715">
        <v>19773</v>
      </c>
      <c r="AG7" s="716"/>
      <c r="AH7" s="716"/>
      <c r="AI7" s="716"/>
      <c r="AJ7" s="717"/>
      <c r="AK7" s="718">
        <v>1142</v>
      </c>
      <c r="AL7" s="719"/>
      <c r="AM7" s="719"/>
      <c r="AN7" s="719"/>
      <c r="AO7" s="719"/>
      <c r="AP7" s="719">
        <v>1237311</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571</v>
      </c>
      <c r="BT7" s="707"/>
      <c r="BU7" s="707"/>
      <c r="BV7" s="707"/>
      <c r="BW7" s="707"/>
      <c r="BX7" s="707"/>
      <c r="BY7" s="707"/>
      <c r="BZ7" s="707"/>
      <c r="CA7" s="707"/>
      <c r="CB7" s="707"/>
      <c r="CC7" s="707"/>
      <c r="CD7" s="707"/>
      <c r="CE7" s="707"/>
      <c r="CF7" s="707"/>
      <c r="CG7" s="722"/>
      <c r="CH7" s="703">
        <v>2</v>
      </c>
      <c r="CI7" s="704"/>
      <c r="CJ7" s="704"/>
      <c r="CK7" s="704"/>
      <c r="CL7" s="705"/>
      <c r="CM7" s="703">
        <v>3399</v>
      </c>
      <c r="CN7" s="704"/>
      <c r="CO7" s="704"/>
      <c r="CP7" s="704"/>
      <c r="CQ7" s="705"/>
      <c r="CR7" s="703">
        <v>497</v>
      </c>
      <c r="CS7" s="704"/>
      <c r="CT7" s="704"/>
      <c r="CU7" s="704"/>
      <c r="CV7" s="705"/>
      <c r="CW7" s="703"/>
      <c r="CX7" s="704"/>
      <c r="CY7" s="704"/>
      <c r="CZ7" s="704"/>
      <c r="DA7" s="705"/>
      <c r="DB7" s="703"/>
      <c r="DC7" s="704"/>
      <c r="DD7" s="704"/>
      <c r="DE7" s="704"/>
      <c r="DF7" s="705"/>
      <c r="DG7" s="703"/>
      <c r="DH7" s="704"/>
      <c r="DI7" s="704"/>
      <c r="DJ7" s="704"/>
      <c r="DK7" s="705"/>
      <c r="DL7" s="703"/>
      <c r="DM7" s="704"/>
      <c r="DN7" s="704"/>
      <c r="DO7" s="704"/>
      <c r="DP7" s="705"/>
      <c r="DQ7" s="703"/>
      <c r="DR7" s="704"/>
      <c r="DS7" s="704"/>
      <c r="DT7" s="704"/>
      <c r="DU7" s="705"/>
      <c r="DV7" s="706"/>
      <c r="DW7" s="707"/>
      <c r="DX7" s="707"/>
      <c r="DY7" s="707"/>
      <c r="DZ7" s="708"/>
      <c r="EA7" s="232"/>
    </row>
    <row r="8" spans="1:131" s="233" customFormat="1" ht="26.25" customHeight="1" x14ac:dyDescent="0.2">
      <c r="A8" s="236">
        <v>2</v>
      </c>
      <c r="B8" s="740" t="s">
        <v>370</v>
      </c>
      <c r="C8" s="741"/>
      <c r="D8" s="741"/>
      <c r="E8" s="741"/>
      <c r="F8" s="741"/>
      <c r="G8" s="741"/>
      <c r="H8" s="741"/>
      <c r="I8" s="741"/>
      <c r="J8" s="741"/>
      <c r="K8" s="741"/>
      <c r="L8" s="741"/>
      <c r="M8" s="741"/>
      <c r="N8" s="741"/>
      <c r="O8" s="741"/>
      <c r="P8" s="742"/>
      <c r="Q8" s="743">
        <v>616</v>
      </c>
      <c r="R8" s="744"/>
      <c r="S8" s="744"/>
      <c r="T8" s="744"/>
      <c r="U8" s="744"/>
      <c r="V8" s="744">
        <v>256</v>
      </c>
      <c r="W8" s="744"/>
      <c r="X8" s="744"/>
      <c r="Y8" s="744"/>
      <c r="Z8" s="744"/>
      <c r="AA8" s="744">
        <v>360</v>
      </c>
      <c r="AB8" s="744"/>
      <c r="AC8" s="744"/>
      <c r="AD8" s="744"/>
      <c r="AE8" s="745"/>
      <c r="AF8" s="746" t="s">
        <v>123</v>
      </c>
      <c r="AG8" s="747"/>
      <c r="AH8" s="747"/>
      <c r="AI8" s="747"/>
      <c r="AJ8" s="748"/>
      <c r="AK8" s="729">
        <v>18</v>
      </c>
      <c r="AL8" s="730"/>
      <c r="AM8" s="730"/>
      <c r="AN8" s="730"/>
      <c r="AO8" s="730"/>
      <c r="AP8" s="730" t="s">
        <v>501</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t="s">
        <v>570</v>
      </c>
      <c r="BS8" s="733" t="s">
        <v>572</v>
      </c>
      <c r="BT8" s="734"/>
      <c r="BU8" s="734"/>
      <c r="BV8" s="734"/>
      <c r="BW8" s="734"/>
      <c r="BX8" s="734"/>
      <c r="BY8" s="734"/>
      <c r="BZ8" s="734"/>
      <c r="CA8" s="734"/>
      <c r="CB8" s="734"/>
      <c r="CC8" s="734"/>
      <c r="CD8" s="734"/>
      <c r="CE8" s="734"/>
      <c r="CF8" s="734"/>
      <c r="CG8" s="735"/>
      <c r="CH8" s="736">
        <v>-56</v>
      </c>
      <c r="CI8" s="737"/>
      <c r="CJ8" s="737"/>
      <c r="CK8" s="737"/>
      <c r="CL8" s="738"/>
      <c r="CM8" s="736">
        <v>1253</v>
      </c>
      <c r="CN8" s="737"/>
      <c r="CO8" s="737"/>
      <c r="CP8" s="737"/>
      <c r="CQ8" s="738"/>
      <c r="CR8" s="736">
        <v>35</v>
      </c>
      <c r="CS8" s="737"/>
      <c r="CT8" s="737"/>
      <c r="CU8" s="737"/>
      <c r="CV8" s="738"/>
      <c r="CW8" s="736"/>
      <c r="CX8" s="737"/>
      <c r="CY8" s="737"/>
      <c r="CZ8" s="737"/>
      <c r="DA8" s="738"/>
      <c r="DB8" s="736"/>
      <c r="DC8" s="737"/>
      <c r="DD8" s="737"/>
      <c r="DE8" s="737"/>
      <c r="DF8" s="738"/>
      <c r="DG8" s="736"/>
      <c r="DH8" s="737"/>
      <c r="DI8" s="737"/>
      <c r="DJ8" s="737"/>
      <c r="DK8" s="738"/>
      <c r="DL8" s="736">
        <v>91</v>
      </c>
      <c r="DM8" s="737"/>
      <c r="DN8" s="737"/>
      <c r="DO8" s="737"/>
      <c r="DP8" s="738"/>
      <c r="DQ8" s="736"/>
      <c r="DR8" s="737"/>
      <c r="DS8" s="737"/>
      <c r="DT8" s="737"/>
      <c r="DU8" s="738"/>
      <c r="DV8" s="733"/>
      <c r="DW8" s="734"/>
      <c r="DX8" s="734"/>
      <c r="DY8" s="734"/>
      <c r="DZ8" s="739"/>
      <c r="EA8" s="232"/>
    </row>
    <row r="9" spans="1:131" s="233" customFormat="1" ht="26.25" customHeight="1" x14ac:dyDescent="0.2">
      <c r="A9" s="236">
        <v>3</v>
      </c>
      <c r="B9" s="740" t="s">
        <v>371</v>
      </c>
      <c r="C9" s="741"/>
      <c r="D9" s="741"/>
      <c r="E9" s="741"/>
      <c r="F9" s="741"/>
      <c r="G9" s="741"/>
      <c r="H9" s="741"/>
      <c r="I9" s="741"/>
      <c r="J9" s="741"/>
      <c r="K9" s="741"/>
      <c r="L9" s="741"/>
      <c r="M9" s="741"/>
      <c r="N9" s="741"/>
      <c r="O9" s="741"/>
      <c r="P9" s="742"/>
      <c r="Q9" s="743">
        <v>1948</v>
      </c>
      <c r="R9" s="744"/>
      <c r="S9" s="744"/>
      <c r="T9" s="744"/>
      <c r="U9" s="744"/>
      <c r="V9" s="744">
        <v>1907</v>
      </c>
      <c r="W9" s="744"/>
      <c r="X9" s="744"/>
      <c r="Y9" s="744"/>
      <c r="Z9" s="744"/>
      <c r="AA9" s="744">
        <v>41</v>
      </c>
      <c r="AB9" s="744"/>
      <c r="AC9" s="744"/>
      <c r="AD9" s="744"/>
      <c r="AE9" s="745"/>
      <c r="AF9" s="746" t="s">
        <v>372</v>
      </c>
      <c r="AG9" s="747"/>
      <c r="AH9" s="747"/>
      <c r="AI9" s="747"/>
      <c r="AJ9" s="748"/>
      <c r="AK9" s="729">
        <v>12</v>
      </c>
      <c r="AL9" s="730"/>
      <c r="AM9" s="730"/>
      <c r="AN9" s="730"/>
      <c r="AO9" s="730"/>
      <c r="AP9" s="730">
        <v>28931</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573</v>
      </c>
      <c r="BT9" s="734"/>
      <c r="BU9" s="734"/>
      <c r="BV9" s="734"/>
      <c r="BW9" s="734"/>
      <c r="BX9" s="734"/>
      <c r="BY9" s="734"/>
      <c r="BZ9" s="734"/>
      <c r="CA9" s="734"/>
      <c r="CB9" s="734"/>
      <c r="CC9" s="734"/>
      <c r="CD9" s="734"/>
      <c r="CE9" s="734"/>
      <c r="CF9" s="734"/>
      <c r="CG9" s="735"/>
      <c r="CH9" s="736">
        <v>-5</v>
      </c>
      <c r="CI9" s="737"/>
      <c r="CJ9" s="737"/>
      <c r="CK9" s="737"/>
      <c r="CL9" s="738"/>
      <c r="CM9" s="736">
        <v>289</v>
      </c>
      <c r="CN9" s="737"/>
      <c r="CO9" s="737"/>
      <c r="CP9" s="737"/>
      <c r="CQ9" s="738"/>
      <c r="CR9" s="736">
        <v>200</v>
      </c>
      <c r="CS9" s="737"/>
      <c r="CT9" s="737"/>
      <c r="CU9" s="737"/>
      <c r="CV9" s="738"/>
      <c r="CW9" s="736"/>
      <c r="CX9" s="737"/>
      <c r="CY9" s="737"/>
      <c r="CZ9" s="737"/>
      <c r="DA9" s="738"/>
      <c r="DB9" s="736"/>
      <c r="DC9" s="737"/>
      <c r="DD9" s="737"/>
      <c r="DE9" s="737"/>
      <c r="DF9" s="738"/>
      <c r="DG9" s="736"/>
      <c r="DH9" s="737"/>
      <c r="DI9" s="737"/>
      <c r="DJ9" s="737"/>
      <c r="DK9" s="738"/>
      <c r="DL9" s="736"/>
      <c r="DM9" s="737"/>
      <c r="DN9" s="737"/>
      <c r="DO9" s="737"/>
      <c r="DP9" s="738"/>
      <c r="DQ9" s="736"/>
      <c r="DR9" s="737"/>
      <c r="DS9" s="737"/>
      <c r="DT9" s="737"/>
      <c r="DU9" s="738"/>
      <c r="DV9" s="733"/>
      <c r="DW9" s="734"/>
      <c r="DX9" s="734"/>
      <c r="DY9" s="734"/>
      <c r="DZ9" s="739"/>
      <c r="EA9" s="232"/>
    </row>
    <row r="10" spans="1:131" s="233" customFormat="1" ht="26.25" customHeight="1" x14ac:dyDescent="0.2">
      <c r="A10" s="236">
        <v>4</v>
      </c>
      <c r="B10" s="740" t="s">
        <v>373</v>
      </c>
      <c r="C10" s="741"/>
      <c r="D10" s="741"/>
      <c r="E10" s="741"/>
      <c r="F10" s="741"/>
      <c r="G10" s="741"/>
      <c r="H10" s="741"/>
      <c r="I10" s="741"/>
      <c r="J10" s="741"/>
      <c r="K10" s="741"/>
      <c r="L10" s="741"/>
      <c r="M10" s="741"/>
      <c r="N10" s="741"/>
      <c r="O10" s="741"/>
      <c r="P10" s="742"/>
      <c r="Q10" s="743">
        <v>3389</v>
      </c>
      <c r="R10" s="744"/>
      <c r="S10" s="744"/>
      <c r="T10" s="744"/>
      <c r="U10" s="744"/>
      <c r="V10" s="744">
        <v>3309</v>
      </c>
      <c r="W10" s="744"/>
      <c r="X10" s="744"/>
      <c r="Y10" s="744"/>
      <c r="Z10" s="744"/>
      <c r="AA10" s="744">
        <v>80</v>
      </c>
      <c r="AB10" s="744"/>
      <c r="AC10" s="744"/>
      <c r="AD10" s="744"/>
      <c r="AE10" s="745"/>
      <c r="AF10" s="746">
        <v>80</v>
      </c>
      <c r="AG10" s="747"/>
      <c r="AH10" s="747"/>
      <c r="AI10" s="747"/>
      <c r="AJ10" s="748"/>
      <c r="AK10" s="729" t="s">
        <v>501</v>
      </c>
      <c r="AL10" s="730"/>
      <c r="AM10" s="730"/>
      <c r="AN10" s="730"/>
      <c r="AO10" s="730"/>
      <c r="AP10" s="730" t="s">
        <v>501</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574</v>
      </c>
      <c r="BT10" s="734"/>
      <c r="BU10" s="734"/>
      <c r="BV10" s="734"/>
      <c r="BW10" s="734"/>
      <c r="BX10" s="734"/>
      <c r="BY10" s="734"/>
      <c r="BZ10" s="734"/>
      <c r="CA10" s="734"/>
      <c r="CB10" s="734"/>
      <c r="CC10" s="734"/>
      <c r="CD10" s="734"/>
      <c r="CE10" s="734"/>
      <c r="CF10" s="734"/>
      <c r="CG10" s="735"/>
      <c r="CH10" s="736">
        <v>-2</v>
      </c>
      <c r="CI10" s="737"/>
      <c r="CJ10" s="737"/>
      <c r="CK10" s="737"/>
      <c r="CL10" s="738"/>
      <c r="CM10" s="736">
        <v>387</v>
      </c>
      <c r="CN10" s="737"/>
      <c r="CO10" s="737"/>
      <c r="CP10" s="737"/>
      <c r="CQ10" s="738"/>
      <c r="CR10" s="736">
        <v>4</v>
      </c>
      <c r="CS10" s="737"/>
      <c r="CT10" s="737"/>
      <c r="CU10" s="737"/>
      <c r="CV10" s="738"/>
      <c r="CW10" s="736"/>
      <c r="CX10" s="737"/>
      <c r="CY10" s="737"/>
      <c r="CZ10" s="737"/>
      <c r="DA10" s="738"/>
      <c r="DB10" s="736"/>
      <c r="DC10" s="737"/>
      <c r="DD10" s="737"/>
      <c r="DE10" s="737"/>
      <c r="DF10" s="738"/>
      <c r="DG10" s="736"/>
      <c r="DH10" s="737"/>
      <c r="DI10" s="737"/>
      <c r="DJ10" s="737"/>
      <c r="DK10" s="738"/>
      <c r="DL10" s="736"/>
      <c r="DM10" s="737"/>
      <c r="DN10" s="737"/>
      <c r="DO10" s="737"/>
      <c r="DP10" s="738"/>
      <c r="DQ10" s="736"/>
      <c r="DR10" s="737"/>
      <c r="DS10" s="737"/>
      <c r="DT10" s="737"/>
      <c r="DU10" s="738"/>
      <c r="DV10" s="733"/>
      <c r="DW10" s="734"/>
      <c r="DX10" s="734"/>
      <c r="DY10" s="734"/>
      <c r="DZ10" s="739"/>
      <c r="EA10" s="232"/>
    </row>
    <row r="11" spans="1:131" s="233" customFormat="1" ht="26.25" customHeight="1" x14ac:dyDescent="0.2">
      <c r="A11" s="236">
        <v>5</v>
      </c>
      <c r="B11" s="740" t="s">
        <v>374</v>
      </c>
      <c r="C11" s="741"/>
      <c r="D11" s="741"/>
      <c r="E11" s="741"/>
      <c r="F11" s="741"/>
      <c r="G11" s="741"/>
      <c r="H11" s="741"/>
      <c r="I11" s="741"/>
      <c r="J11" s="741"/>
      <c r="K11" s="741"/>
      <c r="L11" s="741"/>
      <c r="M11" s="741"/>
      <c r="N11" s="741"/>
      <c r="O11" s="741"/>
      <c r="P11" s="742"/>
      <c r="Q11" s="743">
        <v>1010</v>
      </c>
      <c r="R11" s="744"/>
      <c r="S11" s="744"/>
      <c r="T11" s="744"/>
      <c r="U11" s="744"/>
      <c r="V11" s="744">
        <v>0</v>
      </c>
      <c r="W11" s="744"/>
      <c r="X11" s="744"/>
      <c r="Y11" s="744"/>
      <c r="Z11" s="744"/>
      <c r="AA11" s="744">
        <v>1010</v>
      </c>
      <c r="AB11" s="744"/>
      <c r="AC11" s="744"/>
      <c r="AD11" s="744"/>
      <c r="AE11" s="745"/>
      <c r="AF11" s="746" t="s">
        <v>372</v>
      </c>
      <c r="AG11" s="747"/>
      <c r="AH11" s="747"/>
      <c r="AI11" s="747"/>
      <c r="AJ11" s="748"/>
      <c r="AK11" s="729" t="s">
        <v>501</v>
      </c>
      <c r="AL11" s="730"/>
      <c r="AM11" s="730"/>
      <c r="AN11" s="730"/>
      <c r="AO11" s="730"/>
      <c r="AP11" s="730" t="s">
        <v>501</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575</v>
      </c>
      <c r="BT11" s="734"/>
      <c r="BU11" s="734"/>
      <c r="BV11" s="734"/>
      <c r="BW11" s="734"/>
      <c r="BX11" s="734"/>
      <c r="BY11" s="734"/>
      <c r="BZ11" s="734"/>
      <c r="CA11" s="734"/>
      <c r="CB11" s="734"/>
      <c r="CC11" s="734"/>
      <c r="CD11" s="734"/>
      <c r="CE11" s="734"/>
      <c r="CF11" s="734"/>
      <c r="CG11" s="735"/>
      <c r="CH11" s="736">
        <v>55</v>
      </c>
      <c r="CI11" s="737"/>
      <c r="CJ11" s="737"/>
      <c r="CK11" s="737"/>
      <c r="CL11" s="738"/>
      <c r="CM11" s="736">
        <v>586</v>
      </c>
      <c r="CN11" s="737"/>
      <c r="CO11" s="737"/>
      <c r="CP11" s="737"/>
      <c r="CQ11" s="738"/>
      <c r="CR11" s="736">
        <v>41</v>
      </c>
      <c r="CS11" s="737"/>
      <c r="CT11" s="737"/>
      <c r="CU11" s="737"/>
      <c r="CV11" s="738"/>
      <c r="CW11" s="736"/>
      <c r="CX11" s="737"/>
      <c r="CY11" s="737"/>
      <c r="CZ11" s="737"/>
      <c r="DA11" s="738"/>
      <c r="DB11" s="736"/>
      <c r="DC11" s="737"/>
      <c r="DD11" s="737"/>
      <c r="DE11" s="737"/>
      <c r="DF11" s="738"/>
      <c r="DG11" s="736"/>
      <c r="DH11" s="737"/>
      <c r="DI11" s="737"/>
      <c r="DJ11" s="737"/>
      <c r="DK11" s="738"/>
      <c r="DL11" s="736"/>
      <c r="DM11" s="737"/>
      <c r="DN11" s="737"/>
      <c r="DO11" s="737"/>
      <c r="DP11" s="738"/>
      <c r="DQ11" s="736"/>
      <c r="DR11" s="737"/>
      <c r="DS11" s="737"/>
      <c r="DT11" s="737"/>
      <c r="DU11" s="738"/>
      <c r="DV11" s="733"/>
      <c r="DW11" s="734"/>
      <c r="DX11" s="734"/>
      <c r="DY11" s="734"/>
      <c r="DZ11" s="739"/>
      <c r="EA11" s="232"/>
    </row>
    <row r="12" spans="1:131" s="233" customFormat="1" ht="26.25" customHeight="1" x14ac:dyDescent="0.2">
      <c r="A12" s="236">
        <v>6</v>
      </c>
      <c r="B12" s="740" t="s">
        <v>375</v>
      </c>
      <c r="C12" s="741"/>
      <c r="D12" s="741"/>
      <c r="E12" s="741"/>
      <c r="F12" s="741"/>
      <c r="G12" s="741"/>
      <c r="H12" s="741"/>
      <c r="I12" s="741"/>
      <c r="J12" s="741"/>
      <c r="K12" s="741"/>
      <c r="L12" s="741"/>
      <c r="M12" s="741"/>
      <c r="N12" s="741"/>
      <c r="O12" s="741"/>
      <c r="P12" s="742"/>
      <c r="Q12" s="743">
        <v>0</v>
      </c>
      <c r="R12" s="744"/>
      <c r="S12" s="744"/>
      <c r="T12" s="744"/>
      <c r="U12" s="744"/>
      <c r="V12" s="744">
        <v>0</v>
      </c>
      <c r="W12" s="744"/>
      <c r="X12" s="744"/>
      <c r="Y12" s="744"/>
      <c r="Z12" s="744"/>
      <c r="AA12" s="744">
        <v>0</v>
      </c>
      <c r="AB12" s="744"/>
      <c r="AC12" s="744"/>
      <c r="AD12" s="744"/>
      <c r="AE12" s="745"/>
      <c r="AF12" s="746" t="s">
        <v>123</v>
      </c>
      <c r="AG12" s="747"/>
      <c r="AH12" s="747"/>
      <c r="AI12" s="747"/>
      <c r="AJ12" s="748"/>
      <c r="AK12" s="729" t="s">
        <v>501</v>
      </c>
      <c r="AL12" s="730"/>
      <c r="AM12" s="730"/>
      <c r="AN12" s="730"/>
      <c r="AO12" s="730"/>
      <c r="AP12" s="730" t="s">
        <v>501</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576</v>
      </c>
      <c r="BT12" s="734"/>
      <c r="BU12" s="734"/>
      <c r="BV12" s="734"/>
      <c r="BW12" s="734"/>
      <c r="BX12" s="734"/>
      <c r="BY12" s="734"/>
      <c r="BZ12" s="734"/>
      <c r="CA12" s="734"/>
      <c r="CB12" s="734"/>
      <c r="CC12" s="734"/>
      <c r="CD12" s="734"/>
      <c r="CE12" s="734"/>
      <c r="CF12" s="734"/>
      <c r="CG12" s="735"/>
      <c r="CH12" s="736">
        <v>-7</v>
      </c>
      <c r="CI12" s="737"/>
      <c r="CJ12" s="737"/>
      <c r="CK12" s="737"/>
      <c r="CL12" s="738"/>
      <c r="CM12" s="736">
        <v>673</v>
      </c>
      <c r="CN12" s="737"/>
      <c r="CO12" s="737"/>
      <c r="CP12" s="737"/>
      <c r="CQ12" s="738"/>
      <c r="CR12" s="736">
        <v>230</v>
      </c>
      <c r="CS12" s="737"/>
      <c r="CT12" s="737"/>
      <c r="CU12" s="737"/>
      <c r="CV12" s="738"/>
      <c r="CW12" s="736"/>
      <c r="CX12" s="737"/>
      <c r="CY12" s="737"/>
      <c r="CZ12" s="737"/>
      <c r="DA12" s="738"/>
      <c r="DB12" s="736"/>
      <c r="DC12" s="737"/>
      <c r="DD12" s="737"/>
      <c r="DE12" s="737"/>
      <c r="DF12" s="738"/>
      <c r="DG12" s="736"/>
      <c r="DH12" s="737"/>
      <c r="DI12" s="737"/>
      <c r="DJ12" s="737"/>
      <c r="DK12" s="738"/>
      <c r="DL12" s="736"/>
      <c r="DM12" s="737"/>
      <c r="DN12" s="737"/>
      <c r="DO12" s="737"/>
      <c r="DP12" s="738"/>
      <c r="DQ12" s="736"/>
      <c r="DR12" s="737"/>
      <c r="DS12" s="737"/>
      <c r="DT12" s="737"/>
      <c r="DU12" s="738"/>
      <c r="DV12" s="733"/>
      <c r="DW12" s="734"/>
      <c r="DX12" s="734"/>
      <c r="DY12" s="734"/>
      <c r="DZ12" s="739"/>
      <c r="EA12" s="232"/>
    </row>
    <row r="13" spans="1:131" s="233" customFormat="1" ht="26.25" customHeight="1" x14ac:dyDescent="0.2">
      <c r="A13" s="236">
        <v>7</v>
      </c>
      <c r="B13" s="740" t="s">
        <v>376</v>
      </c>
      <c r="C13" s="741"/>
      <c r="D13" s="741"/>
      <c r="E13" s="741"/>
      <c r="F13" s="741"/>
      <c r="G13" s="741"/>
      <c r="H13" s="741"/>
      <c r="I13" s="741"/>
      <c r="J13" s="741"/>
      <c r="K13" s="741"/>
      <c r="L13" s="741"/>
      <c r="M13" s="741"/>
      <c r="N13" s="741"/>
      <c r="O13" s="741"/>
      <c r="P13" s="742"/>
      <c r="Q13" s="743">
        <v>3696</v>
      </c>
      <c r="R13" s="744"/>
      <c r="S13" s="744"/>
      <c r="T13" s="744"/>
      <c r="U13" s="744"/>
      <c r="V13" s="744">
        <v>3638</v>
      </c>
      <c r="W13" s="744"/>
      <c r="X13" s="744"/>
      <c r="Y13" s="744"/>
      <c r="Z13" s="744"/>
      <c r="AA13" s="744">
        <v>57</v>
      </c>
      <c r="AB13" s="744"/>
      <c r="AC13" s="744"/>
      <c r="AD13" s="744"/>
      <c r="AE13" s="745"/>
      <c r="AF13" s="746" t="s">
        <v>123</v>
      </c>
      <c r="AG13" s="747"/>
      <c r="AH13" s="747"/>
      <c r="AI13" s="747"/>
      <c r="AJ13" s="748"/>
      <c r="AK13" s="729">
        <v>3016</v>
      </c>
      <c r="AL13" s="730"/>
      <c r="AM13" s="730"/>
      <c r="AN13" s="730"/>
      <c r="AO13" s="730"/>
      <c r="AP13" s="730">
        <v>48573</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577</v>
      </c>
      <c r="BT13" s="734"/>
      <c r="BU13" s="734"/>
      <c r="BV13" s="734"/>
      <c r="BW13" s="734"/>
      <c r="BX13" s="734"/>
      <c r="BY13" s="734"/>
      <c r="BZ13" s="734"/>
      <c r="CA13" s="734"/>
      <c r="CB13" s="734"/>
      <c r="CC13" s="734"/>
      <c r="CD13" s="734"/>
      <c r="CE13" s="734"/>
      <c r="CF13" s="734"/>
      <c r="CG13" s="735"/>
      <c r="CH13" s="736">
        <v>0</v>
      </c>
      <c r="CI13" s="737"/>
      <c r="CJ13" s="737"/>
      <c r="CK13" s="737"/>
      <c r="CL13" s="738"/>
      <c r="CM13" s="736">
        <v>1282</v>
      </c>
      <c r="CN13" s="737"/>
      <c r="CO13" s="737"/>
      <c r="CP13" s="737"/>
      <c r="CQ13" s="738"/>
      <c r="CR13" s="736">
        <v>788</v>
      </c>
      <c r="CS13" s="737"/>
      <c r="CT13" s="737"/>
      <c r="CU13" s="737"/>
      <c r="CV13" s="738"/>
      <c r="CW13" s="736">
        <v>27</v>
      </c>
      <c r="CX13" s="737"/>
      <c r="CY13" s="737"/>
      <c r="CZ13" s="737"/>
      <c r="DA13" s="738"/>
      <c r="DB13" s="736"/>
      <c r="DC13" s="737"/>
      <c r="DD13" s="737"/>
      <c r="DE13" s="737"/>
      <c r="DF13" s="738"/>
      <c r="DG13" s="736"/>
      <c r="DH13" s="737"/>
      <c r="DI13" s="737"/>
      <c r="DJ13" s="737"/>
      <c r="DK13" s="738"/>
      <c r="DL13" s="736"/>
      <c r="DM13" s="737"/>
      <c r="DN13" s="737"/>
      <c r="DO13" s="737"/>
      <c r="DP13" s="738"/>
      <c r="DQ13" s="736"/>
      <c r="DR13" s="737"/>
      <c r="DS13" s="737"/>
      <c r="DT13" s="737"/>
      <c r="DU13" s="738"/>
      <c r="DV13" s="733"/>
      <c r="DW13" s="734"/>
      <c r="DX13" s="734"/>
      <c r="DY13" s="734"/>
      <c r="DZ13" s="739"/>
      <c r="EA13" s="232"/>
    </row>
    <row r="14" spans="1:131" s="233" customFormat="1" ht="26.25" customHeight="1" x14ac:dyDescent="0.2">
      <c r="A14" s="236">
        <v>8</v>
      </c>
      <c r="B14" s="740" t="s">
        <v>377</v>
      </c>
      <c r="C14" s="741"/>
      <c r="D14" s="741"/>
      <c r="E14" s="741"/>
      <c r="F14" s="741"/>
      <c r="G14" s="741"/>
      <c r="H14" s="741"/>
      <c r="I14" s="741"/>
      <c r="J14" s="741"/>
      <c r="K14" s="741"/>
      <c r="L14" s="741"/>
      <c r="M14" s="741"/>
      <c r="N14" s="741"/>
      <c r="O14" s="741"/>
      <c r="P14" s="742"/>
      <c r="Q14" s="743">
        <v>818</v>
      </c>
      <c r="R14" s="744"/>
      <c r="S14" s="744"/>
      <c r="T14" s="744"/>
      <c r="U14" s="744"/>
      <c r="V14" s="744">
        <v>654</v>
      </c>
      <c r="W14" s="744"/>
      <c r="X14" s="744"/>
      <c r="Y14" s="744"/>
      <c r="Z14" s="744"/>
      <c r="AA14" s="744">
        <v>164</v>
      </c>
      <c r="AB14" s="744"/>
      <c r="AC14" s="744"/>
      <c r="AD14" s="744"/>
      <c r="AE14" s="745"/>
      <c r="AF14" s="746" t="s">
        <v>123</v>
      </c>
      <c r="AG14" s="747"/>
      <c r="AH14" s="747"/>
      <c r="AI14" s="747"/>
      <c r="AJ14" s="748"/>
      <c r="AK14" s="729" t="s">
        <v>501</v>
      </c>
      <c r="AL14" s="730"/>
      <c r="AM14" s="730"/>
      <c r="AN14" s="730"/>
      <c r="AO14" s="730"/>
      <c r="AP14" s="730" t="s">
        <v>501</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578</v>
      </c>
      <c r="BT14" s="734"/>
      <c r="BU14" s="734"/>
      <c r="BV14" s="734"/>
      <c r="BW14" s="734"/>
      <c r="BX14" s="734"/>
      <c r="BY14" s="734"/>
      <c r="BZ14" s="734"/>
      <c r="CA14" s="734"/>
      <c r="CB14" s="734"/>
      <c r="CC14" s="734"/>
      <c r="CD14" s="734"/>
      <c r="CE14" s="734"/>
      <c r="CF14" s="734"/>
      <c r="CG14" s="735"/>
      <c r="CH14" s="736">
        <v>-157</v>
      </c>
      <c r="CI14" s="737"/>
      <c r="CJ14" s="737"/>
      <c r="CK14" s="737"/>
      <c r="CL14" s="738"/>
      <c r="CM14" s="736">
        <v>5028</v>
      </c>
      <c r="CN14" s="737"/>
      <c r="CO14" s="737"/>
      <c r="CP14" s="737"/>
      <c r="CQ14" s="738"/>
      <c r="CR14" s="736">
        <v>3</v>
      </c>
      <c r="CS14" s="737"/>
      <c r="CT14" s="737"/>
      <c r="CU14" s="737"/>
      <c r="CV14" s="738"/>
      <c r="CW14" s="736"/>
      <c r="CX14" s="737"/>
      <c r="CY14" s="737"/>
      <c r="CZ14" s="737"/>
      <c r="DA14" s="738"/>
      <c r="DB14" s="736"/>
      <c r="DC14" s="737"/>
      <c r="DD14" s="737"/>
      <c r="DE14" s="737"/>
      <c r="DF14" s="738"/>
      <c r="DG14" s="736"/>
      <c r="DH14" s="737"/>
      <c r="DI14" s="737"/>
      <c r="DJ14" s="737"/>
      <c r="DK14" s="738"/>
      <c r="DL14" s="736"/>
      <c r="DM14" s="737"/>
      <c r="DN14" s="737"/>
      <c r="DO14" s="737"/>
      <c r="DP14" s="738"/>
      <c r="DQ14" s="736"/>
      <c r="DR14" s="737"/>
      <c r="DS14" s="737"/>
      <c r="DT14" s="737"/>
      <c r="DU14" s="738"/>
      <c r="DV14" s="733"/>
      <c r="DW14" s="734"/>
      <c r="DX14" s="734"/>
      <c r="DY14" s="734"/>
      <c r="DZ14" s="739"/>
      <c r="EA14" s="232"/>
    </row>
    <row r="15" spans="1:131" s="233" customFormat="1" ht="26.25" customHeight="1" x14ac:dyDescent="0.2">
      <c r="A15" s="236">
        <v>9</v>
      </c>
      <c r="B15" s="740" t="s">
        <v>378</v>
      </c>
      <c r="C15" s="741"/>
      <c r="D15" s="741"/>
      <c r="E15" s="741"/>
      <c r="F15" s="741"/>
      <c r="G15" s="741"/>
      <c r="H15" s="741"/>
      <c r="I15" s="741"/>
      <c r="J15" s="741"/>
      <c r="K15" s="741"/>
      <c r="L15" s="741"/>
      <c r="M15" s="741"/>
      <c r="N15" s="741"/>
      <c r="O15" s="741"/>
      <c r="P15" s="742"/>
      <c r="Q15" s="743">
        <v>153928</v>
      </c>
      <c r="R15" s="744"/>
      <c r="S15" s="744"/>
      <c r="T15" s="744"/>
      <c r="U15" s="744"/>
      <c r="V15" s="744">
        <v>153928</v>
      </c>
      <c r="W15" s="744"/>
      <c r="X15" s="744"/>
      <c r="Y15" s="744"/>
      <c r="Z15" s="744"/>
      <c r="AA15" s="744">
        <v>0</v>
      </c>
      <c r="AB15" s="744"/>
      <c r="AC15" s="744"/>
      <c r="AD15" s="744"/>
      <c r="AE15" s="745"/>
      <c r="AF15" s="746" t="s">
        <v>123</v>
      </c>
      <c r="AG15" s="747"/>
      <c r="AH15" s="747"/>
      <c r="AI15" s="747"/>
      <c r="AJ15" s="748"/>
      <c r="AK15" s="729">
        <v>93554</v>
      </c>
      <c r="AL15" s="730"/>
      <c r="AM15" s="730"/>
      <c r="AN15" s="730"/>
      <c r="AO15" s="730"/>
      <c r="AP15" s="730" t="s">
        <v>501</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579</v>
      </c>
      <c r="BT15" s="734"/>
      <c r="BU15" s="734"/>
      <c r="BV15" s="734"/>
      <c r="BW15" s="734"/>
      <c r="BX15" s="734"/>
      <c r="BY15" s="734"/>
      <c r="BZ15" s="734"/>
      <c r="CA15" s="734"/>
      <c r="CB15" s="734"/>
      <c r="CC15" s="734"/>
      <c r="CD15" s="734"/>
      <c r="CE15" s="734"/>
      <c r="CF15" s="734"/>
      <c r="CG15" s="735"/>
      <c r="CH15" s="736">
        <v>-86</v>
      </c>
      <c r="CI15" s="737"/>
      <c r="CJ15" s="737"/>
      <c r="CK15" s="737"/>
      <c r="CL15" s="738"/>
      <c r="CM15" s="736">
        <v>228</v>
      </c>
      <c r="CN15" s="737"/>
      <c r="CO15" s="737"/>
      <c r="CP15" s="737"/>
      <c r="CQ15" s="738"/>
      <c r="CR15" s="736">
        <v>10</v>
      </c>
      <c r="CS15" s="737"/>
      <c r="CT15" s="737"/>
      <c r="CU15" s="737"/>
      <c r="CV15" s="738"/>
      <c r="CW15" s="736"/>
      <c r="CX15" s="737"/>
      <c r="CY15" s="737"/>
      <c r="CZ15" s="737"/>
      <c r="DA15" s="738"/>
      <c r="DB15" s="736"/>
      <c r="DC15" s="737"/>
      <c r="DD15" s="737"/>
      <c r="DE15" s="737"/>
      <c r="DF15" s="738"/>
      <c r="DG15" s="736"/>
      <c r="DH15" s="737"/>
      <c r="DI15" s="737"/>
      <c r="DJ15" s="737"/>
      <c r="DK15" s="738"/>
      <c r="DL15" s="736"/>
      <c r="DM15" s="737"/>
      <c r="DN15" s="737"/>
      <c r="DO15" s="737"/>
      <c r="DP15" s="738"/>
      <c r="DQ15" s="736"/>
      <c r="DR15" s="737"/>
      <c r="DS15" s="737"/>
      <c r="DT15" s="737"/>
      <c r="DU15" s="738"/>
      <c r="DV15" s="733"/>
      <c r="DW15" s="734"/>
      <c r="DX15" s="734"/>
      <c r="DY15" s="734"/>
      <c r="DZ15" s="739"/>
      <c r="EA15" s="232"/>
    </row>
    <row r="16" spans="1:131" s="233" customFormat="1" ht="26.25" customHeight="1" x14ac:dyDescent="0.2">
      <c r="A16" s="236">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29"/>
      <c r="AL16" s="730"/>
      <c r="AM16" s="730"/>
      <c r="AN16" s="730"/>
      <c r="AO16" s="730"/>
      <c r="AP16" s="730"/>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580</v>
      </c>
      <c r="BT16" s="734"/>
      <c r="BU16" s="734"/>
      <c r="BV16" s="734"/>
      <c r="BW16" s="734"/>
      <c r="BX16" s="734"/>
      <c r="BY16" s="734"/>
      <c r="BZ16" s="734"/>
      <c r="CA16" s="734"/>
      <c r="CB16" s="734"/>
      <c r="CC16" s="734"/>
      <c r="CD16" s="734"/>
      <c r="CE16" s="734"/>
      <c r="CF16" s="734"/>
      <c r="CG16" s="735"/>
      <c r="CH16" s="736">
        <v>0</v>
      </c>
      <c r="CI16" s="737"/>
      <c r="CJ16" s="737"/>
      <c r="CK16" s="737"/>
      <c r="CL16" s="738"/>
      <c r="CM16" s="736">
        <v>312</v>
      </c>
      <c r="CN16" s="737"/>
      <c r="CO16" s="737"/>
      <c r="CP16" s="737"/>
      <c r="CQ16" s="738"/>
      <c r="CR16" s="736">
        <v>106</v>
      </c>
      <c r="CS16" s="737"/>
      <c r="CT16" s="737"/>
      <c r="CU16" s="737"/>
      <c r="CV16" s="738"/>
      <c r="CW16" s="736"/>
      <c r="CX16" s="737"/>
      <c r="CY16" s="737"/>
      <c r="CZ16" s="737"/>
      <c r="DA16" s="738"/>
      <c r="DB16" s="736"/>
      <c r="DC16" s="737"/>
      <c r="DD16" s="737"/>
      <c r="DE16" s="737"/>
      <c r="DF16" s="738"/>
      <c r="DG16" s="736"/>
      <c r="DH16" s="737"/>
      <c r="DI16" s="737"/>
      <c r="DJ16" s="737"/>
      <c r="DK16" s="738"/>
      <c r="DL16" s="736"/>
      <c r="DM16" s="737"/>
      <c r="DN16" s="737"/>
      <c r="DO16" s="737"/>
      <c r="DP16" s="738"/>
      <c r="DQ16" s="736"/>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581</v>
      </c>
      <c r="BT17" s="734"/>
      <c r="BU17" s="734"/>
      <c r="BV17" s="734"/>
      <c r="BW17" s="734"/>
      <c r="BX17" s="734"/>
      <c r="BY17" s="734"/>
      <c r="BZ17" s="734"/>
      <c r="CA17" s="734"/>
      <c r="CB17" s="734"/>
      <c r="CC17" s="734"/>
      <c r="CD17" s="734"/>
      <c r="CE17" s="734"/>
      <c r="CF17" s="734"/>
      <c r="CG17" s="735"/>
      <c r="CH17" s="736">
        <v>-2</v>
      </c>
      <c r="CI17" s="737"/>
      <c r="CJ17" s="737"/>
      <c r="CK17" s="737"/>
      <c r="CL17" s="738"/>
      <c r="CM17" s="736">
        <v>4639</v>
      </c>
      <c r="CN17" s="737"/>
      <c r="CO17" s="737"/>
      <c r="CP17" s="737"/>
      <c r="CQ17" s="738"/>
      <c r="CR17" s="736">
        <v>3105</v>
      </c>
      <c r="CS17" s="737"/>
      <c r="CT17" s="737"/>
      <c r="CU17" s="737"/>
      <c r="CV17" s="738"/>
      <c r="CW17" s="736"/>
      <c r="CX17" s="737"/>
      <c r="CY17" s="737"/>
      <c r="CZ17" s="737"/>
      <c r="DA17" s="738"/>
      <c r="DB17" s="736"/>
      <c r="DC17" s="737"/>
      <c r="DD17" s="737"/>
      <c r="DE17" s="737"/>
      <c r="DF17" s="738"/>
      <c r="DG17" s="736"/>
      <c r="DH17" s="737"/>
      <c r="DI17" s="737"/>
      <c r="DJ17" s="737"/>
      <c r="DK17" s="738"/>
      <c r="DL17" s="736"/>
      <c r="DM17" s="737"/>
      <c r="DN17" s="737"/>
      <c r="DO17" s="737"/>
      <c r="DP17" s="738"/>
      <c r="DQ17" s="736"/>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582</v>
      </c>
      <c r="BT18" s="734"/>
      <c r="BU18" s="734"/>
      <c r="BV18" s="734"/>
      <c r="BW18" s="734"/>
      <c r="BX18" s="734"/>
      <c r="BY18" s="734"/>
      <c r="BZ18" s="734"/>
      <c r="CA18" s="734"/>
      <c r="CB18" s="734"/>
      <c r="CC18" s="734"/>
      <c r="CD18" s="734"/>
      <c r="CE18" s="734"/>
      <c r="CF18" s="734"/>
      <c r="CG18" s="735"/>
      <c r="CH18" s="736">
        <v>-39</v>
      </c>
      <c r="CI18" s="737"/>
      <c r="CJ18" s="737"/>
      <c r="CK18" s="737"/>
      <c r="CL18" s="738"/>
      <c r="CM18" s="736">
        <v>3301</v>
      </c>
      <c r="CN18" s="737"/>
      <c r="CO18" s="737"/>
      <c r="CP18" s="737"/>
      <c r="CQ18" s="738"/>
      <c r="CR18" s="736">
        <v>155</v>
      </c>
      <c r="CS18" s="737"/>
      <c r="CT18" s="737"/>
      <c r="CU18" s="737"/>
      <c r="CV18" s="738"/>
      <c r="CW18" s="736">
        <v>132</v>
      </c>
      <c r="CX18" s="737"/>
      <c r="CY18" s="737"/>
      <c r="CZ18" s="737"/>
      <c r="DA18" s="738"/>
      <c r="DB18" s="736"/>
      <c r="DC18" s="737"/>
      <c r="DD18" s="737"/>
      <c r="DE18" s="737"/>
      <c r="DF18" s="738"/>
      <c r="DG18" s="736"/>
      <c r="DH18" s="737"/>
      <c r="DI18" s="737"/>
      <c r="DJ18" s="737"/>
      <c r="DK18" s="738"/>
      <c r="DL18" s="736"/>
      <c r="DM18" s="737"/>
      <c r="DN18" s="737"/>
      <c r="DO18" s="737"/>
      <c r="DP18" s="738"/>
      <c r="DQ18" s="736"/>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583</v>
      </c>
      <c r="BT19" s="734"/>
      <c r="BU19" s="734"/>
      <c r="BV19" s="734"/>
      <c r="BW19" s="734"/>
      <c r="BX19" s="734"/>
      <c r="BY19" s="734"/>
      <c r="BZ19" s="734"/>
      <c r="CA19" s="734"/>
      <c r="CB19" s="734"/>
      <c r="CC19" s="734"/>
      <c r="CD19" s="734"/>
      <c r="CE19" s="734"/>
      <c r="CF19" s="734"/>
      <c r="CG19" s="735"/>
      <c r="CH19" s="736">
        <v>-5</v>
      </c>
      <c r="CI19" s="737"/>
      <c r="CJ19" s="737"/>
      <c r="CK19" s="737"/>
      <c r="CL19" s="738"/>
      <c r="CM19" s="736">
        <v>2582</v>
      </c>
      <c r="CN19" s="737"/>
      <c r="CO19" s="737"/>
      <c r="CP19" s="737"/>
      <c r="CQ19" s="738"/>
      <c r="CR19" s="736">
        <v>200</v>
      </c>
      <c r="CS19" s="737"/>
      <c r="CT19" s="737"/>
      <c r="CU19" s="737"/>
      <c r="CV19" s="738"/>
      <c r="CW19" s="736"/>
      <c r="CX19" s="737"/>
      <c r="CY19" s="737"/>
      <c r="CZ19" s="737"/>
      <c r="DA19" s="738"/>
      <c r="DB19" s="736"/>
      <c r="DC19" s="737"/>
      <c r="DD19" s="737"/>
      <c r="DE19" s="737"/>
      <c r="DF19" s="738"/>
      <c r="DG19" s="736"/>
      <c r="DH19" s="737"/>
      <c r="DI19" s="737"/>
      <c r="DJ19" s="737"/>
      <c r="DK19" s="738"/>
      <c r="DL19" s="736"/>
      <c r="DM19" s="737"/>
      <c r="DN19" s="737"/>
      <c r="DO19" s="737"/>
      <c r="DP19" s="738"/>
      <c r="DQ19" s="736"/>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584</v>
      </c>
      <c r="BT20" s="734"/>
      <c r="BU20" s="734"/>
      <c r="BV20" s="734"/>
      <c r="BW20" s="734"/>
      <c r="BX20" s="734"/>
      <c r="BY20" s="734"/>
      <c r="BZ20" s="734"/>
      <c r="CA20" s="734"/>
      <c r="CB20" s="734"/>
      <c r="CC20" s="734"/>
      <c r="CD20" s="734"/>
      <c r="CE20" s="734"/>
      <c r="CF20" s="734"/>
      <c r="CG20" s="735"/>
      <c r="CH20" s="736">
        <v>-7</v>
      </c>
      <c r="CI20" s="737"/>
      <c r="CJ20" s="737"/>
      <c r="CK20" s="737"/>
      <c r="CL20" s="738"/>
      <c r="CM20" s="736">
        <v>84</v>
      </c>
      <c r="CN20" s="737"/>
      <c r="CO20" s="737"/>
      <c r="CP20" s="737"/>
      <c r="CQ20" s="738"/>
      <c r="CR20" s="736">
        <v>47</v>
      </c>
      <c r="CS20" s="737"/>
      <c r="CT20" s="737"/>
      <c r="CU20" s="737"/>
      <c r="CV20" s="738"/>
      <c r="CW20" s="736"/>
      <c r="CX20" s="737"/>
      <c r="CY20" s="737"/>
      <c r="CZ20" s="737"/>
      <c r="DA20" s="738"/>
      <c r="DB20" s="736"/>
      <c r="DC20" s="737"/>
      <c r="DD20" s="737"/>
      <c r="DE20" s="737"/>
      <c r="DF20" s="738"/>
      <c r="DG20" s="736"/>
      <c r="DH20" s="737"/>
      <c r="DI20" s="737"/>
      <c r="DJ20" s="737"/>
      <c r="DK20" s="738"/>
      <c r="DL20" s="736"/>
      <c r="DM20" s="737"/>
      <c r="DN20" s="737"/>
      <c r="DO20" s="737"/>
      <c r="DP20" s="738"/>
      <c r="DQ20" s="736"/>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585</v>
      </c>
      <c r="BT21" s="734"/>
      <c r="BU21" s="734"/>
      <c r="BV21" s="734"/>
      <c r="BW21" s="734"/>
      <c r="BX21" s="734"/>
      <c r="BY21" s="734"/>
      <c r="BZ21" s="734"/>
      <c r="CA21" s="734"/>
      <c r="CB21" s="734"/>
      <c r="CC21" s="734"/>
      <c r="CD21" s="734"/>
      <c r="CE21" s="734"/>
      <c r="CF21" s="734"/>
      <c r="CG21" s="735"/>
      <c r="CH21" s="736">
        <v>-6</v>
      </c>
      <c r="CI21" s="737"/>
      <c r="CJ21" s="737"/>
      <c r="CK21" s="737"/>
      <c r="CL21" s="738"/>
      <c r="CM21" s="736">
        <v>52</v>
      </c>
      <c r="CN21" s="737"/>
      <c r="CO21" s="737"/>
      <c r="CP21" s="737"/>
      <c r="CQ21" s="738"/>
      <c r="CR21" s="736">
        <v>100</v>
      </c>
      <c r="CS21" s="737"/>
      <c r="CT21" s="737"/>
      <c r="CU21" s="737"/>
      <c r="CV21" s="738"/>
      <c r="CW21" s="736"/>
      <c r="CX21" s="737"/>
      <c r="CY21" s="737"/>
      <c r="CZ21" s="737"/>
      <c r="DA21" s="738"/>
      <c r="DB21" s="736"/>
      <c r="DC21" s="737"/>
      <c r="DD21" s="737"/>
      <c r="DE21" s="737"/>
      <c r="DF21" s="738"/>
      <c r="DG21" s="736"/>
      <c r="DH21" s="737"/>
      <c r="DI21" s="737"/>
      <c r="DJ21" s="737"/>
      <c r="DK21" s="738"/>
      <c r="DL21" s="736"/>
      <c r="DM21" s="737"/>
      <c r="DN21" s="737"/>
      <c r="DO21" s="737"/>
      <c r="DP21" s="738"/>
      <c r="DQ21" s="736"/>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379</v>
      </c>
      <c r="BA22" s="772"/>
      <c r="BB22" s="772"/>
      <c r="BC22" s="772"/>
      <c r="BD22" s="773"/>
      <c r="BE22" s="231"/>
      <c r="BF22" s="231"/>
      <c r="BG22" s="231"/>
      <c r="BH22" s="231"/>
      <c r="BI22" s="231"/>
      <c r="BJ22" s="231"/>
      <c r="BK22" s="231"/>
      <c r="BL22" s="231"/>
      <c r="BM22" s="231"/>
      <c r="BN22" s="231"/>
      <c r="BO22" s="231"/>
      <c r="BP22" s="231"/>
      <c r="BQ22" s="236">
        <v>16</v>
      </c>
      <c r="BR22" s="237"/>
      <c r="BS22" s="733" t="s">
        <v>586</v>
      </c>
      <c r="BT22" s="734"/>
      <c r="BU22" s="734"/>
      <c r="BV22" s="734"/>
      <c r="BW22" s="734"/>
      <c r="BX22" s="734"/>
      <c r="BY22" s="734"/>
      <c r="BZ22" s="734"/>
      <c r="CA22" s="734"/>
      <c r="CB22" s="734"/>
      <c r="CC22" s="734"/>
      <c r="CD22" s="734"/>
      <c r="CE22" s="734"/>
      <c r="CF22" s="734"/>
      <c r="CG22" s="735"/>
      <c r="CH22" s="736">
        <v>-3</v>
      </c>
      <c r="CI22" s="737"/>
      <c r="CJ22" s="737"/>
      <c r="CK22" s="737"/>
      <c r="CL22" s="738"/>
      <c r="CM22" s="736">
        <v>3485</v>
      </c>
      <c r="CN22" s="737"/>
      <c r="CO22" s="737"/>
      <c r="CP22" s="737"/>
      <c r="CQ22" s="738"/>
      <c r="CR22" s="736">
        <v>900</v>
      </c>
      <c r="CS22" s="737"/>
      <c r="CT22" s="737"/>
      <c r="CU22" s="737"/>
      <c r="CV22" s="738"/>
      <c r="CW22" s="736"/>
      <c r="CX22" s="737"/>
      <c r="CY22" s="737"/>
      <c r="CZ22" s="737"/>
      <c r="DA22" s="738"/>
      <c r="DB22" s="736"/>
      <c r="DC22" s="737"/>
      <c r="DD22" s="737"/>
      <c r="DE22" s="737"/>
      <c r="DF22" s="738"/>
      <c r="DG22" s="736"/>
      <c r="DH22" s="737"/>
      <c r="DI22" s="737"/>
      <c r="DJ22" s="737"/>
      <c r="DK22" s="738"/>
      <c r="DL22" s="736"/>
      <c r="DM22" s="737"/>
      <c r="DN22" s="737"/>
      <c r="DO22" s="737"/>
      <c r="DP22" s="738"/>
      <c r="DQ22" s="736"/>
      <c r="DR22" s="737"/>
      <c r="DS22" s="737"/>
      <c r="DT22" s="737"/>
      <c r="DU22" s="738"/>
      <c r="DV22" s="733"/>
      <c r="DW22" s="734"/>
      <c r="DX22" s="734"/>
      <c r="DY22" s="734"/>
      <c r="DZ22" s="739"/>
      <c r="EA22" s="232"/>
    </row>
    <row r="23" spans="1:131" s="233" customFormat="1" ht="26.25" customHeight="1" thickBot="1" x14ac:dyDescent="0.25">
      <c r="A23" s="238" t="s">
        <v>380</v>
      </c>
      <c r="B23" s="749" t="s">
        <v>381</v>
      </c>
      <c r="C23" s="750"/>
      <c r="D23" s="750"/>
      <c r="E23" s="750"/>
      <c r="F23" s="750"/>
      <c r="G23" s="750"/>
      <c r="H23" s="750"/>
      <c r="I23" s="750"/>
      <c r="J23" s="750"/>
      <c r="K23" s="750"/>
      <c r="L23" s="750"/>
      <c r="M23" s="750"/>
      <c r="N23" s="750"/>
      <c r="O23" s="750"/>
      <c r="P23" s="751"/>
      <c r="Q23" s="752">
        <v>882430</v>
      </c>
      <c r="R23" s="753"/>
      <c r="S23" s="753"/>
      <c r="T23" s="753"/>
      <c r="U23" s="753"/>
      <c r="V23" s="753">
        <v>827987</v>
      </c>
      <c r="W23" s="753"/>
      <c r="X23" s="753"/>
      <c r="Y23" s="753"/>
      <c r="Z23" s="753"/>
      <c r="AA23" s="753">
        <v>54444</v>
      </c>
      <c r="AB23" s="753"/>
      <c r="AC23" s="753"/>
      <c r="AD23" s="753"/>
      <c r="AE23" s="754"/>
      <c r="AF23" s="755">
        <v>19854</v>
      </c>
      <c r="AG23" s="753"/>
      <c r="AH23" s="753"/>
      <c r="AI23" s="753"/>
      <c r="AJ23" s="756"/>
      <c r="AK23" s="757"/>
      <c r="AL23" s="758"/>
      <c r="AM23" s="758"/>
      <c r="AN23" s="758"/>
      <c r="AO23" s="758"/>
      <c r="AP23" s="753">
        <v>1314815</v>
      </c>
      <c r="AQ23" s="753"/>
      <c r="AR23" s="753"/>
      <c r="AS23" s="753"/>
      <c r="AT23" s="753"/>
      <c r="AU23" s="775"/>
      <c r="AV23" s="775"/>
      <c r="AW23" s="775"/>
      <c r="AX23" s="775"/>
      <c r="AY23" s="776"/>
      <c r="AZ23" s="777" t="s">
        <v>372</v>
      </c>
      <c r="BA23" s="778"/>
      <c r="BB23" s="778"/>
      <c r="BC23" s="778"/>
      <c r="BD23" s="779"/>
      <c r="BE23" s="231"/>
      <c r="BF23" s="231"/>
      <c r="BG23" s="231"/>
      <c r="BH23" s="231"/>
      <c r="BI23" s="231"/>
      <c r="BJ23" s="231"/>
      <c r="BK23" s="231"/>
      <c r="BL23" s="231"/>
      <c r="BM23" s="231"/>
      <c r="BN23" s="231"/>
      <c r="BO23" s="231"/>
      <c r="BP23" s="231"/>
      <c r="BQ23" s="236">
        <v>17</v>
      </c>
      <c r="BR23" s="237"/>
      <c r="BS23" s="733" t="s">
        <v>587</v>
      </c>
      <c r="BT23" s="734"/>
      <c r="BU23" s="734"/>
      <c r="BV23" s="734"/>
      <c r="BW23" s="734"/>
      <c r="BX23" s="734"/>
      <c r="BY23" s="734"/>
      <c r="BZ23" s="734"/>
      <c r="CA23" s="734"/>
      <c r="CB23" s="734"/>
      <c r="CC23" s="734"/>
      <c r="CD23" s="734"/>
      <c r="CE23" s="734"/>
      <c r="CF23" s="734"/>
      <c r="CG23" s="735"/>
      <c r="CH23" s="736">
        <v>0</v>
      </c>
      <c r="CI23" s="737"/>
      <c r="CJ23" s="737"/>
      <c r="CK23" s="737"/>
      <c r="CL23" s="738"/>
      <c r="CM23" s="736">
        <v>569</v>
      </c>
      <c r="CN23" s="737"/>
      <c r="CO23" s="737"/>
      <c r="CP23" s="737"/>
      <c r="CQ23" s="738"/>
      <c r="CR23" s="736">
        <v>250</v>
      </c>
      <c r="CS23" s="737"/>
      <c r="CT23" s="737"/>
      <c r="CU23" s="737"/>
      <c r="CV23" s="738"/>
      <c r="CW23" s="736"/>
      <c r="CX23" s="737"/>
      <c r="CY23" s="737"/>
      <c r="CZ23" s="737"/>
      <c r="DA23" s="738"/>
      <c r="DB23" s="736"/>
      <c r="DC23" s="737"/>
      <c r="DD23" s="737"/>
      <c r="DE23" s="737"/>
      <c r="DF23" s="738"/>
      <c r="DG23" s="736"/>
      <c r="DH23" s="737"/>
      <c r="DI23" s="737"/>
      <c r="DJ23" s="737"/>
      <c r="DK23" s="738"/>
      <c r="DL23" s="736"/>
      <c r="DM23" s="737"/>
      <c r="DN23" s="737"/>
      <c r="DO23" s="737"/>
      <c r="DP23" s="738"/>
      <c r="DQ23" s="736"/>
      <c r="DR23" s="737"/>
      <c r="DS23" s="737"/>
      <c r="DT23" s="737"/>
      <c r="DU23" s="738"/>
      <c r="DV23" s="733"/>
      <c r="DW23" s="734"/>
      <c r="DX23" s="734"/>
      <c r="DY23" s="734"/>
      <c r="DZ23" s="739"/>
      <c r="EA23" s="232"/>
    </row>
    <row r="24" spans="1:131" s="233" customFormat="1" ht="26.25" customHeight="1" x14ac:dyDescent="0.2">
      <c r="A24" s="774" t="s">
        <v>382</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588</v>
      </c>
      <c r="BT24" s="734"/>
      <c r="BU24" s="734"/>
      <c r="BV24" s="734"/>
      <c r="BW24" s="734"/>
      <c r="BX24" s="734"/>
      <c r="BY24" s="734"/>
      <c r="BZ24" s="734"/>
      <c r="CA24" s="734"/>
      <c r="CB24" s="734"/>
      <c r="CC24" s="734"/>
      <c r="CD24" s="734"/>
      <c r="CE24" s="734"/>
      <c r="CF24" s="734"/>
      <c r="CG24" s="735"/>
      <c r="CH24" s="736">
        <v>88</v>
      </c>
      <c r="CI24" s="737"/>
      <c r="CJ24" s="737"/>
      <c r="CK24" s="737"/>
      <c r="CL24" s="738"/>
      <c r="CM24" s="736">
        <v>1410</v>
      </c>
      <c r="CN24" s="737"/>
      <c r="CO24" s="737"/>
      <c r="CP24" s="737"/>
      <c r="CQ24" s="738"/>
      <c r="CR24" s="736">
        <v>6</v>
      </c>
      <c r="CS24" s="737"/>
      <c r="CT24" s="737"/>
      <c r="CU24" s="737"/>
      <c r="CV24" s="738"/>
      <c r="CW24" s="736"/>
      <c r="CX24" s="737"/>
      <c r="CY24" s="737"/>
      <c r="CZ24" s="737"/>
      <c r="DA24" s="738"/>
      <c r="DB24" s="736"/>
      <c r="DC24" s="737"/>
      <c r="DD24" s="737"/>
      <c r="DE24" s="737"/>
      <c r="DF24" s="738"/>
      <c r="DG24" s="736"/>
      <c r="DH24" s="737"/>
      <c r="DI24" s="737"/>
      <c r="DJ24" s="737"/>
      <c r="DK24" s="738"/>
      <c r="DL24" s="736"/>
      <c r="DM24" s="737"/>
      <c r="DN24" s="737"/>
      <c r="DO24" s="737"/>
      <c r="DP24" s="738"/>
      <c r="DQ24" s="736"/>
      <c r="DR24" s="737"/>
      <c r="DS24" s="737"/>
      <c r="DT24" s="737"/>
      <c r="DU24" s="738"/>
      <c r="DV24" s="733"/>
      <c r="DW24" s="734"/>
      <c r="DX24" s="734"/>
      <c r="DY24" s="734"/>
      <c r="DZ24" s="739"/>
      <c r="EA24" s="232"/>
    </row>
    <row r="25" spans="1:131" ht="26.25" customHeight="1" thickBot="1" x14ac:dyDescent="0.25">
      <c r="A25" s="685" t="s">
        <v>383</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589</v>
      </c>
      <c r="BT25" s="734"/>
      <c r="BU25" s="734"/>
      <c r="BV25" s="734"/>
      <c r="BW25" s="734"/>
      <c r="BX25" s="734"/>
      <c r="BY25" s="734"/>
      <c r="BZ25" s="734"/>
      <c r="CA25" s="734"/>
      <c r="CB25" s="734"/>
      <c r="CC25" s="734"/>
      <c r="CD25" s="734"/>
      <c r="CE25" s="734"/>
      <c r="CF25" s="734"/>
      <c r="CG25" s="735"/>
      <c r="CH25" s="736">
        <v>4</v>
      </c>
      <c r="CI25" s="737"/>
      <c r="CJ25" s="737"/>
      <c r="CK25" s="737"/>
      <c r="CL25" s="738"/>
      <c r="CM25" s="736">
        <v>218</v>
      </c>
      <c r="CN25" s="737"/>
      <c r="CO25" s="737"/>
      <c r="CP25" s="737"/>
      <c r="CQ25" s="738"/>
      <c r="CR25" s="736">
        <v>5</v>
      </c>
      <c r="CS25" s="737"/>
      <c r="CT25" s="737"/>
      <c r="CU25" s="737"/>
      <c r="CV25" s="738"/>
      <c r="CW25" s="736"/>
      <c r="CX25" s="737"/>
      <c r="CY25" s="737"/>
      <c r="CZ25" s="737"/>
      <c r="DA25" s="738"/>
      <c r="DB25" s="736"/>
      <c r="DC25" s="737"/>
      <c r="DD25" s="737"/>
      <c r="DE25" s="737"/>
      <c r="DF25" s="738"/>
      <c r="DG25" s="736"/>
      <c r="DH25" s="737"/>
      <c r="DI25" s="737"/>
      <c r="DJ25" s="737"/>
      <c r="DK25" s="738"/>
      <c r="DL25" s="736"/>
      <c r="DM25" s="737"/>
      <c r="DN25" s="737"/>
      <c r="DO25" s="737"/>
      <c r="DP25" s="738"/>
      <c r="DQ25" s="736"/>
      <c r="DR25" s="737"/>
      <c r="DS25" s="737"/>
      <c r="DT25" s="737"/>
      <c r="DU25" s="738"/>
      <c r="DV25" s="733"/>
      <c r="DW25" s="734"/>
      <c r="DX25" s="734"/>
      <c r="DY25" s="734"/>
      <c r="DZ25" s="739"/>
      <c r="EA25" s="228"/>
    </row>
    <row r="26" spans="1:131" ht="26.25" customHeight="1" x14ac:dyDescent="0.2">
      <c r="A26" s="687" t="s">
        <v>352</v>
      </c>
      <c r="B26" s="688"/>
      <c r="C26" s="688"/>
      <c r="D26" s="688"/>
      <c r="E26" s="688"/>
      <c r="F26" s="688"/>
      <c r="G26" s="688"/>
      <c r="H26" s="688"/>
      <c r="I26" s="688"/>
      <c r="J26" s="688"/>
      <c r="K26" s="688"/>
      <c r="L26" s="688"/>
      <c r="M26" s="688"/>
      <c r="N26" s="688"/>
      <c r="O26" s="688"/>
      <c r="P26" s="689"/>
      <c r="Q26" s="693" t="s">
        <v>384</v>
      </c>
      <c r="R26" s="694"/>
      <c r="S26" s="694"/>
      <c r="T26" s="694"/>
      <c r="U26" s="695"/>
      <c r="V26" s="693" t="s">
        <v>385</v>
      </c>
      <c r="W26" s="694"/>
      <c r="X26" s="694"/>
      <c r="Y26" s="694"/>
      <c r="Z26" s="695"/>
      <c r="AA26" s="693" t="s">
        <v>386</v>
      </c>
      <c r="AB26" s="694"/>
      <c r="AC26" s="694"/>
      <c r="AD26" s="694"/>
      <c r="AE26" s="694"/>
      <c r="AF26" s="780" t="s">
        <v>387</v>
      </c>
      <c r="AG26" s="781"/>
      <c r="AH26" s="781"/>
      <c r="AI26" s="781"/>
      <c r="AJ26" s="782"/>
      <c r="AK26" s="694" t="s">
        <v>388</v>
      </c>
      <c r="AL26" s="694"/>
      <c r="AM26" s="694"/>
      <c r="AN26" s="694"/>
      <c r="AO26" s="695"/>
      <c r="AP26" s="693" t="s">
        <v>389</v>
      </c>
      <c r="AQ26" s="694"/>
      <c r="AR26" s="694"/>
      <c r="AS26" s="694"/>
      <c r="AT26" s="695"/>
      <c r="AU26" s="693" t="s">
        <v>390</v>
      </c>
      <c r="AV26" s="694"/>
      <c r="AW26" s="694"/>
      <c r="AX26" s="694"/>
      <c r="AY26" s="695"/>
      <c r="AZ26" s="693" t="s">
        <v>391</v>
      </c>
      <c r="BA26" s="694"/>
      <c r="BB26" s="694"/>
      <c r="BC26" s="694"/>
      <c r="BD26" s="695"/>
      <c r="BE26" s="693" t="s">
        <v>359</v>
      </c>
      <c r="BF26" s="694"/>
      <c r="BG26" s="694"/>
      <c r="BH26" s="694"/>
      <c r="BI26" s="700"/>
      <c r="BJ26" s="230"/>
      <c r="BK26" s="230"/>
      <c r="BL26" s="230"/>
      <c r="BM26" s="230"/>
      <c r="BN26" s="230"/>
      <c r="BO26" s="239"/>
      <c r="BP26" s="239"/>
      <c r="BQ26" s="236">
        <v>20</v>
      </c>
      <c r="BR26" s="237"/>
      <c r="BS26" s="733" t="s">
        <v>590</v>
      </c>
      <c r="BT26" s="734"/>
      <c r="BU26" s="734"/>
      <c r="BV26" s="734"/>
      <c r="BW26" s="734"/>
      <c r="BX26" s="734"/>
      <c r="BY26" s="734"/>
      <c r="BZ26" s="734"/>
      <c r="CA26" s="734"/>
      <c r="CB26" s="734"/>
      <c r="CC26" s="734"/>
      <c r="CD26" s="734"/>
      <c r="CE26" s="734"/>
      <c r="CF26" s="734"/>
      <c r="CG26" s="735"/>
      <c r="CH26" s="736">
        <v>0</v>
      </c>
      <c r="CI26" s="737"/>
      <c r="CJ26" s="737"/>
      <c r="CK26" s="737"/>
      <c r="CL26" s="738"/>
      <c r="CM26" s="736">
        <v>4964</v>
      </c>
      <c r="CN26" s="737"/>
      <c r="CO26" s="737"/>
      <c r="CP26" s="737"/>
      <c r="CQ26" s="738"/>
      <c r="CR26" s="736">
        <v>411</v>
      </c>
      <c r="CS26" s="737"/>
      <c r="CT26" s="737"/>
      <c r="CU26" s="737"/>
      <c r="CV26" s="738"/>
      <c r="CW26" s="736">
        <v>12</v>
      </c>
      <c r="CX26" s="737"/>
      <c r="CY26" s="737"/>
      <c r="CZ26" s="737"/>
      <c r="DA26" s="738"/>
      <c r="DB26" s="736"/>
      <c r="DC26" s="737"/>
      <c r="DD26" s="737"/>
      <c r="DE26" s="737"/>
      <c r="DF26" s="738"/>
      <c r="DG26" s="736"/>
      <c r="DH26" s="737"/>
      <c r="DI26" s="737"/>
      <c r="DJ26" s="737"/>
      <c r="DK26" s="738"/>
      <c r="DL26" s="736"/>
      <c r="DM26" s="737"/>
      <c r="DN26" s="737"/>
      <c r="DO26" s="737"/>
      <c r="DP26" s="738"/>
      <c r="DQ26" s="736"/>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591</v>
      </c>
      <c r="BT27" s="734"/>
      <c r="BU27" s="734"/>
      <c r="BV27" s="734"/>
      <c r="BW27" s="734"/>
      <c r="BX27" s="734"/>
      <c r="BY27" s="734"/>
      <c r="BZ27" s="734"/>
      <c r="CA27" s="734"/>
      <c r="CB27" s="734"/>
      <c r="CC27" s="734"/>
      <c r="CD27" s="734"/>
      <c r="CE27" s="734"/>
      <c r="CF27" s="734"/>
      <c r="CG27" s="735"/>
      <c r="CH27" s="736">
        <v>24</v>
      </c>
      <c r="CI27" s="737"/>
      <c r="CJ27" s="737"/>
      <c r="CK27" s="737"/>
      <c r="CL27" s="738"/>
      <c r="CM27" s="736">
        <v>1225</v>
      </c>
      <c r="CN27" s="737"/>
      <c r="CO27" s="737"/>
      <c r="CP27" s="737"/>
      <c r="CQ27" s="738"/>
      <c r="CR27" s="736">
        <v>10</v>
      </c>
      <c r="CS27" s="737"/>
      <c r="CT27" s="737"/>
      <c r="CU27" s="737"/>
      <c r="CV27" s="738"/>
      <c r="CW27" s="736"/>
      <c r="CX27" s="737"/>
      <c r="CY27" s="737"/>
      <c r="CZ27" s="737"/>
      <c r="DA27" s="738"/>
      <c r="DB27" s="736"/>
      <c r="DC27" s="737"/>
      <c r="DD27" s="737"/>
      <c r="DE27" s="737"/>
      <c r="DF27" s="738"/>
      <c r="DG27" s="736"/>
      <c r="DH27" s="737"/>
      <c r="DI27" s="737"/>
      <c r="DJ27" s="737"/>
      <c r="DK27" s="738"/>
      <c r="DL27" s="736"/>
      <c r="DM27" s="737"/>
      <c r="DN27" s="737"/>
      <c r="DO27" s="737"/>
      <c r="DP27" s="738"/>
      <c r="DQ27" s="736"/>
      <c r="DR27" s="737"/>
      <c r="DS27" s="737"/>
      <c r="DT27" s="737"/>
      <c r="DU27" s="738"/>
      <c r="DV27" s="733"/>
      <c r="DW27" s="734"/>
      <c r="DX27" s="734"/>
      <c r="DY27" s="734"/>
      <c r="DZ27" s="739"/>
      <c r="EA27" s="228"/>
    </row>
    <row r="28" spans="1:131" ht="26.25" customHeight="1" thickTop="1" x14ac:dyDescent="0.2">
      <c r="A28" s="240">
        <v>1</v>
      </c>
      <c r="B28" s="709" t="s">
        <v>392</v>
      </c>
      <c r="C28" s="710"/>
      <c r="D28" s="710"/>
      <c r="E28" s="710"/>
      <c r="F28" s="710"/>
      <c r="G28" s="710"/>
      <c r="H28" s="710"/>
      <c r="I28" s="710"/>
      <c r="J28" s="710"/>
      <c r="K28" s="710"/>
      <c r="L28" s="710"/>
      <c r="M28" s="710"/>
      <c r="N28" s="710"/>
      <c r="O28" s="710"/>
      <c r="P28" s="711"/>
      <c r="Q28" s="790">
        <v>112956</v>
      </c>
      <c r="R28" s="791"/>
      <c r="S28" s="791"/>
      <c r="T28" s="791"/>
      <c r="U28" s="791"/>
      <c r="V28" s="791">
        <v>111482</v>
      </c>
      <c r="W28" s="791"/>
      <c r="X28" s="791"/>
      <c r="Y28" s="791"/>
      <c r="Z28" s="791"/>
      <c r="AA28" s="791">
        <v>1475</v>
      </c>
      <c r="AB28" s="791"/>
      <c r="AC28" s="791"/>
      <c r="AD28" s="791"/>
      <c r="AE28" s="792"/>
      <c r="AF28" s="793">
        <v>1475</v>
      </c>
      <c r="AG28" s="791"/>
      <c r="AH28" s="791"/>
      <c r="AI28" s="791"/>
      <c r="AJ28" s="794"/>
      <c r="AK28" s="795">
        <v>6668</v>
      </c>
      <c r="AL28" s="796"/>
      <c r="AM28" s="796"/>
      <c r="AN28" s="796"/>
      <c r="AO28" s="796"/>
      <c r="AP28" s="796" t="s">
        <v>501</v>
      </c>
      <c r="AQ28" s="796"/>
      <c r="AR28" s="796"/>
      <c r="AS28" s="796"/>
      <c r="AT28" s="796"/>
      <c r="AU28" s="796" t="s">
        <v>501</v>
      </c>
      <c r="AV28" s="796"/>
      <c r="AW28" s="796"/>
      <c r="AX28" s="796"/>
      <c r="AY28" s="796"/>
      <c r="AZ28" s="797" t="s">
        <v>501</v>
      </c>
      <c r="BA28" s="797"/>
      <c r="BB28" s="797"/>
      <c r="BC28" s="797"/>
      <c r="BD28" s="797"/>
      <c r="BE28" s="788"/>
      <c r="BF28" s="788"/>
      <c r="BG28" s="788"/>
      <c r="BH28" s="788"/>
      <c r="BI28" s="789"/>
      <c r="BJ28" s="230"/>
      <c r="BK28" s="230"/>
      <c r="BL28" s="230"/>
      <c r="BM28" s="230"/>
      <c r="BN28" s="230"/>
      <c r="BO28" s="239"/>
      <c r="BP28" s="239"/>
      <c r="BQ28" s="236">
        <v>22</v>
      </c>
      <c r="BR28" s="237"/>
      <c r="BS28" s="733" t="s">
        <v>592</v>
      </c>
      <c r="BT28" s="734"/>
      <c r="BU28" s="734"/>
      <c r="BV28" s="734"/>
      <c r="BW28" s="734"/>
      <c r="BX28" s="734"/>
      <c r="BY28" s="734"/>
      <c r="BZ28" s="734"/>
      <c r="CA28" s="734"/>
      <c r="CB28" s="734"/>
      <c r="CC28" s="734"/>
      <c r="CD28" s="734"/>
      <c r="CE28" s="734"/>
      <c r="CF28" s="734"/>
      <c r="CG28" s="735"/>
      <c r="CH28" s="736">
        <v>-7</v>
      </c>
      <c r="CI28" s="737"/>
      <c r="CJ28" s="737"/>
      <c r="CK28" s="737"/>
      <c r="CL28" s="738"/>
      <c r="CM28" s="736">
        <v>219</v>
      </c>
      <c r="CN28" s="737"/>
      <c r="CO28" s="737"/>
      <c r="CP28" s="737"/>
      <c r="CQ28" s="738"/>
      <c r="CR28" s="736">
        <v>10</v>
      </c>
      <c r="CS28" s="737"/>
      <c r="CT28" s="737"/>
      <c r="CU28" s="737"/>
      <c r="CV28" s="738"/>
      <c r="CW28" s="736"/>
      <c r="CX28" s="737"/>
      <c r="CY28" s="737"/>
      <c r="CZ28" s="737"/>
      <c r="DA28" s="738"/>
      <c r="DB28" s="736"/>
      <c r="DC28" s="737"/>
      <c r="DD28" s="737"/>
      <c r="DE28" s="737"/>
      <c r="DF28" s="738"/>
      <c r="DG28" s="736"/>
      <c r="DH28" s="737"/>
      <c r="DI28" s="737"/>
      <c r="DJ28" s="737"/>
      <c r="DK28" s="738"/>
      <c r="DL28" s="736"/>
      <c r="DM28" s="737"/>
      <c r="DN28" s="737"/>
      <c r="DO28" s="737"/>
      <c r="DP28" s="738"/>
      <c r="DQ28" s="736"/>
      <c r="DR28" s="737"/>
      <c r="DS28" s="737"/>
      <c r="DT28" s="737"/>
      <c r="DU28" s="738"/>
      <c r="DV28" s="733"/>
      <c r="DW28" s="734"/>
      <c r="DX28" s="734"/>
      <c r="DY28" s="734"/>
      <c r="DZ28" s="739"/>
      <c r="EA28" s="228"/>
    </row>
    <row r="29" spans="1:131" ht="26.25" customHeight="1" x14ac:dyDescent="0.2">
      <c r="A29" s="240">
        <v>2</v>
      </c>
      <c r="B29" s="740" t="s">
        <v>393</v>
      </c>
      <c r="C29" s="741"/>
      <c r="D29" s="741"/>
      <c r="E29" s="741"/>
      <c r="F29" s="741"/>
      <c r="G29" s="741"/>
      <c r="H29" s="741"/>
      <c r="I29" s="741"/>
      <c r="J29" s="741"/>
      <c r="K29" s="741"/>
      <c r="L29" s="741"/>
      <c r="M29" s="741"/>
      <c r="N29" s="741"/>
      <c r="O29" s="741"/>
      <c r="P29" s="742"/>
      <c r="Q29" s="743">
        <v>119922</v>
      </c>
      <c r="R29" s="744"/>
      <c r="S29" s="744"/>
      <c r="T29" s="744"/>
      <c r="U29" s="744"/>
      <c r="V29" s="744">
        <v>117584</v>
      </c>
      <c r="W29" s="744"/>
      <c r="X29" s="744"/>
      <c r="Y29" s="744"/>
      <c r="Z29" s="744"/>
      <c r="AA29" s="744">
        <v>2338</v>
      </c>
      <c r="AB29" s="744"/>
      <c r="AC29" s="744"/>
      <c r="AD29" s="744"/>
      <c r="AE29" s="745"/>
      <c r="AF29" s="786">
        <v>12290</v>
      </c>
      <c r="AG29" s="744"/>
      <c r="AH29" s="744"/>
      <c r="AI29" s="744"/>
      <c r="AJ29" s="787"/>
      <c r="AK29" s="802">
        <v>23824</v>
      </c>
      <c r="AL29" s="798"/>
      <c r="AM29" s="798"/>
      <c r="AN29" s="798"/>
      <c r="AO29" s="798"/>
      <c r="AP29" s="798">
        <v>77855</v>
      </c>
      <c r="AQ29" s="798"/>
      <c r="AR29" s="798"/>
      <c r="AS29" s="798"/>
      <c r="AT29" s="798"/>
      <c r="AU29" s="798">
        <v>44689</v>
      </c>
      <c r="AV29" s="798"/>
      <c r="AW29" s="798"/>
      <c r="AX29" s="798"/>
      <c r="AY29" s="798"/>
      <c r="AZ29" s="799" t="s">
        <v>501</v>
      </c>
      <c r="BA29" s="799"/>
      <c r="BB29" s="799"/>
      <c r="BC29" s="799"/>
      <c r="BD29" s="799"/>
      <c r="BE29" s="800" t="s">
        <v>394</v>
      </c>
      <c r="BF29" s="800"/>
      <c r="BG29" s="800"/>
      <c r="BH29" s="800"/>
      <c r="BI29" s="801"/>
      <c r="BJ29" s="230"/>
      <c r="BK29" s="230"/>
      <c r="BL29" s="230"/>
      <c r="BM29" s="230"/>
      <c r="BN29" s="230"/>
      <c r="BO29" s="239"/>
      <c r="BP29" s="239"/>
      <c r="BQ29" s="236">
        <v>23</v>
      </c>
      <c r="BR29" s="237"/>
      <c r="BS29" s="733" t="s">
        <v>593</v>
      </c>
      <c r="BT29" s="734"/>
      <c r="BU29" s="734"/>
      <c r="BV29" s="734"/>
      <c r="BW29" s="734"/>
      <c r="BX29" s="734"/>
      <c r="BY29" s="734"/>
      <c r="BZ29" s="734"/>
      <c r="CA29" s="734"/>
      <c r="CB29" s="734"/>
      <c r="CC29" s="734"/>
      <c r="CD29" s="734"/>
      <c r="CE29" s="734"/>
      <c r="CF29" s="734"/>
      <c r="CG29" s="735"/>
      <c r="CH29" s="736">
        <v>-1</v>
      </c>
      <c r="CI29" s="737"/>
      <c r="CJ29" s="737"/>
      <c r="CK29" s="737"/>
      <c r="CL29" s="738"/>
      <c r="CM29" s="736">
        <v>694</v>
      </c>
      <c r="CN29" s="737"/>
      <c r="CO29" s="737"/>
      <c r="CP29" s="737"/>
      <c r="CQ29" s="738"/>
      <c r="CR29" s="736">
        <v>499</v>
      </c>
      <c r="CS29" s="737"/>
      <c r="CT29" s="737"/>
      <c r="CU29" s="737"/>
      <c r="CV29" s="738"/>
      <c r="CW29" s="736"/>
      <c r="CX29" s="737"/>
      <c r="CY29" s="737"/>
      <c r="CZ29" s="737"/>
      <c r="DA29" s="738"/>
      <c r="DB29" s="736"/>
      <c r="DC29" s="737"/>
      <c r="DD29" s="737"/>
      <c r="DE29" s="737"/>
      <c r="DF29" s="738"/>
      <c r="DG29" s="736"/>
      <c r="DH29" s="737"/>
      <c r="DI29" s="737"/>
      <c r="DJ29" s="737"/>
      <c r="DK29" s="738"/>
      <c r="DL29" s="736"/>
      <c r="DM29" s="737"/>
      <c r="DN29" s="737"/>
      <c r="DO29" s="737"/>
      <c r="DP29" s="738"/>
      <c r="DQ29" s="736"/>
      <c r="DR29" s="737"/>
      <c r="DS29" s="737"/>
      <c r="DT29" s="737"/>
      <c r="DU29" s="738"/>
      <c r="DV29" s="733"/>
      <c r="DW29" s="734"/>
      <c r="DX29" s="734"/>
      <c r="DY29" s="734"/>
      <c r="DZ29" s="739"/>
      <c r="EA29" s="228"/>
    </row>
    <row r="30" spans="1:131" ht="26.25" customHeight="1" x14ac:dyDescent="0.2">
      <c r="A30" s="240">
        <v>3</v>
      </c>
      <c r="B30" s="740" t="s">
        <v>395</v>
      </c>
      <c r="C30" s="741"/>
      <c r="D30" s="741"/>
      <c r="E30" s="741"/>
      <c r="F30" s="741"/>
      <c r="G30" s="741"/>
      <c r="H30" s="741"/>
      <c r="I30" s="741"/>
      <c r="J30" s="741"/>
      <c r="K30" s="741"/>
      <c r="L30" s="741"/>
      <c r="M30" s="741"/>
      <c r="N30" s="741"/>
      <c r="O30" s="741"/>
      <c r="P30" s="742"/>
      <c r="Q30" s="743">
        <v>7477</v>
      </c>
      <c r="R30" s="744"/>
      <c r="S30" s="744"/>
      <c r="T30" s="744"/>
      <c r="U30" s="744"/>
      <c r="V30" s="744">
        <v>5549</v>
      </c>
      <c r="W30" s="744"/>
      <c r="X30" s="744"/>
      <c r="Y30" s="744"/>
      <c r="Z30" s="744"/>
      <c r="AA30" s="744">
        <v>1928</v>
      </c>
      <c r="AB30" s="744"/>
      <c r="AC30" s="744"/>
      <c r="AD30" s="744"/>
      <c r="AE30" s="745"/>
      <c r="AF30" s="786">
        <v>1759</v>
      </c>
      <c r="AG30" s="744"/>
      <c r="AH30" s="744"/>
      <c r="AI30" s="744"/>
      <c r="AJ30" s="787"/>
      <c r="AK30" s="802">
        <v>7</v>
      </c>
      <c r="AL30" s="798"/>
      <c r="AM30" s="798"/>
      <c r="AN30" s="798"/>
      <c r="AO30" s="798"/>
      <c r="AP30" s="798">
        <v>1819</v>
      </c>
      <c r="AQ30" s="798"/>
      <c r="AR30" s="798"/>
      <c r="AS30" s="798"/>
      <c r="AT30" s="798"/>
      <c r="AU30" s="798">
        <v>0</v>
      </c>
      <c r="AV30" s="798"/>
      <c r="AW30" s="798"/>
      <c r="AX30" s="798"/>
      <c r="AY30" s="798"/>
      <c r="AZ30" s="799" t="s">
        <v>501</v>
      </c>
      <c r="BA30" s="799"/>
      <c r="BB30" s="799"/>
      <c r="BC30" s="799"/>
      <c r="BD30" s="799"/>
      <c r="BE30" s="800" t="s">
        <v>396</v>
      </c>
      <c r="BF30" s="800"/>
      <c r="BG30" s="800"/>
      <c r="BH30" s="800"/>
      <c r="BI30" s="801"/>
      <c r="BJ30" s="230"/>
      <c r="BK30" s="230"/>
      <c r="BL30" s="230"/>
      <c r="BM30" s="230"/>
      <c r="BN30" s="230"/>
      <c r="BO30" s="239"/>
      <c r="BP30" s="239"/>
      <c r="BQ30" s="236">
        <v>24</v>
      </c>
      <c r="BR30" s="237"/>
      <c r="BS30" s="733" t="s">
        <v>594</v>
      </c>
      <c r="BT30" s="734"/>
      <c r="BU30" s="734"/>
      <c r="BV30" s="734"/>
      <c r="BW30" s="734"/>
      <c r="BX30" s="734"/>
      <c r="BY30" s="734"/>
      <c r="BZ30" s="734"/>
      <c r="CA30" s="734"/>
      <c r="CB30" s="734"/>
      <c r="CC30" s="734"/>
      <c r="CD30" s="734"/>
      <c r="CE30" s="734"/>
      <c r="CF30" s="734"/>
      <c r="CG30" s="735"/>
      <c r="CH30" s="736">
        <v>-655</v>
      </c>
      <c r="CI30" s="737"/>
      <c r="CJ30" s="737"/>
      <c r="CK30" s="737"/>
      <c r="CL30" s="738"/>
      <c r="CM30" s="736">
        <v>264</v>
      </c>
      <c r="CN30" s="737"/>
      <c r="CO30" s="737"/>
      <c r="CP30" s="737"/>
      <c r="CQ30" s="738"/>
      <c r="CR30" s="736">
        <v>144</v>
      </c>
      <c r="CS30" s="737"/>
      <c r="CT30" s="737"/>
      <c r="CU30" s="737"/>
      <c r="CV30" s="738"/>
      <c r="CW30" s="736">
        <v>495</v>
      </c>
      <c r="CX30" s="737"/>
      <c r="CY30" s="737"/>
      <c r="CZ30" s="737"/>
      <c r="DA30" s="738"/>
      <c r="DB30" s="736"/>
      <c r="DC30" s="737"/>
      <c r="DD30" s="737"/>
      <c r="DE30" s="737"/>
      <c r="DF30" s="738"/>
      <c r="DG30" s="736"/>
      <c r="DH30" s="737"/>
      <c r="DI30" s="737"/>
      <c r="DJ30" s="737"/>
      <c r="DK30" s="738"/>
      <c r="DL30" s="736"/>
      <c r="DM30" s="737"/>
      <c r="DN30" s="737"/>
      <c r="DO30" s="737"/>
      <c r="DP30" s="738"/>
      <c r="DQ30" s="736"/>
      <c r="DR30" s="737"/>
      <c r="DS30" s="737"/>
      <c r="DT30" s="737"/>
      <c r="DU30" s="738"/>
      <c r="DV30" s="733"/>
      <c r="DW30" s="734"/>
      <c r="DX30" s="734"/>
      <c r="DY30" s="734"/>
      <c r="DZ30" s="739"/>
      <c r="EA30" s="228"/>
    </row>
    <row r="31" spans="1:131" ht="26.25" customHeight="1" x14ac:dyDescent="0.2">
      <c r="A31" s="240">
        <v>4</v>
      </c>
      <c r="B31" s="740" t="s">
        <v>397</v>
      </c>
      <c r="C31" s="741"/>
      <c r="D31" s="741"/>
      <c r="E31" s="741"/>
      <c r="F31" s="741"/>
      <c r="G31" s="741"/>
      <c r="H31" s="741"/>
      <c r="I31" s="741"/>
      <c r="J31" s="741"/>
      <c r="K31" s="741"/>
      <c r="L31" s="741"/>
      <c r="M31" s="741"/>
      <c r="N31" s="741"/>
      <c r="O31" s="741"/>
      <c r="P31" s="742"/>
      <c r="Q31" s="743">
        <v>897</v>
      </c>
      <c r="R31" s="744"/>
      <c r="S31" s="744"/>
      <c r="T31" s="744"/>
      <c r="U31" s="744"/>
      <c r="V31" s="744">
        <v>848</v>
      </c>
      <c r="W31" s="744"/>
      <c r="X31" s="744"/>
      <c r="Y31" s="744"/>
      <c r="Z31" s="744"/>
      <c r="AA31" s="744">
        <v>49</v>
      </c>
      <c r="AB31" s="744"/>
      <c r="AC31" s="744"/>
      <c r="AD31" s="744"/>
      <c r="AE31" s="745"/>
      <c r="AF31" s="786">
        <v>19772</v>
      </c>
      <c r="AG31" s="744"/>
      <c r="AH31" s="744"/>
      <c r="AI31" s="744"/>
      <c r="AJ31" s="787"/>
      <c r="AK31" s="802">
        <v>1</v>
      </c>
      <c r="AL31" s="798"/>
      <c r="AM31" s="798"/>
      <c r="AN31" s="798"/>
      <c r="AO31" s="798"/>
      <c r="AP31" s="798">
        <v>18042</v>
      </c>
      <c r="AQ31" s="798"/>
      <c r="AR31" s="798"/>
      <c r="AS31" s="798"/>
      <c r="AT31" s="798"/>
      <c r="AU31" s="798">
        <v>0</v>
      </c>
      <c r="AV31" s="798"/>
      <c r="AW31" s="798"/>
      <c r="AX31" s="798"/>
      <c r="AY31" s="798"/>
      <c r="AZ31" s="799" t="s">
        <v>501</v>
      </c>
      <c r="BA31" s="799"/>
      <c r="BB31" s="799"/>
      <c r="BC31" s="799"/>
      <c r="BD31" s="799"/>
      <c r="BE31" s="800" t="s">
        <v>398</v>
      </c>
      <c r="BF31" s="800"/>
      <c r="BG31" s="800"/>
      <c r="BH31" s="800"/>
      <c r="BI31" s="801"/>
      <c r="BJ31" s="230"/>
      <c r="BK31" s="230"/>
      <c r="BL31" s="230"/>
      <c r="BM31" s="230"/>
      <c r="BN31" s="230"/>
      <c r="BO31" s="239"/>
      <c r="BP31" s="239"/>
      <c r="BQ31" s="236">
        <v>25</v>
      </c>
      <c r="BR31" s="237"/>
      <c r="BS31" s="733" t="s">
        <v>595</v>
      </c>
      <c r="BT31" s="734"/>
      <c r="BU31" s="734"/>
      <c r="BV31" s="734"/>
      <c r="BW31" s="734"/>
      <c r="BX31" s="734"/>
      <c r="BY31" s="734"/>
      <c r="BZ31" s="734"/>
      <c r="CA31" s="734"/>
      <c r="CB31" s="734"/>
      <c r="CC31" s="734"/>
      <c r="CD31" s="734"/>
      <c r="CE31" s="734"/>
      <c r="CF31" s="734"/>
      <c r="CG31" s="735"/>
      <c r="CH31" s="736">
        <v>6</v>
      </c>
      <c r="CI31" s="737"/>
      <c r="CJ31" s="737"/>
      <c r="CK31" s="737"/>
      <c r="CL31" s="738"/>
      <c r="CM31" s="736">
        <v>1881</v>
      </c>
      <c r="CN31" s="737"/>
      <c r="CO31" s="737"/>
      <c r="CP31" s="737"/>
      <c r="CQ31" s="738"/>
      <c r="CR31" s="736">
        <v>1000</v>
      </c>
      <c r="CS31" s="737"/>
      <c r="CT31" s="737"/>
      <c r="CU31" s="737"/>
      <c r="CV31" s="738"/>
      <c r="CW31" s="736">
        <v>390</v>
      </c>
      <c r="CX31" s="737"/>
      <c r="CY31" s="737"/>
      <c r="CZ31" s="737"/>
      <c r="DA31" s="738"/>
      <c r="DB31" s="736"/>
      <c r="DC31" s="737"/>
      <c r="DD31" s="737"/>
      <c r="DE31" s="737"/>
      <c r="DF31" s="738"/>
      <c r="DG31" s="736"/>
      <c r="DH31" s="737"/>
      <c r="DI31" s="737"/>
      <c r="DJ31" s="737"/>
      <c r="DK31" s="738"/>
      <c r="DL31" s="736"/>
      <c r="DM31" s="737"/>
      <c r="DN31" s="737"/>
      <c r="DO31" s="737"/>
      <c r="DP31" s="738"/>
      <c r="DQ31" s="736"/>
      <c r="DR31" s="737"/>
      <c r="DS31" s="737"/>
      <c r="DT31" s="737"/>
      <c r="DU31" s="738"/>
      <c r="DV31" s="733"/>
      <c r="DW31" s="734"/>
      <c r="DX31" s="734"/>
      <c r="DY31" s="734"/>
      <c r="DZ31" s="739"/>
      <c r="EA31" s="228"/>
    </row>
    <row r="32" spans="1:131" ht="26.25" customHeight="1" x14ac:dyDescent="0.2">
      <c r="A32" s="240">
        <v>5</v>
      </c>
      <c r="B32" s="740" t="s">
        <v>399</v>
      </c>
      <c r="C32" s="741"/>
      <c r="D32" s="741"/>
      <c r="E32" s="741"/>
      <c r="F32" s="741"/>
      <c r="G32" s="741"/>
      <c r="H32" s="741"/>
      <c r="I32" s="741"/>
      <c r="J32" s="741"/>
      <c r="K32" s="741"/>
      <c r="L32" s="741"/>
      <c r="M32" s="741"/>
      <c r="N32" s="741"/>
      <c r="O32" s="741"/>
      <c r="P32" s="742"/>
      <c r="Q32" s="743">
        <v>9130</v>
      </c>
      <c r="R32" s="744"/>
      <c r="S32" s="744"/>
      <c r="T32" s="744"/>
      <c r="U32" s="744"/>
      <c r="V32" s="744">
        <v>8889</v>
      </c>
      <c r="W32" s="744"/>
      <c r="X32" s="744"/>
      <c r="Y32" s="744"/>
      <c r="Z32" s="744"/>
      <c r="AA32" s="744">
        <v>241</v>
      </c>
      <c r="AB32" s="744"/>
      <c r="AC32" s="744"/>
      <c r="AD32" s="744"/>
      <c r="AE32" s="745"/>
      <c r="AF32" s="786">
        <v>1708</v>
      </c>
      <c r="AG32" s="744"/>
      <c r="AH32" s="744"/>
      <c r="AI32" s="744"/>
      <c r="AJ32" s="787"/>
      <c r="AK32" s="802">
        <v>804</v>
      </c>
      <c r="AL32" s="798"/>
      <c r="AM32" s="798"/>
      <c r="AN32" s="798"/>
      <c r="AO32" s="798"/>
      <c r="AP32" s="798">
        <v>12961</v>
      </c>
      <c r="AQ32" s="798"/>
      <c r="AR32" s="798"/>
      <c r="AS32" s="798"/>
      <c r="AT32" s="798"/>
      <c r="AU32" s="798">
        <v>7323</v>
      </c>
      <c r="AV32" s="798"/>
      <c r="AW32" s="798"/>
      <c r="AX32" s="798"/>
      <c r="AY32" s="798"/>
      <c r="AZ32" s="799" t="s">
        <v>501</v>
      </c>
      <c r="BA32" s="799"/>
      <c r="BB32" s="799"/>
      <c r="BC32" s="799"/>
      <c r="BD32" s="799"/>
      <c r="BE32" s="800" t="s">
        <v>396</v>
      </c>
      <c r="BF32" s="800"/>
      <c r="BG32" s="800"/>
      <c r="BH32" s="800"/>
      <c r="BI32" s="801"/>
      <c r="BJ32" s="230"/>
      <c r="BK32" s="230"/>
      <c r="BL32" s="230"/>
      <c r="BM32" s="230"/>
      <c r="BN32" s="230"/>
      <c r="BO32" s="239"/>
      <c r="BP32" s="239"/>
      <c r="BQ32" s="236">
        <v>26</v>
      </c>
      <c r="BR32" s="237"/>
      <c r="BS32" s="733" t="s">
        <v>596</v>
      </c>
      <c r="BT32" s="734"/>
      <c r="BU32" s="734"/>
      <c r="BV32" s="734"/>
      <c r="BW32" s="734"/>
      <c r="BX32" s="734"/>
      <c r="BY32" s="734"/>
      <c r="BZ32" s="734"/>
      <c r="CA32" s="734"/>
      <c r="CB32" s="734"/>
      <c r="CC32" s="734"/>
      <c r="CD32" s="734"/>
      <c r="CE32" s="734"/>
      <c r="CF32" s="734"/>
      <c r="CG32" s="735"/>
      <c r="CH32" s="736">
        <v>-27</v>
      </c>
      <c r="CI32" s="737"/>
      <c r="CJ32" s="737"/>
      <c r="CK32" s="737"/>
      <c r="CL32" s="738"/>
      <c r="CM32" s="736">
        <v>789</v>
      </c>
      <c r="CN32" s="737"/>
      <c r="CO32" s="737"/>
      <c r="CP32" s="737"/>
      <c r="CQ32" s="738"/>
      <c r="CR32" s="736">
        <v>250</v>
      </c>
      <c r="CS32" s="737"/>
      <c r="CT32" s="737"/>
      <c r="CU32" s="737"/>
      <c r="CV32" s="738"/>
      <c r="CW32" s="736"/>
      <c r="CX32" s="737"/>
      <c r="CY32" s="737"/>
      <c r="CZ32" s="737"/>
      <c r="DA32" s="738"/>
      <c r="DB32" s="736"/>
      <c r="DC32" s="737"/>
      <c r="DD32" s="737"/>
      <c r="DE32" s="737"/>
      <c r="DF32" s="738"/>
      <c r="DG32" s="736"/>
      <c r="DH32" s="737"/>
      <c r="DI32" s="737"/>
      <c r="DJ32" s="737"/>
      <c r="DK32" s="738"/>
      <c r="DL32" s="736"/>
      <c r="DM32" s="737"/>
      <c r="DN32" s="737"/>
      <c r="DO32" s="737"/>
      <c r="DP32" s="738"/>
      <c r="DQ32" s="736"/>
      <c r="DR32" s="737"/>
      <c r="DS32" s="737"/>
      <c r="DT32" s="737"/>
      <c r="DU32" s="738"/>
      <c r="DV32" s="733"/>
      <c r="DW32" s="734"/>
      <c r="DX32" s="734"/>
      <c r="DY32" s="734"/>
      <c r="DZ32" s="739"/>
      <c r="EA32" s="228"/>
    </row>
    <row r="33" spans="1:131" ht="26.25" customHeight="1" x14ac:dyDescent="0.2">
      <c r="A33" s="240">
        <v>6</v>
      </c>
      <c r="B33" s="740" t="s">
        <v>400</v>
      </c>
      <c r="C33" s="741"/>
      <c r="D33" s="741"/>
      <c r="E33" s="741"/>
      <c r="F33" s="741"/>
      <c r="G33" s="741"/>
      <c r="H33" s="741"/>
      <c r="I33" s="741"/>
      <c r="J33" s="741"/>
      <c r="K33" s="741"/>
      <c r="L33" s="741"/>
      <c r="M33" s="741"/>
      <c r="N33" s="741"/>
      <c r="O33" s="741"/>
      <c r="P33" s="742"/>
      <c r="Q33" s="743">
        <v>1129</v>
      </c>
      <c r="R33" s="744"/>
      <c r="S33" s="744"/>
      <c r="T33" s="744"/>
      <c r="U33" s="744"/>
      <c r="V33" s="744">
        <v>1056</v>
      </c>
      <c r="W33" s="744"/>
      <c r="X33" s="744"/>
      <c r="Y33" s="744"/>
      <c r="Z33" s="744"/>
      <c r="AA33" s="744">
        <v>72</v>
      </c>
      <c r="AB33" s="744"/>
      <c r="AC33" s="744"/>
      <c r="AD33" s="744"/>
      <c r="AE33" s="745"/>
      <c r="AF33" s="786">
        <v>921</v>
      </c>
      <c r="AG33" s="744"/>
      <c r="AH33" s="744"/>
      <c r="AI33" s="744"/>
      <c r="AJ33" s="787"/>
      <c r="AK33" s="802">
        <v>380</v>
      </c>
      <c r="AL33" s="798"/>
      <c r="AM33" s="798"/>
      <c r="AN33" s="798"/>
      <c r="AO33" s="798"/>
      <c r="AP33" s="798">
        <v>6714</v>
      </c>
      <c r="AQ33" s="798"/>
      <c r="AR33" s="798"/>
      <c r="AS33" s="798"/>
      <c r="AT33" s="798"/>
      <c r="AU33" s="798">
        <v>4308</v>
      </c>
      <c r="AV33" s="798"/>
      <c r="AW33" s="798"/>
      <c r="AX33" s="798"/>
      <c r="AY33" s="798"/>
      <c r="AZ33" s="799" t="s">
        <v>501</v>
      </c>
      <c r="BA33" s="799"/>
      <c r="BB33" s="799"/>
      <c r="BC33" s="799"/>
      <c r="BD33" s="799"/>
      <c r="BE33" s="800" t="s">
        <v>401</v>
      </c>
      <c r="BF33" s="800"/>
      <c r="BG33" s="800"/>
      <c r="BH33" s="800"/>
      <c r="BI33" s="801"/>
      <c r="BJ33" s="230"/>
      <c r="BK33" s="230"/>
      <c r="BL33" s="230"/>
      <c r="BM33" s="230"/>
      <c r="BN33" s="230"/>
      <c r="BO33" s="239"/>
      <c r="BP33" s="239"/>
      <c r="BQ33" s="236">
        <v>27</v>
      </c>
      <c r="BR33" s="237"/>
      <c r="BS33" s="733" t="s">
        <v>597</v>
      </c>
      <c r="BT33" s="734"/>
      <c r="BU33" s="734"/>
      <c r="BV33" s="734"/>
      <c r="BW33" s="734"/>
      <c r="BX33" s="734"/>
      <c r="BY33" s="734"/>
      <c r="BZ33" s="734"/>
      <c r="CA33" s="734"/>
      <c r="CB33" s="734"/>
      <c r="CC33" s="734"/>
      <c r="CD33" s="734"/>
      <c r="CE33" s="734"/>
      <c r="CF33" s="734"/>
      <c r="CG33" s="735"/>
      <c r="CH33" s="736">
        <v>13</v>
      </c>
      <c r="CI33" s="737"/>
      <c r="CJ33" s="737"/>
      <c r="CK33" s="737"/>
      <c r="CL33" s="738"/>
      <c r="CM33" s="736">
        <v>1412</v>
      </c>
      <c r="CN33" s="737"/>
      <c r="CO33" s="737"/>
      <c r="CP33" s="737"/>
      <c r="CQ33" s="738"/>
      <c r="CR33" s="736">
        <v>350</v>
      </c>
      <c r="CS33" s="737"/>
      <c r="CT33" s="737"/>
      <c r="CU33" s="737"/>
      <c r="CV33" s="738"/>
      <c r="CW33" s="736"/>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3" t="s">
        <v>598</v>
      </c>
      <c r="BT34" s="734"/>
      <c r="BU34" s="734"/>
      <c r="BV34" s="734"/>
      <c r="BW34" s="734"/>
      <c r="BX34" s="734"/>
      <c r="BY34" s="734"/>
      <c r="BZ34" s="734"/>
      <c r="CA34" s="734"/>
      <c r="CB34" s="734"/>
      <c r="CC34" s="734"/>
      <c r="CD34" s="734"/>
      <c r="CE34" s="734"/>
      <c r="CF34" s="734"/>
      <c r="CG34" s="735"/>
      <c r="CH34" s="736">
        <v>36</v>
      </c>
      <c r="CI34" s="737"/>
      <c r="CJ34" s="737"/>
      <c r="CK34" s="737"/>
      <c r="CL34" s="738"/>
      <c r="CM34" s="736">
        <v>440</v>
      </c>
      <c r="CN34" s="737"/>
      <c r="CO34" s="737"/>
      <c r="CP34" s="737"/>
      <c r="CQ34" s="738"/>
      <c r="CR34" s="736">
        <v>41</v>
      </c>
      <c r="CS34" s="737"/>
      <c r="CT34" s="737"/>
      <c r="CU34" s="737"/>
      <c r="CV34" s="738"/>
      <c r="CW34" s="736"/>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t="s">
        <v>599</v>
      </c>
      <c r="BT35" s="734"/>
      <c r="BU35" s="734"/>
      <c r="BV35" s="734"/>
      <c r="BW35" s="734"/>
      <c r="BX35" s="734"/>
      <c r="BY35" s="734"/>
      <c r="BZ35" s="734"/>
      <c r="CA35" s="734"/>
      <c r="CB35" s="734"/>
      <c r="CC35" s="734"/>
      <c r="CD35" s="734"/>
      <c r="CE35" s="734"/>
      <c r="CF35" s="734"/>
      <c r="CG35" s="735"/>
      <c r="CH35" s="736">
        <v>-4</v>
      </c>
      <c r="CI35" s="737"/>
      <c r="CJ35" s="737"/>
      <c r="CK35" s="737"/>
      <c r="CL35" s="738"/>
      <c r="CM35" s="736">
        <v>170</v>
      </c>
      <c r="CN35" s="737"/>
      <c r="CO35" s="737"/>
      <c r="CP35" s="737"/>
      <c r="CQ35" s="738"/>
      <c r="CR35" s="736">
        <v>20</v>
      </c>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t="s">
        <v>600</v>
      </c>
      <c r="BT36" s="734"/>
      <c r="BU36" s="734"/>
      <c r="BV36" s="734"/>
      <c r="BW36" s="734"/>
      <c r="BX36" s="734"/>
      <c r="BY36" s="734"/>
      <c r="BZ36" s="734"/>
      <c r="CA36" s="734"/>
      <c r="CB36" s="734"/>
      <c r="CC36" s="734"/>
      <c r="CD36" s="734"/>
      <c r="CE36" s="734"/>
      <c r="CF36" s="734"/>
      <c r="CG36" s="735"/>
      <c r="CH36" s="736">
        <v>45</v>
      </c>
      <c r="CI36" s="737"/>
      <c r="CJ36" s="737"/>
      <c r="CK36" s="737"/>
      <c r="CL36" s="738"/>
      <c r="CM36" s="736">
        <v>1193</v>
      </c>
      <c r="CN36" s="737"/>
      <c r="CO36" s="737"/>
      <c r="CP36" s="737"/>
      <c r="CQ36" s="738"/>
      <c r="CR36" s="736">
        <v>100</v>
      </c>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t="s">
        <v>601</v>
      </c>
      <c r="BT37" s="734"/>
      <c r="BU37" s="734"/>
      <c r="BV37" s="734"/>
      <c r="BW37" s="734"/>
      <c r="BX37" s="734"/>
      <c r="BY37" s="734"/>
      <c r="BZ37" s="734"/>
      <c r="CA37" s="734"/>
      <c r="CB37" s="734"/>
      <c r="CC37" s="734"/>
      <c r="CD37" s="734"/>
      <c r="CE37" s="734"/>
      <c r="CF37" s="734"/>
      <c r="CG37" s="735"/>
      <c r="CH37" s="736">
        <v>-14</v>
      </c>
      <c r="CI37" s="737"/>
      <c r="CJ37" s="737"/>
      <c r="CK37" s="737"/>
      <c r="CL37" s="738"/>
      <c r="CM37" s="736">
        <v>537</v>
      </c>
      <c r="CN37" s="737"/>
      <c r="CO37" s="737"/>
      <c r="CP37" s="737"/>
      <c r="CQ37" s="738"/>
      <c r="CR37" s="736">
        <v>8</v>
      </c>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402</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380</v>
      </c>
      <c r="B63" s="749" t="s">
        <v>403</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37924</v>
      </c>
      <c r="AG63" s="817"/>
      <c r="AH63" s="817"/>
      <c r="AI63" s="817"/>
      <c r="AJ63" s="818"/>
      <c r="AK63" s="819"/>
      <c r="AL63" s="814"/>
      <c r="AM63" s="814"/>
      <c r="AN63" s="814"/>
      <c r="AO63" s="814"/>
      <c r="AP63" s="817">
        <v>117391</v>
      </c>
      <c r="AQ63" s="817"/>
      <c r="AR63" s="817"/>
      <c r="AS63" s="817"/>
      <c r="AT63" s="817"/>
      <c r="AU63" s="817">
        <v>56320</v>
      </c>
      <c r="AV63" s="817"/>
      <c r="AW63" s="817"/>
      <c r="AX63" s="817"/>
      <c r="AY63" s="817"/>
      <c r="AZ63" s="823"/>
      <c r="BA63" s="823"/>
      <c r="BB63" s="823"/>
      <c r="BC63" s="823"/>
      <c r="BD63" s="823"/>
      <c r="BE63" s="824"/>
      <c r="BF63" s="824"/>
      <c r="BG63" s="824"/>
      <c r="BH63" s="824"/>
      <c r="BI63" s="825"/>
      <c r="BJ63" s="826" t="s">
        <v>404</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406</v>
      </c>
      <c r="B66" s="688"/>
      <c r="C66" s="688"/>
      <c r="D66" s="688"/>
      <c r="E66" s="688"/>
      <c r="F66" s="688"/>
      <c r="G66" s="688"/>
      <c r="H66" s="688"/>
      <c r="I66" s="688"/>
      <c r="J66" s="688"/>
      <c r="K66" s="688"/>
      <c r="L66" s="688"/>
      <c r="M66" s="688"/>
      <c r="N66" s="688"/>
      <c r="O66" s="688"/>
      <c r="P66" s="689"/>
      <c r="Q66" s="693" t="s">
        <v>407</v>
      </c>
      <c r="R66" s="694"/>
      <c r="S66" s="694"/>
      <c r="T66" s="694"/>
      <c r="U66" s="695"/>
      <c r="V66" s="693" t="s">
        <v>408</v>
      </c>
      <c r="W66" s="694"/>
      <c r="X66" s="694"/>
      <c r="Y66" s="694"/>
      <c r="Z66" s="695"/>
      <c r="AA66" s="693" t="s">
        <v>409</v>
      </c>
      <c r="AB66" s="694"/>
      <c r="AC66" s="694"/>
      <c r="AD66" s="694"/>
      <c r="AE66" s="695"/>
      <c r="AF66" s="829" t="s">
        <v>410</v>
      </c>
      <c r="AG66" s="781"/>
      <c r="AH66" s="781"/>
      <c r="AI66" s="781"/>
      <c r="AJ66" s="830"/>
      <c r="AK66" s="693" t="s">
        <v>388</v>
      </c>
      <c r="AL66" s="688"/>
      <c r="AM66" s="688"/>
      <c r="AN66" s="688"/>
      <c r="AO66" s="689"/>
      <c r="AP66" s="693" t="s">
        <v>389</v>
      </c>
      <c r="AQ66" s="694"/>
      <c r="AR66" s="694"/>
      <c r="AS66" s="694"/>
      <c r="AT66" s="695"/>
      <c r="AU66" s="693" t="s">
        <v>411</v>
      </c>
      <c r="AV66" s="694"/>
      <c r="AW66" s="694"/>
      <c r="AX66" s="694"/>
      <c r="AY66" s="695"/>
      <c r="AZ66" s="693" t="s">
        <v>359</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569</v>
      </c>
      <c r="C68" s="845"/>
      <c r="D68" s="845"/>
      <c r="E68" s="845"/>
      <c r="F68" s="845"/>
      <c r="G68" s="845"/>
      <c r="H68" s="845"/>
      <c r="I68" s="845"/>
      <c r="J68" s="845"/>
      <c r="K68" s="845"/>
      <c r="L68" s="845"/>
      <c r="M68" s="845"/>
      <c r="N68" s="845"/>
      <c r="O68" s="845"/>
      <c r="P68" s="846"/>
      <c r="Q68" s="847">
        <v>104333</v>
      </c>
      <c r="R68" s="841"/>
      <c r="S68" s="841"/>
      <c r="T68" s="841"/>
      <c r="U68" s="841"/>
      <c r="V68" s="841">
        <v>136499</v>
      </c>
      <c r="W68" s="841"/>
      <c r="X68" s="841"/>
      <c r="Y68" s="841"/>
      <c r="Z68" s="841"/>
      <c r="AA68" s="841">
        <v>-32166</v>
      </c>
      <c r="AB68" s="841"/>
      <c r="AC68" s="841"/>
      <c r="AD68" s="841"/>
      <c r="AE68" s="841"/>
      <c r="AF68" s="841">
        <v>-32231</v>
      </c>
      <c r="AG68" s="841"/>
      <c r="AH68" s="841"/>
      <c r="AI68" s="841"/>
      <c r="AJ68" s="841"/>
      <c r="AK68" s="841">
        <v>1259</v>
      </c>
      <c r="AL68" s="841"/>
      <c r="AM68" s="841"/>
      <c r="AN68" s="841"/>
      <c r="AO68" s="841"/>
      <c r="AP68" s="841" t="s">
        <v>501</v>
      </c>
      <c r="AQ68" s="841"/>
      <c r="AR68" s="841"/>
      <c r="AS68" s="841"/>
      <c r="AT68" s="841"/>
      <c r="AU68" s="841" t="s">
        <v>501</v>
      </c>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380</v>
      </c>
      <c r="B88" s="749" t="s">
        <v>412</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v>-32231</v>
      </c>
      <c r="AG88" s="817"/>
      <c r="AH88" s="817"/>
      <c r="AI88" s="817"/>
      <c r="AJ88" s="817"/>
      <c r="AK88" s="814"/>
      <c r="AL88" s="814"/>
      <c r="AM88" s="814"/>
      <c r="AN88" s="814"/>
      <c r="AO88" s="814"/>
      <c r="AP88" s="817">
        <v>0</v>
      </c>
      <c r="AQ88" s="817"/>
      <c r="AR88" s="817"/>
      <c r="AS88" s="817"/>
      <c r="AT88" s="817"/>
      <c r="AU88" s="817">
        <v>0</v>
      </c>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380</v>
      </c>
      <c r="BR102" s="749" t="s">
        <v>413</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9525</v>
      </c>
      <c r="CS102" s="827"/>
      <c r="CT102" s="827"/>
      <c r="CU102" s="827"/>
      <c r="CV102" s="866"/>
      <c r="CW102" s="865">
        <v>1056</v>
      </c>
      <c r="CX102" s="827"/>
      <c r="CY102" s="827"/>
      <c r="CZ102" s="827"/>
      <c r="DA102" s="866"/>
      <c r="DB102" s="865">
        <v>0</v>
      </c>
      <c r="DC102" s="827"/>
      <c r="DD102" s="827"/>
      <c r="DE102" s="827"/>
      <c r="DF102" s="866"/>
      <c r="DG102" s="865">
        <v>0</v>
      </c>
      <c r="DH102" s="827"/>
      <c r="DI102" s="827"/>
      <c r="DJ102" s="827"/>
      <c r="DK102" s="866"/>
      <c r="DL102" s="865">
        <v>91</v>
      </c>
      <c r="DM102" s="827"/>
      <c r="DN102" s="827"/>
      <c r="DO102" s="827"/>
      <c r="DP102" s="866"/>
      <c r="DQ102" s="865">
        <v>0</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414</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415</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418</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419</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420</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421</v>
      </c>
      <c r="AB109" s="868"/>
      <c r="AC109" s="868"/>
      <c r="AD109" s="868"/>
      <c r="AE109" s="869"/>
      <c r="AF109" s="867" t="s">
        <v>312</v>
      </c>
      <c r="AG109" s="868"/>
      <c r="AH109" s="868"/>
      <c r="AI109" s="868"/>
      <c r="AJ109" s="869"/>
      <c r="AK109" s="867" t="s">
        <v>311</v>
      </c>
      <c r="AL109" s="868"/>
      <c r="AM109" s="868"/>
      <c r="AN109" s="868"/>
      <c r="AO109" s="869"/>
      <c r="AP109" s="867" t="s">
        <v>422</v>
      </c>
      <c r="AQ109" s="868"/>
      <c r="AR109" s="868"/>
      <c r="AS109" s="868"/>
      <c r="AT109" s="870"/>
      <c r="AU109" s="887" t="s">
        <v>420</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421</v>
      </c>
      <c r="BR109" s="868"/>
      <c r="BS109" s="868"/>
      <c r="BT109" s="868"/>
      <c r="BU109" s="869"/>
      <c r="BV109" s="867" t="s">
        <v>312</v>
      </c>
      <c r="BW109" s="868"/>
      <c r="BX109" s="868"/>
      <c r="BY109" s="868"/>
      <c r="BZ109" s="869"/>
      <c r="CA109" s="867" t="s">
        <v>311</v>
      </c>
      <c r="CB109" s="868"/>
      <c r="CC109" s="868"/>
      <c r="CD109" s="868"/>
      <c r="CE109" s="869"/>
      <c r="CF109" s="888" t="s">
        <v>422</v>
      </c>
      <c r="CG109" s="888"/>
      <c r="CH109" s="888"/>
      <c r="CI109" s="888"/>
      <c r="CJ109" s="888"/>
      <c r="CK109" s="867" t="s">
        <v>423</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421</v>
      </c>
      <c r="DH109" s="868"/>
      <c r="DI109" s="868"/>
      <c r="DJ109" s="868"/>
      <c r="DK109" s="869"/>
      <c r="DL109" s="867" t="s">
        <v>312</v>
      </c>
      <c r="DM109" s="868"/>
      <c r="DN109" s="868"/>
      <c r="DO109" s="868"/>
      <c r="DP109" s="869"/>
      <c r="DQ109" s="867" t="s">
        <v>311</v>
      </c>
      <c r="DR109" s="868"/>
      <c r="DS109" s="868"/>
      <c r="DT109" s="868"/>
      <c r="DU109" s="869"/>
      <c r="DV109" s="867" t="s">
        <v>422</v>
      </c>
      <c r="DW109" s="868"/>
      <c r="DX109" s="868"/>
      <c r="DY109" s="868"/>
      <c r="DZ109" s="870"/>
    </row>
    <row r="110" spans="1:131" s="228" customFormat="1" ht="26.25" customHeight="1" x14ac:dyDescent="0.2">
      <c r="A110" s="871" t="s">
        <v>424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98992874</v>
      </c>
      <c r="AB110" s="875"/>
      <c r="AC110" s="875"/>
      <c r="AD110" s="875"/>
      <c r="AE110" s="876"/>
      <c r="AF110" s="877">
        <v>100080998</v>
      </c>
      <c r="AG110" s="875"/>
      <c r="AH110" s="875"/>
      <c r="AI110" s="875"/>
      <c r="AJ110" s="876"/>
      <c r="AK110" s="877">
        <v>91712780</v>
      </c>
      <c r="AL110" s="875"/>
      <c r="AM110" s="875"/>
      <c r="AN110" s="875"/>
      <c r="AO110" s="876"/>
      <c r="AP110" s="878">
        <v>27.7</v>
      </c>
      <c r="AQ110" s="879"/>
      <c r="AR110" s="879"/>
      <c r="AS110" s="879"/>
      <c r="AT110" s="880"/>
      <c r="AU110" s="881" t="s">
        <v>74</v>
      </c>
      <c r="AV110" s="882"/>
      <c r="AW110" s="882"/>
      <c r="AX110" s="882"/>
      <c r="AY110" s="882"/>
      <c r="AZ110" s="904" t="s">
        <v>425</v>
      </c>
      <c r="BA110" s="872"/>
      <c r="BB110" s="872"/>
      <c r="BC110" s="872"/>
      <c r="BD110" s="872"/>
      <c r="BE110" s="872"/>
      <c r="BF110" s="872"/>
      <c r="BG110" s="872"/>
      <c r="BH110" s="872"/>
      <c r="BI110" s="872"/>
      <c r="BJ110" s="872"/>
      <c r="BK110" s="872"/>
      <c r="BL110" s="872"/>
      <c r="BM110" s="872"/>
      <c r="BN110" s="872"/>
      <c r="BO110" s="872"/>
      <c r="BP110" s="873"/>
      <c r="BQ110" s="905">
        <v>1353268424</v>
      </c>
      <c r="BR110" s="906"/>
      <c r="BS110" s="906"/>
      <c r="BT110" s="906"/>
      <c r="BU110" s="906"/>
      <c r="BV110" s="906">
        <v>1343636317</v>
      </c>
      <c r="BW110" s="906"/>
      <c r="BX110" s="906"/>
      <c r="BY110" s="906"/>
      <c r="BZ110" s="906"/>
      <c r="CA110" s="906">
        <v>1314815011</v>
      </c>
      <c r="CB110" s="906"/>
      <c r="CC110" s="906"/>
      <c r="CD110" s="906"/>
      <c r="CE110" s="906"/>
      <c r="CF110" s="919">
        <v>396.6</v>
      </c>
      <c r="CG110" s="920"/>
      <c r="CH110" s="920"/>
      <c r="CI110" s="920"/>
      <c r="CJ110" s="920"/>
      <c r="CK110" s="921" t="s">
        <v>426</v>
      </c>
      <c r="CL110" s="922"/>
      <c r="CM110" s="904" t="s">
        <v>427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404</v>
      </c>
      <c r="DH110" s="906"/>
      <c r="DI110" s="906"/>
      <c r="DJ110" s="906"/>
      <c r="DK110" s="906"/>
      <c r="DL110" s="906" t="s">
        <v>123</v>
      </c>
      <c r="DM110" s="906"/>
      <c r="DN110" s="906"/>
      <c r="DO110" s="906"/>
      <c r="DP110" s="906"/>
      <c r="DQ110" s="906" t="s">
        <v>404</v>
      </c>
      <c r="DR110" s="906"/>
      <c r="DS110" s="906"/>
      <c r="DT110" s="906"/>
      <c r="DU110" s="906"/>
      <c r="DV110" s="907" t="s">
        <v>372</v>
      </c>
      <c r="DW110" s="907"/>
      <c r="DX110" s="907"/>
      <c r="DY110" s="907"/>
      <c r="DZ110" s="908"/>
    </row>
    <row r="111" spans="1:131" s="228" customFormat="1" ht="26.25" customHeight="1" x14ac:dyDescent="0.2">
      <c r="A111" s="909" t="s">
        <v>428</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372</v>
      </c>
      <c r="AB111" s="913"/>
      <c r="AC111" s="913"/>
      <c r="AD111" s="913"/>
      <c r="AE111" s="914"/>
      <c r="AF111" s="915" t="s">
        <v>123</v>
      </c>
      <c r="AG111" s="913"/>
      <c r="AH111" s="913"/>
      <c r="AI111" s="913"/>
      <c r="AJ111" s="914"/>
      <c r="AK111" s="915" t="s">
        <v>372</v>
      </c>
      <c r="AL111" s="913"/>
      <c r="AM111" s="913"/>
      <c r="AN111" s="913"/>
      <c r="AO111" s="914"/>
      <c r="AP111" s="916" t="s">
        <v>123</v>
      </c>
      <c r="AQ111" s="917"/>
      <c r="AR111" s="917"/>
      <c r="AS111" s="917"/>
      <c r="AT111" s="918"/>
      <c r="AU111" s="883"/>
      <c r="AV111" s="884"/>
      <c r="AW111" s="884"/>
      <c r="AX111" s="884"/>
      <c r="AY111" s="884"/>
      <c r="AZ111" s="897" t="s">
        <v>429</v>
      </c>
      <c r="BA111" s="898"/>
      <c r="BB111" s="898"/>
      <c r="BC111" s="898"/>
      <c r="BD111" s="898"/>
      <c r="BE111" s="898"/>
      <c r="BF111" s="898"/>
      <c r="BG111" s="898"/>
      <c r="BH111" s="898"/>
      <c r="BI111" s="898"/>
      <c r="BJ111" s="898"/>
      <c r="BK111" s="898"/>
      <c r="BL111" s="898"/>
      <c r="BM111" s="898"/>
      <c r="BN111" s="898"/>
      <c r="BO111" s="898"/>
      <c r="BP111" s="899"/>
      <c r="BQ111" s="900">
        <v>1486867</v>
      </c>
      <c r="BR111" s="901"/>
      <c r="BS111" s="901"/>
      <c r="BT111" s="901"/>
      <c r="BU111" s="901"/>
      <c r="BV111" s="901">
        <v>1035454</v>
      </c>
      <c r="BW111" s="901"/>
      <c r="BX111" s="901"/>
      <c r="BY111" s="901"/>
      <c r="BZ111" s="901"/>
      <c r="CA111" s="901">
        <v>673918</v>
      </c>
      <c r="CB111" s="901"/>
      <c r="CC111" s="901"/>
      <c r="CD111" s="901"/>
      <c r="CE111" s="901"/>
      <c r="CF111" s="895">
        <v>0.2</v>
      </c>
      <c r="CG111" s="896"/>
      <c r="CH111" s="896"/>
      <c r="CI111" s="896"/>
      <c r="CJ111" s="896"/>
      <c r="CK111" s="923"/>
      <c r="CL111" s="924"/>
      <c r="CM111" s="897" t="s">
        <v>430</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372</v>
      </c>
      <c r="DH111" s="901"/>
      <c r="DI111" s="901"/>
      <c r="DJ111" s="901"/>
      <c r="DK111" s="901"/>
      <c r="DL111" s="901" t="s">
        <v>404</v>
      </c>
      <c r="DM111" s="901"/>
      <c r="DN111" s="901"/>
      <c r="DO111" s="901"/>
      <c r="DP111" s="901"/>
      <c r="DQ111" s="901" t="s">
        <v>123</v>
      </c>
      <c r="DR111" s="901"/>
      <c r="DS111" s="901"/>
      <c r="DT111" s="901"/>
      <c r="DU111" s="901"/>
      <c r="DV111" s="902" t="s">
        <v>123</v>
      </c>
      <c r="DW111" s="902"/>
      <c r="DX111" s="902"/>
      <c r="DY111" s="902"/>
      <c r="DZ111" s="903"/>
    </row>
    <row r="112" spans="1:131" s="228" customFormat="1" ht="26.25" customHeight="1" x14ac:dyDescent="0.2">
      <c r="A112" s="934" t="s">
        <v>431</v>
      </c>
      <c r="B112" s="935"/>
      <c r="C112" s="898" t="s">
        <v>432</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1318033</v>
      </c>
      <c r="AB112" s="928"/>
      <c r="AC112" s="928"/>
      <c r="AD112" s="928"/>
      <c r="AE112" s="929"/>
      <c r="AF112" s="930">
        <v>1418033</v>
      </c>
      <c r="AG112" s="928"/>
      <c r="AH112" s="928"/>
      <c r="AI112" s="928"/>
      <c r="AJ112" s="929"/>
      <c r="AK112" s="930">
        <v>1518033</v>
      </c>
      <c r="AL112" s="928"/>
      <c r="AM112" s="928"/>
      <c r="AN112" s="928"/>
      <c r="AO112" s="929"/>
      <c r="AP112" s="931">
        <v>0.5</v>
      </c>
      <c r="AQ112" s="932"/>
      <c r="AR112" s="932"/>
      <c r="AS112" s="932"/>
      <c r="AT112" s="933"/>
      <c r="AU112" s="883"/>
      <c r="AV112" s="884"/>
      <c r="AW112" s="884"/>
      <c r="AX112" s="884"/>
      <c r="AY112" s="884"/>
      <c r="AZ112" s="897" t="s">
        <v>433</v>
      </c>
      <c r="BA112" s="898"/>
      <c r="BB112" s="898"/>
      <c r="BC112" s="898"/>
      <c r="BD112" s="898"/>
      <c r="BE112" s="898"/>
      <c r="BF112" s="898"/>
      <c r="BG112" s="898"/>
      <c r="BH112" s="898"/>
      <c r="BI112" s="898"/>
      <c r="BJ112" s="898"/>
      <c r="BK112" s="898"/>
      <c r="BL112" s="898"/>
      <c r="BM112" s="898"/>
      <c r="BN112" s="898"/>
      <c r="BO112" s="898"/>
      <c r="BP112" s="899"/>
      <c r="BQ112" s="900">
        <v>62172467</v>
      </c>
      <c r="BR112" s="901"/>
      <c r="BS112" s="901"/>
      <c r="BT112" s="901"/>
      <c r="BU112" s="901"/>
      <c r="BV112" s="901">
        <v>61012367</v>
      </c>
      <c r="BW112" s="901"/>
      <c r="BX112" s="901"/>
      <c r="BY112" s="901"/>
      <c r="BZ112" s="901"/>
      <c r="CA112" s="901">
        <v>56319785</v>
      </c>
      <c r="CB112" s="901"/>
      <c r="CC112" s="901"/>
      <c r="CD112" s="901"/>
      <c r="CE112" s="901"/>
      <c r="CF112" s="895">
        <v>17</v>
      </c>
      <c r="CG112" s="896"/>
      <c r="CH112" s="896"/>
      <c r="CI112" s="896"/>
      <c r="CJ112" s="896"/>
      <c r="CK112" s="923"/>
      <c r="CL112" s="924"/>
      <c r="CM112" s="897" t="s">
        <v>434</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v>514280</v>
      </c>
      <c r="DH112" s="901"/>
      <c r="DI112" s="901"/>
      <c r="DJ112" s="901"/>
      <c r="DK112" s="901"/>
      <c r="DL112" s="901">
        <v>253092</v>
      </c>
      <c r="DM112" s="901"/>
      <c r="DN112" s="901"/>
      <c r="DO112" s="901"/>
      <c r="DP112" s="901"/>
      <c r="DQ112" s="901">
        <v>68164</v>
      </c>
      <c r="DR112" s="901"/>
      <c r="DS112" s="901"/>
      <c r="DT112" s="901"/>
      <c r="DU112" s="901"/>
      <c r="DV112" s="902">
        <v>0</v>
      </c>
      <c r="DW112" s="902"/>
      <c r="DX112" s="902"/>
      <c r="DY112" s="902"/>
      <c r="DZ112" s="903"/>
    </row>
    <row r="113" spans="1:130" s="228" customFormat="1" ht="26.25" customHeight="1" x14ac:dyDescent="0.2">
      <c r="A113" s="936"/>
      <c r="B113" s="937"/>
      <c r="C113" s="898" t="s">
        <v>435</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9005833</v>
      </c>
      <c r="AB113" s="928"/>
      <c r="AC113" s="928"/>
      <c r="AD113" s="928"/>
      <c r="AE113" s="929"/>
      <c r="AF113" s="930">
        <v>9880852</v>
      </c>
      <c r="AG113" s="928"/>
      <c r="AH113" s="928"/>
      <c r="AI113" s="928"/>
      <c r="AJ113" s="929"/>
      <c r="AK113" s="930">
        <v>8800968</v>
      </c>
      <c r="AL113" s="928"/>
      <c r="AM113" s="928"/>
      <c r="AN113" s="928"/>
      <c r="AO113" s="929"/>
      <c r="AP113" s="931">
        <v>2.7</v>
      </c>
      <c r="AQ113" s="932"/>
      <c r="AR113" s="932"/>
      <c r="AS113" s="932"/>
      <c r="AT113" s="933"/>
      <c r="AU113" s="883"/>
      <c r="AV113" s="884"/>
      <c r="AW113" s="884"/>
      <c r="AX113" s="884"/>
      <c r="AY113" s="884"/>
      <c r="AZ113" s="897" t="s">
        <v>436</v>
      </c>
      <c r="BA113" s="898"/>
      <c r="BB113" s="898"/>
      <c r="BC113" s="898"/>
      <c r="BD113" s="898"/>
      <c r="BE113" s="898"/>
      <c r="BF113" s="898"/>
      <c r="BG113" s="898"/>
      <c r="BH113" s="898"/>
      <c r="BI113" s="898"/>
      <c r="BJ113" s="898"/>
      <c r="BK113" s="898"/>
      <c r="BL113" s="898"/>
      <c r="BM113" s="898"/>
      <c r="BN113" s="898"/>
      <c r="BO113" s="898"/>
      <c r="BP113" s="899"/>
      <c r="BQ113" s="900" t="s">
        <v>372</v>
      </c>
      <c r="BR113" s="901"/>
      <c r="BS113" s="901"/>
      <c r="BT113" s="901"/>
      <c r="BU113" s="901"/>
      <c r="BV113" s="901" t="s">
        <v>404</v>
      </c>
      <c r="BW113" s="901"/>
      <c r="BX113" s="901"/>
      <c r="BY113" s="901"/>
      <c r="BZ113" s="901"/>
      <c r="CA113" s="901" t="s">
        <v>123</v>
      </c>
      <c r="CB113" s="901"/>
      <c r="CC113" s="901"/>
      <c r="CD113" s="901"/>
      <c r="CE113" s="901"/>
      <c r="CF113" s="895" t="s">
        <v>123</v>
      </c>
      <c r="CG113" s="896"/>
      <c r="CH113" s="896"/>
      <c r="CI113" s="896"/>
      <c r="CJ113" s="896"/>
      <c r="CK113" s="923"/>
      <c r="CL113" s="924"/>
      <c r="CM113" s="897" t="s">
        <v>437</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v>972587</v>
      </c>
      <c r="DH113" s="901"/>
      <c r="DI113" s="901"/>
      <c r="DJ113" s="901"/>
      <c r="DK113" s="901"/>
      <c r="DL113" s="901">
        <v>782362</v>
      </c>
      <c r="DM113" s="901"/>
      <c r="DN113" s="901"/>
      <c r="DO113" s="901"/>
      <c r="DP113" s="901"/>
      <c r="DQ113" s="901">
        <v>605754</v>
      </c>
      <c r="DR113" s="901"/>
      <c r="DS113" s="901"/>
      <c r="DT113" s="901"/>
      <c r="DU113" s="901"/>
      <c r="DV113" s="902">
        <v>0.2</v>
      </c>
      <c r="DW113" s="902"/>
      <c r="DX113" s="902"/>
      <c r="DY113" s="902"/>
      <c r="DZ113" s="903"/>
    </row>
    <row r="114" spans="1:130" s="228" customFormat="1" ht="26.25" customHeight="1" x14ac:dyDescent="0.2">
      <c r="A114" s="936"/>
      <c r="B114" s="937"/>
      <c r="C114" s="898" t="s">
        <v>438</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372</v>
      </c>
      <c r="AB114" s="928"/>
      <c r="AC114" s="928"/>
      <c r="AD114" s="928"/>
      <c r="AE114" s="929"/>
      <c r="AF114" s="930" t="s">
        <v>404</v>
      </c>
      <c r="AG114" s="928"/>
      <c r="AH114" s="928"/>
      <c r="AI114" s="928"/>
      <c r="AJ114" s="929"/>
      <c r="AK114" s="930" t="s">
        <v>372</v>
      </c>
      <c r="AL114" s="928"/>
      <c r="AM114" s="928"/>
      <c r="AN114" s="928"/>
      <c r="AO114" s="929"/>
      <c r="AP114" s="931" t="s">
        <v>123</v>
      </c>
      <c r="AQ114" s="932"/>
      <c r="AR114" s="932"/>
      <c r="AS114" s="932"/>
      <c r="AT114" s="933"/>
      <c r="AU114" s="883"/>
      <c r="AV114" s="884"/>
      <c r="AW114" s="884"/>
      <c r="AX114" s="884"/>
      <c r="AY114" s="884"/>
      <c r="AZ114" s="897" t="s">
        <v>439</v>
      </c>
      <c r="BA114" s="898"/>
      <c r="BB114" s="898"/>
      <c r="BC114" s="898"/>
      <c r="BD114" s="898"/>
      <c r="BE114" s="898"/>
      <c r="BF114" s="898"/>
      <c r="BG114" s="898"/>
      <c r="BH114" s="898"/>
      <c r="BI114" s="898"/>
      <c r="BJ114" s="898"/>
      <c r="BK114" s="898"/>
      <c r="BL114" s="898"/>
      <c r="BM114" s="898"/>
      <c r="BN114" s="898"/>
      <c r="BO114" s="898"/>
      <c r="BP114" s="899"/>
      <c r="BQ114" s="900">
        <v>160464157</v>
      </c>
      <c r="BR114" s="901"/>
      <c r="BS114" s="901"/>
      <c r="BT114" s="901"/>
      <c r="BU114" s="901"/>
      <c r="BV114" s="901">
        <v>153929561</v>
      </c>
      <c r="BW114" s="901"/>
      <c r="BX114" s="901"/>
      <c r="BY114" s="901"/>
      <c r="BZ114" s="901"/>
      <c r="CA114" s="901">
        <v>149776848</v>
      </c>
      <c r="CB114" s="901"/>
      <c r="CC114" s="901"/>
      <c r="CD114" s="901"/>
      <c r="CE114" s="901"/>
      <c r="CF114" s="895">
        <v>45.2</v>
      </c>
      <c r="CG114" s="896"/>
      <c r="CH114" s="896"/>
      <c r="CI114" s="896"/>
      <c r="CJ114" s="896"/>
      <c r="CK114" s="923"/>
      <c r="CL114" s="924"/>
      <c r="CM114" s="897" t="s">
        <v>440</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372</v>
      </c>
      <c r="DH114" s="901"/>
      <c r="DI114" s="901"/>
      <c r="DJ114" s="901"/>
      <c r="DK114" s="901"/>
      <c r="DL114" s="901" t="s">
        <v>404</v>
      </c>
      <c r="DM114" s="901"/>
      <c r="DN114" s="901"/>
      <c r="DO114" s="901"/>
      <c r="DP114" s="901"/>
      <c r="DQ114" s="901" t="s">
        <v>123</v>
      </c>
      <c r="DR114" s="901"/>
      <c r="DS114" s="901"/>
      <c r="DT114" s="901"/>
      <c r="DU114" s="901"/>
      <c r="DV114" s="902" t="s">
        <v>404</v>
      </c>
      <c r="DW114" s="902"/>
      <c r="DX114" s="902"/>
      <c r="DY114" s="902"/>
      <c r="DZ114" s="903"/>
    </row>
    <row r="115" spans="1:130" s="228" customFormat="1" ht="26.25" customHeight="1" x14ac:dyDescent="0.2">
      <c r="A115" s="936"/>
      <c r="B115" s="937"/>
      <c r="C115" s="898" t="s">
        <v>441</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724741</v>
      </c>
      <c r="AB115" s="928"/>
      <c r="AC115" s="928"/>
      <c r="AD115" s="928"/>
      <c r="AE115" s="929"/>
      <c r="AF115" s="930">
        <v>662007</v>
      </c>
      <c r="AG115" s="928"/>
      <c r="AH115" s="928"/>
      <c r="AI115" s="928"/>
      <c r="AJ115" s="929"/>
      <c r="AK115" s="930">
        <v>309894</v>
      </c>
      <c r="AL115" s="928"/>
      <c r="AM115" s="928"/>
      <c r="AN115" s="928"/>
      <c r="AO115" s="929"/>
      <c r="AP115" s="931">
        <v>0.1</v>
      </c>
      <c r="AQ115" s="932"/>
      <c r="AR115" s="932"/>
      <c r="AS115" s="932"/>
      <c r="AT115" s="933"/>
      <c r="AU115" s="883"/>
      <c r="AV115" s="884"/>
      <c r="AW115" s="884"/>
      <c r="AX115" s="884"/>
      <c r="AY115" s="884"/>
      <c r="AZ115" s="897" t="s">
        <v>442</v>
      </c>
      <c r="BA115" s="898"/>
      <c r="BB115" s="898"/>
      <c r="BC115" s="898"/>
      <c r="BD115" s="898"/>
      <c r="BE115" s="898"/>
      <c r="BF115" s="898"/>
      <c r="BG115" s="898"/>
      <c r="BH115" s="898"/>
      <c r="BI115" s="898"/>
      <c r="BJ115" s="898"/>
      <c r="BK115" s="898"/>
      <c r="BL115" s="898"/>
      <c r="BM115" s="898"/>
      <c r="BN115" s="898"/>
      <c r="BO115" s="898"/>
      <c r="BP115" s="899"/>
      <c r="BQ115" s="900">
        <v>22379</v>
      </c>
      <c r="BR115" s="901"/>
      <c r="BS115" s="901"/>
      <c r="BT115" s="901"/>
      <c r="BU115" s="901"/>
      <c r="BV115" s="901">
        <v>9588</v>
      </c>
      <c r="BW115" s="901"/>
      <c r="BX115" s="901"/>
      <c r="BY115" s="901"/>
      <c r="BZ115" s="901"/>
      <c r="CA115" s="901">
        <v>63746</v>
      </c>
      <c r="CB115" s="901"/>
      <c r="CC115" s="901"/>
      <c r="CD115" s="901"/>
      <c r="CE115" s="901"/>
      <c r="CF115" s="895">
        <v>0</v>
      </c>
      <c r="CG115" s="896"/>
      <c r="CH115" s="896"/>
      <c r="CI115" s="896"/>
      <c r="CJ115" s="896"/>
      <c r="CK115" s="923"/>
      <c r="CL115" s="924"/>
      <c r="CM115" s="897" t="s">
        <v>443</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372</v>
      </c>
      <c r="DH115" s="901"/>
      <c r="DI115" s="901"/>
      <c r="DJ115" s="901"/>
      <c r="DK115" s="901"/>
      <c r="DL115" s="901" t="s">
        <v>123</v>
      </c>
      <c r="DM115" s="901"/>
      <c r="DN115" s="901"/>
      <c r="DO115" s="901"/>
      <c r="DP115" s="901"/>
      <c r="DQ115" s="901" t="s">
        <v>123</v>
      </c>
      <c r="DR115" s="901"/>
      <c r="DS115" s="901"/>
      <c r="DT115" s="901"/>
      <c r="DU115" s="901"/>
      <c r="DV115" s="902" t="s">
        <v>123</v>
      </c>
      <c r="DW115" s="902"/>
      <c r="DX115" s="902"/>
      <c r="DY115" s="902"/>
      <c r="DZ115" s="903"/>
    </row>
    <row r="116" spans="1:130" s="228" customFormat="1" ht="26.25" customHeight="1" x14ac:dyDescent="0.2">
      <c r="A116" s="938"/>
      <c r="B116" s="939"/>
      <c r="C116" s="940" t="s">
        <v>444</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141</v>
      </c>
      <c r="AB116" s="928"/>
      <c r="AC116" s="928"/>
      <c r="AD116" s="928"/>
      <c r="AE116" s="929"/>
      <c r="AF116" s="930">
        <v>99</v>
      </c>
      <c r="AG116" s="928"/>
      <c r="AH116" s="928"/>
      <c r="AI116" s="928"/>
      <c r="AJ116" s="929"/>
      <c r="AK116" s="930">
        <v>95</v>
      </c>
      <c r="AL116" s="928"/>
      <c r="AM116" s="928"/>
      <c r="AN116" s="928"/>
      <c r="AO116" s="929"/>
      <c r="AP116" s="931">
        <v>0</v>
      </c>
      <c r="AQ116" s="932"/>
      <c r="AR116" s="932"/>
      <c r="AS116" s="932"/>
      <c r="AT116" s="933"/>
      <c r="AU116" s="883"/>
      <c r="AV116" s="884"/>
      <c r="AW116" s="884"/>
      <c r="AX116" s="884"/>
      <c r="AY116" s="884"/>
      <c r="AZ116" s="942" t="s">
        <v>445</v>
      </c>
      <c r="BA116" s="943"/>
      <c r="BB116" s="943"/>
      <c r="BC116" s="943"/>
      <c r="BD116" s="943"/>
      <c r="BE116" s="943"/>
      <c r="BF116" s="943"/>
      <c r="BG116" s="943"/>
      <c r="BH116" s="943"/>
      <c r="BI116" s="943"/>
      <c r="BJ116" s="943"/>
      <c r="BK116" s="943"/>
      <c r="BL116" s="943"/>
      <c r="BM116" s="943"/>
      <c r="BN116" s="943"/>
      <c r="BO116" s="943"/>
      <c r="BP116" s="944"/>
      <c r="BQ116" s="900" t="s">
        <v>372</v>
      </c>
      <c r="BR116" s="901"/>
      <c r="BS116" s="901"/>
      <c r="BT116" s="901"/>
      <c r="BU116" s="901"/>
      <c r="BV116" s="901" t="s">
        <v>372</v>
      </c>
      <c r="BW116" s="901"/>
      <c r="BX116" s="901"/>
      <c r="BY116" s="901"/>
      <c r="BZ116" s="901"/>
      <c r="CA116" s="901" t="s">
        <v>123</v>
      </c>
      <c r="CB116" s="901"/>
      <c r="CC116" s="901"/>
      <c r="CD116" s="901"/>
      <c r="CE116" s="901"/>
      <c r="CF116" s="895" t="s">
        <v>123</v>
      </c>
      <c r="CG116" s="896"/>
      <c r="CH116" s="896"/>
      <c r="CI116" s="896"/>
      <c r="CJ116" s="896"/>
      <c r="CK116" s="923"/>
      <c r="CL116" s="924"/>
      <c r="CM116" s="897" t="s">
        <v>446</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372</v>
      </c>
      <c r="DH116" s="901"/>
      <c r="DI116" s="901"/>
      <c r="DJ116" s="901"/>
      <c r="DK116" s="901"/>
      <c r="DL116" s="901" t="s">
        <v>372</v>
      </c>
      <c r="DM116" s="901"/>
      <c r="DN116" s="901"/>
      <c r="DO116" s="901"/>
      <c r="DP116" s="901"/>
      <c r="DQ116" s="901" t="s">
        <v>123</v>
      </c>
      <c r="DR116" s="901"/>
      <c r="DS116" s="901"/>
      <c r="DT116" s="901"/>
      <c r="DU116" s="901"/>
      <c r="DV116" s="902" t="s">
        <v>372</v>
      </c>
      <c r="DW116" s="902"/>
      <c r="DX116" s="902"/>
      <c r="DY116" s="902"/>
      <c r="DZ116" s="903"/>
    </row>
    <row r="117" spans="1:130" s="228" customFormat="1" ht="26.25" customHeight="1" x14ac:dyDescent="0.2">
      <c r="A117" s="887" t="s">
        <v>159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447</v>
      </c>
      <c r="Z117" s="869"/>
      <c r="AA117" s="950">
        <v>110041622</v>
      </c>
      <c r="AB117" s="951"/>
      <c r="AC117" s="951"/>
      <c r="AD117" s="951"/>
      <c r="AE117" s="952"/>
      <c r="AF117" s="953">
        <v>112041989</v>
      </c>
      <c r="AG117" s="951"/>
      <c r="AH117" s="951"/>
      <c r="AI117" s="951"/>
      <c r="AJ117" s="952"/>
      <c r="AK117" s="953">
        <v>102341770</v>
      </c>
      <c r="AL117" s="951"/>
      <c r="AM117" s="951"/>
      <c r="AN117" s="951"/>
      <c r="AO117" s="952"/>
      <c r="AP117" s="954"/>
      <c r="AQ117" s="955"/>
      <c r="AR117" s="955"/>
      <c r="AS117" s="955"/>
      <c r="AT117" s="956"/>
      <c r="AU117" s="883"/>
      <c r="AV117" s="884"/>
      <c r="AW117" s="884"/>
      <c r="AX117" s="884"/>
      <c r="AY117" s="884"/>
      <c r="AZ117" s="897" t="s">
        <v>448</v>
      </c>
      <c r="BA117" s="898"/>
      <c r="BB117" s="898"/>
      <c r="BC117" s="898"/>
      <c r="BD117" s="898"/>
      <c r="BE117" s="898"/>
      <c r="BF117" s="898"/>
      <c r="BG117" s="898"/>
      <c r="BH117" s="898"/>
      <c r="BI117" s="898"/>
      <c r="BJ117" s="898"/>
      <c r="BK117" s="898"/>
      <c r="BL117" s="898"/>
      <c r="BM117" s="898"/>
      <c r="BN117" s="898"/>
      <c r="BO117" s="898"/>
      <c r="BP117" s="899"/>
      <c r="BQ117" s="900" t="s">
        <v>449</v>
      </c>
      <c r="BR117" s="901"/>
      <c r="BS117" s="901"/>
      <c r="BT117" s="901"/>
      <c r="BU117" s="901"/>
      <c r="BV117" s="901" t="s">
        <v>449</v>
      </c>
      <c r="BW117" s="901"/>
      <c r="BX117" s="901"/>
      <c r="BY117" s="901"/>
      <c r="BZ117" s="901"/>
      <c r="CA117" s="901" t="s">
        <v>372</v>
      </c>
      <c r="CB117" s="901"/>
      <c r="CC117" s="901"/>
      <c r="CD117" s="901"/>
      <c r="CE117" s="901"/>
      <c r="CF117" s="895" t="s">
        <v>372</v>
      </c>
      <c r="CG117" s="896"/>
      <c r="CH117" s="896"/>
      <c r="CI117" s="896"/>
      <c r="CJ117" s="896"/>
      <c r="CK117" s="923"/>
      <c r="CL117" s="924"/>
      <c r="CM117" s="897" t="s">
        <v>450</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449</v>
      </c>
      <c r="DH117" s="901"/>
      <c r="DI117" s="901"/>
      <c r="DJ117" s="901"/>
      <c r="DK117" s="901"/>
      <c r="DL117" s="901" t="s">
        <v>123</v>
      </c>
      <c r="DM117" s="901"/>
      <c r="DN117" s="901"/>
      <c r="DO117" s="901"/>
      <c r="DP117" s="901"/>
      <c r="DQ117" s="901" t="s">
        <v>123</v>
      </c>
      <c r="DR117" s="901"/>
      <c r="DS117" s="901"/>
      <c r="DT117" s="901"/>
      <c r="DU117" s="901"/>
      <c r="DV117" s="902" t="s">
        <v>123</v>
      </c>
      <c r="DW117" s="902"/>
      <c r="DX117" s="902"/>
      <c r="DY117" s="902"/>
      <c r="DZ117" s="903"/>
    </row>
    <row r="118" spans="1:130" s="228" customFormat="1" ht="26.25" customHeight="1" x14ac:dyDescent="0.2">
      <c r="A118" s="887" t="s">
        <v>423</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421</v>
      </c>
      <c r="AB118" s="868"/>
      <c r="AC118" s="868"/>
      <c r="AD118" s="868"/>
      <c r="AE118" s="869"/>
      <c r="AF118" s="867" t="s">
        <v>312</v>
      </c>
      <c r="AG118" s="868"/>
      <c r="AH118" s="868"/>
      <c r="AI118" s="868"/>
      <c r="AJ118" s="869"/>
      <c r="AK118" s="867" t="s">
        <v>311</v>
      </c>
      <c r="AL118" s="868"/>
      <c r="AM118" s="868"/>
      <c r="AN118" s="868"/>
      <c r="AO118" s="869"/>
      <c r="AP118" s="945" t="s">
        <v>422</v>
      </c>
      <c r="AQ118" s="946"/>
      <c r="AR118" s="946"/>
      <c r="AS118" s="946"/>
      <c r="AT118" s="947"/>
      <c r="AU118" s="883"/>
      <c r="AV118" s="884"/>
      <c r="AW118" s="884"/>
      <c r="AX118" s="884"/>
      <c r="AY118" s="884"/>
      <c r="AZ118" s="948" t="s">
        <v>451</v>
      </c>
      <c r="BA118" s="940"/>
      <c r="BB118" s="940"/>
      <c r="BC118" s="940"/>
      <c r="BD118" s="940"/>
      <c r="BE118" s="940"/>
      <c r="BF118" s="940"/>
      <c r="BG118" s="940"/>
      <c r="BH118" s="940"/>
      <c r="BI118" s="940"/>
      <c r="BJ118" s="940"/>
      <c r="BK118" s="940"/>
      <c r="BL118" s="940"/>
      <c r="BM118" s="940"/>
      <c r="BN118" s="940"/>
      <c r="BO118" s="940"/>
      <c r="BP118" s="941"/>
      <c r="BQ118" s="965" t="s">
        <v>449</v>
      </c>
      <c r="BR118" s="966"/>
      <c r="BS118" s="966"/>
      <c r="BT118" s="966"/>
      <c r="BU118" s="966"/>
      <c r="BV118" s="966" t="s">
        <v>449</v>
      </c>
      <c r="BW118" s="966"/>
      <c r="BX118" s="966"/>
      <c r="BY118" s="966"/>
      <c r="BZ118" s="966"/>
      <c r="CA118" s="966" t="s">
        <v>449</v>
      </c>
      <c r="CB118" s="966"/>
      <c r="CC118" s="966"/>
      <c r="CD118" s="966"/>
      <c r="CE118" s="966"/>
      <c r="CF118" s="895" t="s">
        <v>449</v>
      </c>
      <c r="CG118" s="896"/>
      <c r="CH118" s="896"/>
      <c r="CI118" s="896"/>
      <c r="CJ118" s="896"/>
      <c r="CK118" s="923"/>
      <c r="CL118" s="924"/>
      <c r="CM118" s="897" t="s">
        <v>452</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123</v>
      </c>
      <c r="DH118" s="901"/>
      <c r="DI118" s="901"/>
      <c r="DJ118" s="901"/>
      <c r="DK118" s="901"/>
      <c r="DL118" s="901" t="s">
        <v>372</v>
      </c>
      <c r="DM118" s="901"/>
      <c r="DN118" s="901"/>
      <c r="DO118" s="901"/>
      <c r="DP118" s="901"/>
      <c r="DQ118" s="901" t="s">
        <v>123</v>
      </c>
      <c r="DR118" s="901"/>
      <c r="DS118" s="901"/>
      <c r="DT118" s="901"/>
      <c r="DU118" s="901"/>
      <c r="DV118" s="902" t="s">
        <v>449</v>
      </c>
      <c r="DW118" s="902"/>
      <c r="DX118" s="902"/>
      <c r="DY118" s="902"/>
      <c r="DZ118" s="903"/>
    </row>
    <row r="119" spans="1:130" s="228" customFormat="1" ht="26.25" customHeight="1" x14ac:dyDescent="0.2">
      <c r="A119" s="1029" t="s">
        <v>426</v>
      </c>
      <c r="B119" s="922"/>
      <c r="C119" s="904" t="s">
        <v>427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449</v>
      </c>
      <c r="AB119" s="875"/>
      <c r="AC119" s="875"/>
      <c r="AD119" s="875"/>
      <c r="AE119" s="876"/>
      <c r="AF119" s="877" t="s">
        <v>449</v>
      </c>
      <c r="AG119" s="875"/>
      <c r="AH119" s="875"/>
      <c r="AI119" s="875"/>
      <c r="AJ119" s="876"/>
      <c r="AK119" s="877" t="s">
        <v>123</v>
      </c>
      <c r="AL119" s="875"/>
      <c r="AM119" s="875"/>
      <c r="AN119" s="875"/>
      <c r="AO119" s="876"/>
      <c r="AP119" s="878" t="s">
        <v>449</v>
      </c>
      <c r="AQ119" s="879"/>
      <c r="AR119" s="879"/>
      <c r="AS119" s="879"/>
      <c r="AT119" s="880"/>
      <c r="AU119" s="885"/>
      <c r="AV119" s="886"/>
      <c r="AW119" s="886"/>
      <c r="AX119" s="886"/>
      <c r="AY119" s="886"/>
      <c r="AZ119" s="249" t="s">
        <v>159</v>
      </c>
      <c r="BA119" s="249"/>
      <c r="BB119" s="249"/>
      <c r="BC119" s="249"/>
      <c r="BD119" s="249"/>
      <c r="BE119" s="249"/>
      <c r="BF119" s="249"/>
      <c r="BG119" s="249"/>
      <c r="BH119" s="249"/>
      <c r="BI119" s="249"/>
      <c r="BJ119" s="249"/>
      <c r="BK119" s="249"/>
      <c r="BL119" s="249"/>
      <c r="BM119" s="249"/>
      <c r="BN119" s="249"/>
      <c r="BO119" s="949" t="s">
        <v>453</v>
      </c>
      <c r="BP119" s="970"/>
      <c r="BQ119" s="965">
        <v>1577414294</v>
      </c>
      <c r="BR119" s="966"/>
      <c r="BS119" s="966"/>
      <c r="BT119" s="966"/>
      <c r="BU119" s="966"/>
      <c r="BV119" s="966">
        <v>1559623287</v>
      </c>
      <c r="BW119" s="966"/>
      <c r="BX119" s="966"/>
      <c r="BY119" s="966"/>
      <c r="BZ119" s="966"/>
      <c r="CA119" s="966">
        <v>1521649308</v>
      </c>
      <c r="CB119" s="966"/>
      <c r="CC119" s="966"/>
      <c r="CD119" s="966"/>
      <c r="CE119" s="966"/>
      <c r="CF119" s="967"/>
      <c r="CG119" s="968"/>
      <c r="CH119" s="968"/>
      <c r="CI119" s="968"/>
      <c r="CJ119" s="969"/>
      <c r="CK119" s="925"/>
      <c r="CL119" s="926"/>
      <c r="CM119" s="948" t="s">
        <v>454</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372</v>
      </c>
      <c r="DH119" s="901"/>
      <c r="DI119" s="901"/>
      <c r="DJ119" s="901"/>
      <c r="DK119" s="901"/>
      <c r="DL119" s="901" t="s">
        <v>449</v>
      </c>
      <c r="DM119" s="901"/>
      <c r="DN119" s="901"/>
      <c r="DO119" s="901"/>
      <c r="DP119" s="901"/>
      <c r="DQ119" s="901" t="s">
        <v>449</v>
      </c>
      <c r="DR119" s="901"/>
      <c r="DS119" s="901"/>
      <c r="DT119" s="901"/>
      <c r="DU119" s="901"/>
      <c r="DV119" s="902" t="s">
        <v>372</v>
      </c>
      <c r="DW119" s="902"/>
      <c r="DX119" s="902"/>
      <c r="DY119" s="902"/>
      <c r="DZ119" s="903"/>
    </row>
    <row r="120" spans="1:130" s="228" customFormat="1" ht="26.25" customHeight="1" x14ac:dyDescent="0.2">
      <c r="A120" s="1030"/>
      <c r="B120" s="924"/>
      <c r="C120" s="897" t="s">
        <v>430</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372</v>
      </c>
      <c r="AB120" s="928"/>
      <c r="AC120" s="928"/>
      <c r="AD120" s="928"/>
      <c r="AE120" s="929"/>
      <c r="AF120" s="930" t="s">
        <v>449</v>
      </c>
      <c r="AG120" s="928"/>
      <c r="AH120" s="928"/>
      <c r="AI120" s="928"/>
      <c r="AJ120" s="929"/>
      <c r="AK120" s="930" t="s">
        <v>123</v>
      </c>
      <c r="AL120" s="928"/>
      <c r="AM120" s="928"/>
      <c r="AN120" s="928"/>
      <c r="AO120" s="929"/>
      <c r="AP120" s="931" t="s">
        <v>372</v>
      </c>
      <c r="AQ120" s="932"/>
      <c r="AR120" s="932"/>
      <c r="AS120" s="932"/>
      <c r="AT120" s="933"/>
      <c r="AU120" s="957" t="s">
        <v>455</v>
      </c>
      <c r="AV120" s="958"/>
      <c r="AW120" s="958"/>
      <c r="AX120" s="958"/>
      <c r="AY120" s="959"/>
      <c r="AZ120" s="904" t="s">
        <v>456</v>
      </c>
      <c r="BA120" s="872"/>
      <c r="BB120" s="872"/>
      <c r="BC120" s="872"/>
      <c r="BD120" s="872"/>
      <c r="BE120" s="872"/>
      <c r="BF120" s="872"/>
      <c r="BG120" s="872"/>
      <c r="BH120" s="872"/>
      <c r="BI120" s="872"/>
      <c r="BJ120" s="872"/>
      <c r="BK120" s="872"/>
      <c r="BL120" s="872"/>
      <c r="BM120" s="872"/>
      <c r="BN120" s="872"/>
      <c r="BO120" s="872"/>
      <c r="BP120" s="873"/>
      <c r="BQ120" s="905">
        <v>69874501</v>
      </c>
      <c r="BR120" s="906"/>
      <c r="BS120" s="906"/>
      <c r="BT120" s="906"/>
      <c r="BU120" s="906"/>
      <c r="BV120" s="906">
        <v>102647068</v>
      </c>
      <c r="BW120" s="906"/>
      <c r="BX120" s="906"/>
      <c r="BY120" s="906"/>
      <c r="BZ120" s="906"/>
      <c r="CA120" s="906">
        <v>107381206</v>
      </c>
      <c r="CB120" s="906"/>
      <c r="CC120" s="906"/>
      <c r="CD120" s="906"/>
      <c r="CE120" s="906"/>
      <c r="CF120" s="919">
        <v>32.4</v>
      </c>
      <c r="CG120" s="920"/>
      <c r="CH120" s="920"/>
      <c r="CI120" s="920"/>
      <c r="CJ120" s="920"/>
      <c r="CK120" s="974" t="s">
        <v>457</v>
      </c>
      <c r="CL120" s="975"/>
      <c r="CM120" s="975"/>
      <c r="CN120" s="975"/>
      <c r="CO120" s="976"/>
      <c r="CP120" s="982" t="s">
        <v>458</v>
      </c>
      <c r="CQ120" s="983"/>
      <c r="CR120" s="983"/>
      <c r="CS120" s="983"/>
      <c r="CT120" s="983"/>
      <c r="CU120" s="983"/>
      <c r="CV120" s="983"/>
      <c r="CW120" s="983"/>
      <c r="CX120" s="983"/>
      <c r="CY120" s="983"/>
      <c r="CZ120" s="983"/>
      <c r="DA120" s="983"/>
      <c r="DB120" s="983"/>
      <c r="DC120" s="983"/>
      <c r="DD120" s="983"/>
      <c r="DE120" s="983"/>
      <c r="DF120" s="984"/>
      <c r="DG120" s="905">
        <v>49374929</v>
      </c>
      <c r="DH120" s="906"/>
      <c r="DI120" s="906"/>
      <c r="DJ120" s="906"/>
      <c r="DK120" s="906"/>
      <c r="DL120" s="906">
        <v>48518679</v>
      </c>
      <c r="DM120" s="906"/>
      <c r="DN120" s="906"/>
      <c r="DO120" s="906"/>
      <c r="DP120" s="906"/>
      <c r="DQ120" s="906">
        <v>44688946</v>
      </c>
      <c r="DR120" s="906"/>
      <c r="DS120" s="906"/>
      <c r="DT120" s="906"/>
      <c r="DU120" s="906"/>
      <c r="DV120" s="907">
        <v>13.5</v>
      </c>
      <c r="DW120" s="907"/>
      <c r="DX120" s="907"/>
      <c r="DY120" s="907"/>
      <c r="DZ120" s="908"/>
    </row>
    <row r="121" spans="1:130" s="228" customFormat="1" ht="26.25" customHeight="1" x14ac:dyDescent="0.2">
      <c r="A121" s="1030"/>
      <c r="B121" s="924"/>
      <c r="C121" s="971" t="s">
        <v>459</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724741</v>
      </c>
      <c r="AB121" s="928"/>
      <c r="AC121" s="928"/>
      <c r="AD121" s="928"/>
      <c r="AE121" s="929"/>
      <c r="AF121" s="930">
        <v>662007</v>
      </c>
      <c r="AG121" s="928"/>
      <c r="AH121" s="928"/>
      <c r="AI121" s="928"/>
      <c r="AJ121" s="929"/>
      <c r="AK121" s="930">
        <v>309894</v>
      </c>
      <c r="AL121" s="928"/>
      <c r="AM121" s="928"/>
      <c r="AN121" s="928"/>
      <c r="AO121" s="929"/>
      <c r="AP121" s="931">
        <v>0.1</v>
      </c>
      <c r="AQ121" s="932"/>
      <c r="AR121" s="932"/>
      <c r="AS121" s="932"/>
      <c r="AT121" s="933"/>
      <c r="AU121" s="960"/>
      <c r="AV121" s="961"/>
      <c r="AW121" s="961"/>
      <c r="AX121" s="961"/>
      <c r="AY121" s="962"/>
      <c r="AZ121" s="897" t="s">
        <v>460</v>
      </c>
      <c r="BA121" s="898"/>
      <c r="BB121" s="898"/>
      <c r="BC121" s="898"/>
      <c r="BD121" s="898"/>
      <c r="BE121" s="898"/>
      <c r="BF121" s="898"/>
      <c r="BG121" s="898"/>
      <c r="BH121" s="898"/>
      <c r="BI121" s="898"/>
      <c r="BJ121" s="898"/>
      <c r="BK121" s="898"/>
      <c r="BL121" s="898"/>
      <c r="BM121" s="898"/>
      <c r="BN121" s="898"/>
      <c r="BO121" s="898"/>
      <c r="BP121" s="899"/>
      <c r="BQ121" s="900">
        <v>53058417</v>
      </c>
      <c r="BR121" s="901"/>
      <c r="BS121" s="901"/>
      <c r="BT121" s="901"/>
      <c r="BU121" s="901"/>
      <c r="BV121" s="901">
        <v>50405940</v>
      </c>
      <c r="BW121" s="901"/>
      <c r="BX121" s="901"/>
      <c r="BY121" s="901"/>
      <c r="BZ121" s="901"/>
      <c r="CA121" s="901">
        <v>50592823</v>
      </c>
      <c r="CB121" s="901"/>
      <c r="CC121" s="901"/>
      <c r="CD121" s="901"/>
      <c r="CE121" s="901"/>
      <c r="CF121" s="895">
        <v>15.3</v>
      </c>
      <c r="CG121" s="896"/>
      <c r="CH121" s="896"/>
      <c r="CI121" s="896"/>
      <c r="CJ121" s="896"/>
      <c r="CK121" s="977"/>
      <c r="CL121" s="978"/>
      <c r="CM121" s="978"/>
      <c r="CN121" s="978"/>
      <c r="CO121" s="979"/>
      <c r="CP121" s="987" t="s">
        <v>399</v>
      </c>
      <c r="CQ121" s="988"/>
      <c r="CR121" s="988"/>
      <c r="CS121" s="988"/>
      <c r="CT121" s="988"/>
      <c r="CU121" s="988"/>
      <c r="CV121" s="988"/>
      <c r="CW121" s="988"/>
      <c r="CX121" s="988"/>
      <c r="CY121" s="988"/>
      <c r="CZ121" s="988"/>
      <c r="DA121" s="988"/>
      <c r="DB121" s="988"/>
      <c r="DC121" s="988"/>
      <c r="DD121" s="988"/>
      <c r="DE121" s="988"/>
      <c r="DF121" s="989"/>
      <c r="DG121" s="900">
        <v>7984514</v>
      </c>
      <c r="DH121" s="901"/>
      <c r="DI121" s="901"/>
      <c r="DJ121" s="901"/>
      <c r="DK121" s="901"/>
      <c r="DL121" s="901">
        <v>7906776</v>
      </c>
      <c r="DM121" s="901"/>
      <c r="DN121" s="901"/>
      <c r="DO121" s="901"/>
      <c r="DP121" s="901"/>
      <c r="DQ121" s="901">
        <v>7323200</v>
      </c>
      <c r="DR121" s="901"/>
      <c r="DS121" s="901"/>
      <c r="DT121" s="901"/>
      <c r="DU121" s="901"/>
      <c r="DV121" s="902">
        <v>2.2000000000000002</v>
      </c>
      <c r="DW121" s="902"/>
      <c r="DX121" s="902"/>
      <c r="DY121" s="902"/>
      <c r="DZ121" s="903"/>
    </row>
    <row r="122" spans="1:130" s="228" customFormat="1" ht="26.25" customHeight="1" x14ac:dyDescent="0.2">
      <c r="A122" s="1030"/>
      <c r="B122" s="924"/>
      <c r="C122" s="897" t="s">
        <v>440</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123</v>
      </c>
      <c r="AB122" s="928"/>
      <c r="AC122" s="928"/>
      <c r="AD122" s="928"/>
      <c r="AE122" s="929"/>
      <c r="AF122" s="930" t="s">
        <v>449</v>
      </c>
      <c r="AG122" s="928"/>
      <c r="AH122" s="928"/>
      <c r="AI122" s="928"/>
      <c r="AJ122" s="929"/>
      <c r="AK122" s="930" t="s">
        <v>372</v>
      </c>
      <c r="AL122" s="928"/>
      <c r="AM122" s="928"/>
      <c r="AN122" s="928"/>
      <c r="AO122" s="929"/>
      <c r="AP122" s="931" t="s">
        <v>372</v>
      </c>
      <c r="AQ122" s="932"/>
      <c r="AR122" s="932"/>
      <c r="AS122" s="932"/>
      <c r="AT122" s="933"/>
      <c r="AU122" s="960"/>
      <c r="AV122" s="961"/>
      <c r="AW122" s="961"/>
      <c r="AX122" s="961"/>
      <c r="AY122" s="962"/>
      <c r="AZ122" s="948" t="s">
        <v>461</v>
      </c>
      <c r="BA122" s="940"/>
      <c r="BB122" s="940"/>
      <c r="BC122" s="940"/>
      <c r="BD122" s="940"/>
      <c r="BE122" s="940"/>
      <c r="BF122" s="940"/>
      <c r="BG122" s="940"/>
      <c r="BH122" s="940"/>
      <c r="BI122" s="940"/>
      <c r="BJ122" s="940"/>
      <c r="BK122" s="940"/>
      <c r="BL122" s="940"/>
      <c r="BM122" s="940"/>
      <c r="BN122" s="940"/>
      <c r="BO122" s="940"/>
      <c r="BP122" s="941"/>
      <c r="BQ122" s="965">
        <v>730754415</v>
      </c>
      <c r="BR122" s="966"/>
      <c r="BS122" s="966"/>
      <c r="BT122" s="966"/>
      <c r="BU122" s="966"/>
      <c r="BV122" s="966">
        <v>718331386</v>
      </c>
      <c r="BW122" s="966"/>
      <c r="BX122" s="966"/>
      <c r="BY122" s="966"/>
      <c r="BZ122" s="966"/>
      <c r="CA122" s="966">
        <v>685842029</v>
      </c>
      <c r="CB122" s="966"/>
      <c r="CC122" s="966"/>
      <c r="CD122" s="966"/>
      <c r="CE122" s="966"/>
      <c r="CF122" s="985">
        <v>206.9</v>
      </c>
      <c r="CG122" s="986"/>
      <c r="CH122" s="986"/>
      <c r="CI122" s="986"/>
      <c r="CJ122" s="986"/>
      <c r="CK122" s="977"/>
      <c r="CL122" s="978"/>
      <c r="CM122" s="978"/>
      <c r="CN122" s="978"/>
      <c r="CO122" s="979"/>
      <c r="CP122" s="987" t="s">
        <v>462</v>
      </c>
      <c r="CQ122" s="988"/>
      <c r="CR122" s="988"/>
      <c r="CS122" s="988"/>
      <c r="CT122" s="988"/>
      <c r="CU122" s="988"/>
      <c r="CV122" s="988"/>
      <c r="CW122" s="988"/>
      <c r="CX122" s="988"/>
      <c r="CY122" s="988"/>
      <c r="CZ122" s="988"/>
      <c r="DA122" s="988"/>
      <c r="DB122" s="988"/>
      <c r="DC122" s="988"/>
      <c r="DD122" s="988"/>
      <c r="DE122" s="988"/>
      <c r="DF122" s="989"/>
      <c r="DG122" s="900">
        <v>4813024</v>
      </c>
      <c r="DH122" s="901"/>
      <c r="DI122" s="901"/>
      <c r="DJ122" s="901"/>
      <c r="DK122" s="901"/>
      <c r="DL122" s="901">
        <v>4586912</v>
      </c>
      <c r="DM122" s="901"/>
      <c r="DN122" s="901"/>
      <c r="DO122" s="901"/>
      <c r="DP122" s="901"/>
      <c r="DQ122" s="901">
        <v>4307639</v>
      </c>
      <c r="DR122" s="901"/>
      <c r="DS122" s="901"/>
      <c r="DT122" s="901"/>
      <c r="DU122" s="901"/>
      <c r="DV122" s="902">
        <v>1.3</v>
      </c>
      <c r="DW122" s="902"/>
      <c r="DX122" s="902"/>
      <c r="DY122" s="902"/>
      <c r="DZ122" s="903"/>
    </row>
    <row r="123" spans="1:130" s="228" customFormat="1" ht="26.25" customHeight="1" x14ac:dyDescent="0.2">
      <c r="A123" s="1030"/>
      <c r="B123" s="924"/>
      <c r="C123" s="897" t="s">
        <v>446</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372</v>
      </c>
      <c r="AB123" s="928"/>
      <c r="AC123" s="928"/>
      <c r="AD123" s="928"/>
      <c r="AE123" s="929"/>
      <c r="AF123" s="930" t="s">
        <v>372</v>
      </c>
      <c r="AG123" s="928"/>
      <c r="AH123" s="928"/>
      <c r="AI123" s="928"/>
      <c r="AJ123" s="929"/>
      <c r="AK123" s="930" t="s">
        <v>123</v>
      </c>
      <c r="AL123" s="928"/>
      <c r="AM123" s="928"/>
      <c r="AN123" s="928"/>
      <c r="AO123" s="929"/>
      <c r="AP123" s="931" t="s">
        <v>404</v>
      </c>
      <c r="AQ123" s="932"/>
      <c r="AR123" s="932"/>
      <c r="AS123" s="932"/>
      <c r="AT123" s="933"/>
      <c r="AU123" s="963"/>
      <c r="AV123" s="964"/>
      <c r="AW123" s="964"/>
      <c r="AX123" s="964"/>
      <c r="AY123" s="964"/>
      <c r="AZ123" s="249" t="s">
        <v>159</v>
      </c>
      <c r="BA123" s="249"/>
      <c r="BB123" s="249"/>
      <c r="BC123" s="249"/>
      <c r="BD123" s="249"/>
      <c r="BE123" s="249"/>
      <c r="BF123" s="249"/>
      <c r="BG123" s="249"/>
      <c r="BH123" s="249"/>
      <c r="BI123" s="249"/>
      <c r="BJ123" s="249"/>
      <c r="BK123" s="249"/>
      <c r="BL123" s="249"/>
      <c r="BM123" s="249"/>
      <c r="BN123" s="249"/>
      <c r="BO123" s="949" t="s">
        <v>463</v>
      </c>
      <c r="BP123" s="970"/>
      <c r="BQ123" s="1036">
        <v>853687333</v>
      </c>
      <c r="BR123" s="1037"/>
      <c r="BS123" s="1037"/>
      <c r="BT123" s="1037"/>
      <c r="BU123" s="1037"/>
      <c r="BV123" s="1037">
        <v>871384394</v>
      </c>
      <c r="BW123" s="1037"/>
      <c r="BX123" s="1037"/>
      <c r="BY123" s="1037"/>
      <c r="BZ123" s="1037"/>
      <c r="CA123" s="1037">
        <v>843816058</v>
      </c>
      <c r="CB123" s="1037"/>
      <c r="CC123" s="1037"/>
      <c r="CD123" s="1037"/>
      <c r="CE123" s="1037"/>
      <c r="CF123" s="967"/>
      <c r="CG123" s="968"/>
      <c r="CH123" s="968"/>
      <c r="CI123" s="968"/>
      <c r="CJ123" s="969"/>
      <c r="CK123" s="977"/>
      <c r="CL123" s="978"/>
      <c r="CM123" s="978"/>
      <c r="CN123" s="978"/>
      <c r="CO123" s="979"/>
      <c r="CP123" s="987" t="s">
        <v>464</v>
      </c>
      <c r="CQ123" s="988"/>
      <c r="CR123" s="988"/>
      <c r="CS123" s="988"/>
      <c r="CT123" s="988"/>
      <c r="CU123" s="988"/>
      <c r="CV123" s="988"/>
      <c r="CW123" s="988"/>
      <c r="CX123" s="988"/>
      <c r="CY123" s="988"/>
      <c r="CZ123" s="988"/>
      <c r="DA123" s="988"/>
      <c r="DB123" s="988"/>
      <c r="DC123" s="988"/>
      <c r="DD123" s="988"/>
      <c r="DE123" s="988"/>
      <c r="DF123" s="989"/>
      <c r="DG123" s="900" t="s">
        <v>123</v>
      </c>
      <c r="DH123" s="901"/>
      <c r="DI123" s="901"/>
      <c r="DJ123" s="901"/>
      <c r="DK123" s="901"/>
      <c r="DL123" s="901" t="s">
        <v>404</v>
      </c>
      <c r="DM123" s="901"/>
      <c r="DN123" s="901"/>
      <c r="DO123" s="901"/>
      <c r="DP123" s="901"/>
      <c r="DQ123" s="901" t="s">
        <v>123</v>
      </c>
      <c r="DR123" s="901"/>
      <c r="DS123" s="901"/>
      <c r="DT123" s="901"/>
      <c r="DU123" s="901"/>
      <c r="DV123" s="902" t="s">
        <v>404</v>
      </c>
      <c r="DW123" s="902"/>
      <c r="DX123" s="902"/>
      <c r="DY123" s="902"/>
      <c r="DZ123" s="903"/>
    </row>
    <row r="124" spans="1:130" s="228" customFormat="1" ht="26.25" customHeight="1" thickBot="1" x14ac:dyDescent="0.25">
      <c r="A124" s="1030"/>
      <c r="B124" s="924"/>
      <c r="C124" s="897" t="s">
        <v>450</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123</v>
      </c>
      <c r="AB124" s="928"/>
      <c r="AC124" s="928"/>
      <c r="AD124" s="928"/>
      <c r="AE124" s="929"/>
      <c r="AF124" s="930" t="s">
        <v>123</v>
      </c>
      <c r="AG124" s="928"/>
      <c r="AH124" s="928"/>
      <c r="AI124" s="928"/>
      <c r="AJ124" s="929"/>
      <c r="AK124" s="930" t="s">
        <v>123</v>
      </c>
      <c r="AL124" s="928"/>
      <c r="AM124" s="928"/>
      <c r="AN124" s="928"/>
      <c r="AO124" s="929"/>
      <c r="AP124" s="931" t="s">
        <v>123</v>
      </c>
      <c r="AQ124" s="932"/>
      <c r="AR124" s="932"/>
      <c r="AS124" s="932"/>
      <c r="AT124" s="933"/>
      <c r="AU124" s="1032" t="s">
        <v>465</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221.5</v>
      </c>
      <c r="BR124" s="997"/>
      <c r="BS124" s="997"/>
      <c r="BT124" s="997"/>
      <c r="BU124" s="997"/>
      <c r="BV124" s="997">
        <v>200.6</v>
      </c>
      <c r="BW124" s="997"/>
      <c r="BX124" s="997"/>
      <c r="BY124" s="997"/>
      <c r="BZ124" s="997"/>
      <c r="CA124" s="997">
        <v>204.4</v>
      </c>
      <c r="CB124" s="997"/>
      <c r="CC124" s="997"/>
      <c r="CD124" s="997"/>
      <c r="CE124" s="997"/>
      <c r="CF124" s="998"/>
      <c r="CG124" s="999"/>
      <c r="CH124" s="999"/>
      <c r="CI124" s="999"/>
      <c r="CJ124" s="1000"/>
      <c r="CK124" s="980"/>
      <c r="CL124" s="980"/>
      <c r="CM124" s="980"/>
      <c r="CN124" s="980"/>
      <c r="CO124" s="981"/>
      <c r="CP124" s="1001" t="s">
        <v>466</v>
      </c>
      <c r="CQ124" s="1002"/>
      <c r="CR124" s="1002"/>
      <c r="CS124" s="1002"/>
      <c r="CT124" s="1002"/>
      <c r="CU124" s="1002"/>
      <c r="CV124" s="1002"/>
      <c r="CW124" s="1002"/>
      <c r="CX124" s="1002"/>
      <c r="CY124" s="1002"/>
      <c r="CZ124" s="1002"/>
      <c r="DA124" s="1002"/>
      <c r="DB124" s="1002"/>
      <c r="DC124" s="1002"/>
      <c r="DD124" s="1002"/>
      <c r="DE124" s="1002"/>
      <c r="DF124" s="1003"/>
      <c r="DG124" s="965" t="s">
        <v>372</v>
      </c>
      <c r="DH124" s="966"/>
      <c r="DI124" s="966"/>
      <c r="DJ124" s="966"/>
      <c r="DK124" s="966"/>
      <c r="DL124" s="966" t="s">
        <v>372</v>
      </c>
      <c r="DM124" s="966"/>
      <c r="DN124" s="966"/>
      <c r="DO124" s="966"/>
      <c r="DP124" s="966"/>
      <c r="DQ124" s="966" t="s">
        <v>372</v>
      </c>
      <c r="DR124" s="966"/>
      <c r="DS124" s="966"/>
      <c r="DT124" s="966"/>
      <c r="DU124" s="966"/>
      <c r="DV124" s="990" t="s">
        <v>123</v>
      </c>
      <c r="DW124" s="990"/>
      <c r="DX124" s="990"/>
      <c r="DY124" s="990"/>
      <c r="DZ124" s="991"/>
    </row>
    <row r="125" spans="1:130" s="228" customFormat="1" ht="26.25" customHeight="1" x14ac:dyDescent="0.2">
      <c r="A125" s="1030"/>
      <c r="B125" s="924"/>
      <c r="C125" s="897" t="s">
        <v>452</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372</v>
      </c>
      <c r="AB125" s="928"/>
      <c r="AC125" s="928"/>
      <c r="AD125" s="928"/>
      <c r="AE125" s="929"/>
      <c r="AF125" s="930" t="s">
        <v>123</v>
      </c>
      <c r="AG125" s="928"/>
      <c r="AH125" s="928"/>
      <c r="AI125" s="928"/>
      <c r="AJ125" s="929"/>
      <c r="AK125" s="930" t="s">
        <v>123</v>
      </c>
      <c r="AL125" s="928"/>
      <c r="AM125" s="928"/>
      <c r="AN125" s="928"/>
      <c r="AO125" s="929"/>
      <c r="AP125" s="931" t="s">
        <v>123</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467</v>
      </c>
      <c r="CL125" s="975"/>
      <c r="CM125" s="975"/>
      <c r="CN125" s="975"/>
      <c r="CO125" s="976"/>
      <c r="CP125" s="904" t="s">
        <v>468</v>
      </c>
      <c r="CQ125" s="872"/>
      <c r="CR125" s="872"/>
      <c r="CS125" s="872"/>
      <c r="CT125" s="872"/>
      <c r="CU125" s="872"/>
      <c r="CV125" s="872"/>
      <c r="CW125" s="872"/>
      <c r="CX125" s="872"/>
      <c r="CY125" s="872"/>
      <c r="CZ125" s="872"/>
      <c r="DA125" s="872"/>
      <c r="DB125" s="872"/>
      <c r="DC125" s="872"/>
      <c r="DD125" s="872"/>
      <c r="DE125" s="872"/>
      <c r="DF125" s="873"/>
      <c r="DG125" s="905" t="s">
        <v>123</v>
      </c>
      <c r="DH125" s="906"/>
      <c r="DI125" s="906"/>
      <c r="DJ125" s="906"/>
      <c r="DK125" s="906"/>
      <c r="DL125" s="906" t="s">
        <v>123</v>
      </c>
      <c r="DM125" s="906"/>
      <c r="DN125" s="906"/>
      <c r="DO125" s="906"/>
      <c r="DP125" s="906"/>
      <c r="DQ125" s="906" t="s">
        <v>372</v>
      </c>
      <c r="DR125" s="906"/>
      <c r="DS125" s="906"/>
      <c r="DT125" s="906"/>
      <c r="DU125" s="906"/>
      <c r="DV125" s="907" t="s">
        <v>123</v>
      </c>
      <c r="DW125" s="907"/>
      <c r="DX125" s="907"/>
      <c r="DY125" s="907"/>
      <c r="DZ125" s="908"/>
    </row>
    <row r="126" spans="1:130" s="228" customFormat="1" ht="26.25" customHeight="1" thickBot="1" x14ac:dyDescent="0.25">
      <c r="A126" s="1030"/>
      <c r="B126" s="924"/>
      <c r="C126" s="897" t="s">
        <v>454</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123</v>
      </c>
      <c r="AB126" s="928"/>
      <c r="AC126" s="928"/>
      <c r="AD126" s="928"/>
      <c r="AE126" s="929"/>
      <c r="AF126" s="930" t="s">
        <v>123</v>
      </c>
      <c r="AG126" s="928"/>
      <c r="AH126" s="928"/>
      <c r="AI126" s="928"/>
      <c r="AJ126" s="929"/>
      <c r="AK126" s="930" t="s">
        <v>372</v>
      </c>
      <c r="AL126" s="928"/>
      <c r="AM126" s="928"/>
      <c r="AN126" s="928"/>
      <c r="AO126" s="929"/>
      <c r="AP126" s="931" t="s">
        <v>372</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469</v>
      </c>
      <c r="CQ126" s="898"/>
      <c r="CR126" s="898"/>
      <c r="CS126" s="898"/>
      <c r="CT126" s="898"/>
      <c r="CU126" s="898"/>
      <c r="CV126" s="898"/>
      <c r="CW126" s="898"/>
      <c r="CX126" s="898"/>
      <c r="CY126" s="898"/>
      <c r="CZ126" s="898"/>
      <c r="DA126" s="898"/>
      <c r="DB126" s="898"/>
      <c r="DC126" s="898"/>
      <c r="DD126" s="898"/>
      <c r="DE126" s="898"/>
      <c r="DF126" s="899"/>
      <c r="DG126" s="900" t="s">
        <v>372</v>
      </c>
      <c r="DH126" s="901"/>
      <c r="DI126" s="901"/>
      <c r="DJ126" s="901"/>
      <c r="DK126" s="901"/>
      <c r="DL126" s="901" t="s">
        <v>123</v>
      </c>
      <c r="DM126" s="901"/>
      <c r="DN126" s="901"/>
      <c r="DO126" s="901"/>
      <c r="DP126" s="901"/>
      <c r="DQ126" s="901" t="s">
        <v>123</v>
      </c>
      <c r="DR126" s="901"/>
      <c r="DS126" s="901"/>
      <c r="DT126" s="901"/>
      <c r="DU126" s="901"/>
      <c r="DV126" s="902" t="s">
        <v>372</v>
      </c>
      <c r="DW126" s="902"/>
      <c r="DX126" s="902"/>
      <c r="DY126" s="902"/>
      <c r="DZ126" s="903"/>
    </row>
    <row r="127" spans="1:130" s="228" customFormat="1" ht="26.25" customHeight="1" x14ac:dyDescent="0.2">
      <c r="A127" s="1031"/>
      <c r="B127" s="926"/>
      <c r="C127" s="948" t="s">
        <v>470</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t="s">
        <v>123</v>
      </c>
      <c r="AB127" s="928"/>
      <c r="AC127" s="928"/>
      <c r="AD127" s="928"/>
      <c r="AE127" s="929"/>
      <c r="AF127" s="930" t="s">
        <v>123</v>
      </c>
      <c r="AG127" s="928"/>
      <c r="AH127" s="928"/>
      <c r="AI127" s="928"/>
      <c r="AJ127" s="929"/>
      <c r="AK127" s="930" t="s">
        <v>123</v>
      </c>
      <c r="AL127" s="928"/>
      <c r="AM127" s="928"/>
      <c r="AN127" s="928"/>
      <c r="AO127" s="929"/>
      <c r="AP127" s="931" t="s">
        <v>372</v>
      </c>
      <c r="AQ127" s="932"/>
      <c r="AR127" s="932"/>
      <c r="AS127" s="932"/>
      <c r="AT127" s="933"/>
      <c r="AU127" s="230"/>
      <c r="AV127" s="230"/>
      <c r="AW127" s="230"/>
      <c r="AX127" s="1004" t="s">
        <v>471</v>
      </c>
      <c r="AY127" s="1005"/>
      <c r="AZ127" s="1005"/>
      <c r="BA127" s="1005"/>
      <c r="BB127" s="1005"/>
      <c r="BC127" s="1005"/>
      <c r="BD127" s="1005"/>
      <c r="BE127" s="1006"/>
      <c r="BF127" s="1007" t="s">
        <v>472</v>
      </c>
      <c r="BG127" s="1005"/>
      <c r="BH127" s="1005"/>
      <c r="BI127" s="1005"/>
      <c r="BJ127" s="1005"/>
      <c r="BK127" s="1005"/>
      <c r="BL127" s="1006"/>
      <c r="BM127" s="1007" t="s">
        <v>473</v>
      </c>
      <c r="BN127" s="1005"/>
      <c r="BO127" s="1005"/>
      <c r="BP127" s="1005"/>
      <c r="BQ127" s="1005"/>
      <c r="BR127" s="1005"/>
      <c r="BS127" s="1006"/>
      <c r="BT127" s="1007" t="s">
        <v>474</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475</v>
      </c>
      <c r="CQ127" s="898"/>
      <c r="CR127" s="898"/>
      <c r="CS127" s="898"/>
      <c r="CT127" s="898"/>
      <c r="CU127" s="898"/>
      <c r="CV127" s="898"/>
      <c r="CW127" s="898"/>
      <c r="CX127" s="898"/>
      <c r="CY127" s="898"/>
      <c r="CZ127" s="898"/>
      <c r="DA127" s="898"/>
      <c r="DB127" s="898"/>
      <c r="DC127" s="898"/>
      <c r="DD127" s="898"/>
      <c r="DE127" s="898"/>
      <c r="DF127" s="899"/>
      <c r="DG127" s="900" t="s">
        <v>123</v>
      </c>
      <c r="DH127" s="901"/>
      <c r="DI127" s="901"/>
      <c r="DJ127" s="901"/>
      <c r="DK127" s="901"/>
      <c r="DL127" s="901" t="s">
        <v>123</v>
      </c>
      <c r="DM127" s="901"/>
      <c r="DN127" s="901"/>
      <c r="DO127" s="901"/>
      <c r="DP127" s="901"/>
      <c r="DQ127" s="901" t="s">
        <v>372</v>
      </c>
      <c r="DR127" s="901"/>
      <c r="DS127" s="901"/>
      <c r="DT127" s="901"/>
      <c r="DU127" s="901"/>
      <c r="DV127" s="902" t="s">
        <v>123</v>
      </c>
      <c r="DW127" s="902"/>
      <c r="DX127" s="902"/>
      <c r="DY127" s="902"/>
      <c r="DZ127" s="903"/>
    </row>
    <row r="128" spans="1:130" s="228" customFormat="1" ht="26.25" customHeight="1" thickBot="1" x14ac:dyDescent="0.25">
      <c r="A128" s="1014" t="s">
        <v>476</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477</v>
      </c>
      <c r="X128" s="1016"/>
      <c r="Y128" s="1016"/>
      <c r="Z128" s="1017"/>
      <c r="AA128" s="1018">
        <v>1726762</v>
      </c>
      <c r="AB128" s="1019"/>
      <c r="AC128" s="1019"/>
      <c r="AD128" s="1019"/>
      <c r="AE128" s="1020"/>
      <c r="AF128" s="1021">
        <v>2139938</v>
      </c>
      <c r="AG128" s="1019"/>
      <c r="AH128" s="1019"/>
      <c r="AI128" s="1019"/>
      <c r="AJ128" s="1020"/>
      <c r="AK128" s="1021">
        <v>2456229</v>
      </c>
      <c r="AL128" s="1019"/>
      <c r="AM128" s="1019"/>
      <c r="AN128" s="1019"/>
      <c r="AO128" s="1020"/>
      <c r="AP128" s="1022"/>
      <c r="AQ128" s="1023"/>
      <c r="AR128" s="1023"/>
      <c r="AS128" s="1023"/>
      <c r="AT128" s="1024"/>
      <c r="AU128" s="230"/>
      <c r="AV128" s="230"/>
      <c r="AW128" s="230"/>
      <c r="AX128" s="871" t="s">
        <v>478</v>
      </c>
      <c r="AY128" s="872"/>
      <c r="AZ128" s="872"/>
      <c r="BA128" s="872"/>
      <c r="BB128" s="872"/>
      <c r="BC128" s="872"/>
      <c r="BD128" s="872"/>
      <c r="BE128" s="873"/>
      <c r="BF128" s="1025" t="s">
        <v>123</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479</v>
      </c>
      <c r="CQ128" s="686"/>
      <c r="CR128" s="686"/>
      <c r="CS128" s="686"/>
      <c r="CT128" s="686"/>
      <c r="CU128" s="686"/>
      <c r="CV128" s="686"/>
      <c r="CW128" s="686"/>
      <c r="CX128" s="686"/>
      <c r="CY128" s="686"/>
      <c r="CZ128" s="686"/>
      <c r="DA128" s="686"/>
      <c r="DB128" s="686"/>
      <c r="DC128" s="686"/>
      <c r="DD128" s="686"/>
      <c r="DE128" s="686"/>
      <c r="DF128" s="1009"/>
      <c r="DG128" s="1010">
        <v>22379</v>
      </c>
      <c r="DH128" s="1011"/>
      <c r="DI128" s="1011"/>
      <c r="DJ128" s="1011"/>
      <c r="DK128" s="1011"/>
      <c r="DL128" s="1011">
        <v>9588</v>
      </c>
      <c r="DM128" s="1011"/>
      <c r="DN128" s="1011"/>
      <c r="DO128" s="1011"/>
      <c r="DP128" s="1011"/>
      <c r="DQ128" s="1011">
        <v>63746</v>
      </c>
      <c r="DR128" s="1011"/>
      <c r="DS128" s="1011"/>
      <c r="DT128" s="1011"/>
      <c r="DU128" s="1011"/>
      <c r="DV128" s="1012">
        <v>0</v>
      </c>
      <c r="DW128" s="1012"/>
      <c r="DX128" s="1012"/>
      <c r="DY128" s="1012"/>
      <c r="DZ128" s="1013"/>
    </row>
    <row r="129" spans="1:131" s="228" customFormat="1" ht="26.25" customHeight="1" x14ac:dyDescent="0.2">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480</v>
      </c>
      <c r="X129" s="1044"/>
      <c r="Y129" s="1044"/>
      <c r="Z129" s="1045"/>
      <c r="AA129" s="927">
        <v>393972960</v>
      </c>
      <c r="AB129" s="928"/>
      <c r="AC129" s="928"/>
      <c r="AD129" s="928"/>
      <c r="AE129" s="929"/>
      <c r="AF129" s="930">
        <v>405634579</v>
      </c>
      <c r="AG129" s="928"/>
      <c r="AH129" s="928"/>
      <c r="AI129" s="928"/>
      <c r="AJ129" s="929"/>
      <c r="AK129" s="930">
        <v>391047741</v>
      </c>
      <c r="AL129" s="928"/>
      <c r="AM129" s="928"/>
      <c r="AN129" s="928"/>
      <c r="AO129" s="929"/>
      <c r="AP129" s="1046"/>
      <c r="AQ129" s="1047"/>
      <c r="AR129" s="1047"/>
      <c r="AS129" s="1047"/>
      <c r="AT129" s="1048"/>
      <c r="AU129" s="231"/>
      <c r="AV129" s="231"/>
      <c r="AW129" s="231"/>
      <c r="AX129" s="1038" t="s">
        <v>481</v>
      </c>
      <c r="AY129" s="898"/>
      <c r="AZ129" s="898"/>
      <c r="BA129" s="898"/>
      <c r="BB129" s="898"/>
      <c r="BC129" s="898"/>
      <c r="BD129" s="898"/>
      <c r="BE129" s="899"/>
      <c r="BF129" s="1039" t="s">
        <v>123</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482</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483</v>
      </c>
      <c r="X130" s="1044"/>
      <c r="Y130" s="1044"/>
      <c r="Z130" s="1045"/>
      <c r="AA130" s="927">
        <v>67244556</v>
      </c>
      <c r="AB130" s="928"/>
      <c r="AC130" s="928"/>
      <c r="AD130" s="928"/>
      <c r="AE130" s="929"/>
      <c r="AF130" s="930">
        <v>62689847</v>
      </c>
      <c r="AG130" s="928"/>
      <c r="AH130" s="928"/>
      <c r="AI130" s="928"/>
      <c r="AJ130" s="929"/>
      <c r="AK130" s="930">
        <v>59515591</v>
      </c>
      <c r="AL130" s="928"/>
      <c r="AM130" s="928"/>
      <c r="AN130" s="928"/>
      <c r="AO130" s="929"/>
      <c r="AP130" s="1046"/>
      <c r="AQ130" s="1047"/>
      <c r="AR130" s="1047"/>
      <c r="AS130" s="1047"/>
      <c r="AT130" s="1048"/>
      <c r="AU130" s="231"/>
      <c r="AV130" s="231"/>
      <c r="AW130" s="231"/>
      <c r="AX130" s="1038" t="s">
        <v>484</v>
      </c>
      <c r="AY130" s="898"/>
      <c r="AZ130" s="898"/>
      <c r="BA130" s="898"/>
      <c r="BB130" s="898"/>
      <c r="BC130" s="898"/>
      <c r="BD130" s="898"/>
      <c r="BE130" s="899"/>
      <c r="BF130" s="1074">
        <v>12.8</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485</v>
      </c>
      <c r="X131" s="1081"/>
      <c r="Y131" s="1081"/>
      <c r="Z131" s="1082"/>
      <c r="AA131" s="1083">
        <v>326728404</v>
      </c>
      <c r="AB131" s="1084"/>
      <c r="AC131" s="1084"/>
      <c r="AD131" s="1084"/>
      <c r="AE131" s="1085"/>
      <c r="AF131" s="1086">
        <v>342944732</v>
      </c>
      <c r="AG131" s="1084"/>
      <c r="AH131" s="1084"/>
      <c r="AI131" s="1084"/>
      <c r="AJ131" s="1085"/>
      <c r="AK131" s="1086">
        <v>331532150</v>
      </c>
      <c r="AL131" s="1084"/>
      <c r="AM131" s="1084"/>
      <c r="AN131" s="1084"/>
      <c r="AO131" s="1085"/>
      <c r="AP131" s="1087"/>
      <c r="AQ131" s="1088"/>
      <c r="AR131" s="1088"/>
      <c r="AS131" s="1088"/>
      <c r="AT131" s="1089"/>
      <c r="AU131" s="231"/>
      <c r="AV131" s="231"/>
      <c r="AW131" s="231"/>
      <c r="AX131" s="1056" t="s">
        <v>486</v>
      </c>
      <c r="AY131" s="686"/>
      <c r="AZ131" s="686"/>
      <c r="BA131" s="686"/>
      <c r="BB131" s="686"/>
      <c r="BC131" s="686"/>
      <c r="BD131" s="686"/>
      <c r="BE131" s="1009"/>
      <c r="BF131" s="1057">
        <v>204.4</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487</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488</v>
      </c>
      <c r="W132" s="1067"/>
      <c r="X132" s="1067"/>
      <c r="Y132" s="1067"/>
      <c r="Z132" s="1068"/>
      <c r="AA132" s="1069">
        <v>12.57016638</v>
      </c>
      <c r="AB132" s="1070"/>
      <c r="AC132" s="1070"/>
      <c r="AD132" s="1070"/>
      <c r="AE132" s="1071"/>
      <c r="AF132" s="1072">
        <v>13.76670921</v>
      </c>
      <c r="AG132" s="1070"/>
      <c r="AH132" s="1070"/>
      <c r="AI132" s="1070"/>
      <c r="AJ132" s="1071"/>
      <c r="AK132" s="1072">
        <v>12.17678282</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489</v>
      </c>
      <c r="W133" s="1050"/>
      <c r="X133" s="1050"/>
      <c r="Y133" s="1050"/>
      <c r="Z133" s="1051"/>
      <c r="AA133" s="1052">
        <v>13.7</v>
      </c>
      <c r="AB133" s="1053"/>
      <c r="AC133" s="1053"/>
      <c r="AD133" s="1053"/>
      <c r="AE133" s="1054"/>
      <c r="AF133" s="1052">
        <v>13.3</v>
      </c>
      <c r="AG133" s="1053"/>
      <c r="AH133" s="1053"/>
      <c r="AI133" s="1053"/>
      <c r="AJ133" s="1054"/>
      <c r="AK133" s="1052">
        <v>12.8</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djtX9BZDe9CTVrRJiY+EsIlG1yAM1jQBKnNo1KoaeTxgQXh/MAU6Ye+LTps2xuliCxn5a3zy821aPUy1a9MzSA==" saltValue="13f/LcvS2pAeT/geN0Tg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V4" sqref="BV4"/>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HHsPaK0NTuEumi/IwQN6UZQXNMamDzRq6igKDvonNDgQTI/Z2abTa/f+F4Y+MOGSRtVpWHvJJEgDvtweUdV+yg==" saltValue="1aTQukWd4g0Xy3bvpLtv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490</v>
      </c>
    </row>
  </sheetData>
  <sheetProtection algorithmName="SHA-512" hashValue="+S1e0s21guhWnVaKqvdIPh+UdRUCtWE+K/4MKClt08LgNkr7xEapFWMr6h2fgTRGfulkt3pUjYQi6HPgtI7rGg==" saltValue="UmxKRVM+06kmnQ5t8lIC9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491</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492</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493</v>
      </c>
      <c r="AP7" s="270"/>
      <c r="AQ7" s="271" t="s">
        <v>494</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495</v>
      </c>
      <c r="AQ8" s="277" t="s">
        <v>496</v>
      </c>
      <c r="AR8" s="278" t="s">
        <v>497</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498</v>
      </c>
      <c r="AL9" s="1091"/>
      <c r="AM9" s="1091"/>
      <c r="AN9" s="1092"/>
      <c r="AO9" s="279">
        <v>172198524</v>
      </c>
      <c r="AP9" s="279">
        <v>144745</v>
      </c>
      <c r="AQ9" s="280">
        <v>135701</v>
      </c>
      <c r="AR9" s="281">
        <v>6.7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499</v>
      </c>
      <c r="AL10" s="1091"/>
      <c r="AM10" s="1091"/>
      <c r="AN10" s="1092"/>
      <c r="AO10" s="279">
        <v>1693575</v>
      </c>
      <c r="AP10" s="279">
        <v>1424</v>
      </c>
      <c r="AQ10" s="280">
        <v>716</v>
      </c>
      <c r="AR10" s="281">
        <v>98.9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500</v>
      </c>
      <c r="AL11" s="1091"/>
      <c r="AM11" s="1091"/>
      <c r="AN11" s="1092"/>
      <c r="AO11" s="279" t="s">
        <v>501</v>
      </c>
      <c r="AP11" s="279" t="s">
        <v>501</v>
      </c>
      <c r="AQ11" s="280" t="s">
        <v>501</v>
      </c>
      <c r="AR11" s="281" t="s">
        <v>501</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502</v>
      </c>
      <c r="AL12" s="1091"/>
      <c r="AM12" s="1091"/>
      <c r="AN12" s="1092"/>
      <c r="AO12" s="279">
        <v>24707</v>
      </c>
      <c r="AP12" s="279">
        <v>21</v>
      </c>
      <c r="AQ12" s="280">
        <v>6</v>
      </c>
      <c r="AR12" s="281">
        <v>250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503</v>
      </c>
      <c r="AL13" s="1091"/>
      <c r="AM13" s="1091"/>
      <c r="AN13" s="1092"/>
      <c r="AO13" s="279">
        <v>4100660</v>
      </c>
      <c r="AP13" s="279">
        <v>3447</v>
      </c>
      <c r="AQ13" s="280">
        <v>2521</v>
      </c>
      <c r="AR13" s="281">
        <v>36.700000000000003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504</v>
      </c>
      <c r="AL14" s="1091"/>
      <c r="AM14" s="1091"/>
      <c r="AN14" s="1092"/>
      <c r="AO14" s="279">
        <v>-17345119</v>
      </c>
      <c r="AP14" s="279">
        <v>-14580</v>
      </c>
      <c r="AQ14" s="280">
        <v>-12364</v>
      </c>
      <c r="AR14" s="281">
        <v>17.899999999999999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159</v>
      </c>
      <c r="AL15" s="1094"/>
      <c r="AM15" s="1094"/>
      <c r="AN15" s="1095"/>
      <c r="AO15" s="279">
        <v>160672347</v>
      </c>
      <c r="AP15" s="279">
        <v>135056</v>
      </c>
      <c r="AQ15" s="280">
        <v>126580</v>
      </c>
      <c r="AR15" s="281">
        <v>6.7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505</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506</v>
      </c>
      <c r="AP20" s="290" t="s">
        <v>507</v>
      </c>
      <c r="AQ20" s="291" t="s">
        <v>508</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509</v>
      </c>
      <c r="AL21" s="1097"/>
      <c r="AM21" s="1097"/>
      <c r="AN21" s="1098"/>
      <c r="AO21" s="294">
        <v>1568</v>
      </c>
      <c r="AP21" s="295">
        <v>1516.29</v>
      </c>
      <c r="AQ21" s="296">
        <v>51.71</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510</v>
      </c>
      <c r="AL22" s="1097"/>
      <c r="AM22" s="1097"/>
      <c r="AN22" s="1098"/>
      <c r="AO22" s="299">
        <v>99.6</v>
      </c>
      <c r="AP22" s="300">
        <v>98.9</v>
      </c>
      <c r="AQ22" s="301">
        <v>0.7</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511</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513</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493</v>
      </c>
      <c r="AP30" s="270"/>
      <c r="AQ30" s="271" t="s">
        <v>494</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495</v>
      </c>
      <c r="AQ31" s="277" t="s">
        <v>496</v>
      </c>
      <c r="AR31" s="278" t="s">
        <v>497</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514</v>
      </c>
      <c r="AL32" s="1111"/>
      <c r="AM32" s="1111"/>
      <c r="AN32" s="1112"/>
      <c r="AO32" s="279">
        <v>91712780</v>
      </c>
      <c r="AP32" s="279">
        <v>77091</v>
      </c>
      <c r="AQ32" s="280">
        <v>68758</v>
      </c>
      <c r="AR32" s="281">
        <v>12.1</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515</v>
      </c>
      <c r="AL33" s="1111"/>
      <c r="AM33" s="1111"/>
      <c r="AN33" s="1112"/>
      <c r="AO33" s="279" t="s">
        <v>501</v>
      </c>
      <c r="AP33" s="279" t="s">
        <v>501</v>
      </c>
      <c r="AQ33" s="280" t="s">
        <v>501</v>
      </c>
      <c r="AR33" s="281" t="s">
        <v>501</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516</v>
      </c>
      <c r="AL34" s="1111"/>
      <c r="AM34" s="1111"/>
      <c r="AN34" s="1112"/>
      <c r="AO34" s="279">
        <v>1518033</v>
      </c>
      <c r="AP34" s="279">
        <v>1276</v>
      </c>
      <c r="AQ34" s="280">
        <v>6115</v>
      </c>
      <c r="AR34" s="281">
        <v>-79.099999999999994</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517</v>
      </c>
      <c r="AL35" s="1111"/>
      <c r="AM35" s="1111"/>
      <c r="AN35" s="1112"/>
      <c r="AO35" s="279">
        <v>8800968</v>
      </c>
      <c r="AP35" s="279">
        <v>7398</v>
      </c>
      <c r="AQ35" s="280">
        <v>1635</v>
      </c>
      <c r="AR35" s="281">
        <v>352.5</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518</v>
      </c>
      <c r="AL36" s="1111"/>
      <c r="AM36" s="1111"/>
      <c r="AN36" s="1112"/>
      <c r="AO36" s="279" t="s">
        <v>501</v>
      </c>
      <c r="AP36" s="279" t="s">
        <v>501</v>
      </c>
      <c r="AQ36" s="280">
        <v>125</v>
      </c>
      <c r="AR36" s="281" t="s">
        <v>501</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519</v>
      </c>
      <c r="AL37" s="1111"/>
      <c r="AM37" s="1111"/>
      <c r="AN37" s="1112"/>
      <c r="AO37" s="279">
        <v>309894</v>
      </c>
      <c r="AP37" s="279">
        <v>260</v>
      </c>
      <c r="AQ37" s="280">
        <v>634</v>
      </c>
      <c r="AR37" s="281">
        <v>-59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520</v>
      </c>
      <c r="AL38" s="1108"/>
      <c r="AM38" s="1108"/>
      <c r="AN38" s="1109"/>
      <c r="AO38" s="309">
        <v>95</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521</v>
      </c>
      <c r="AL39" s="1108"/>
      <c r="AM39" s="1108"/>
      <c r="AN39" s="1109"/>
      <c r="AO39" s="279">
        <v>-2456229</v>
      </c>
      <c r="AP39" s="279">
        <v>-2065</v>
      </c>
      <c r="AQ39" s="280">
        <v>-2180</v>
      </c>
      <c r="AR39" s="281">
        <v>-5.3</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522</v>
      </c>
      <c r="AL40" s="1111"/>
      <c r="AM40" s="1111"/>
      <c r="AN40" s="1112"/>
      <c r="AO40" s="279">
        <v>-59515591</v>
      </c>
      <c r="AP40" s="279">
        <v>-50027</v>
      </c>
      <c r="AQ40" s="280">
        <v>-45540</v>
      </c>
      <c r="AR40" s="281">
        <v>9.9</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523</v>
      </c>
      <c r="AL41" s="1094"/>
      <c r="AM41" s="1094"/>
      <c r="AN41" s="1095"/>
      <c r="AO41" s="279">
        <v>40369950</v>
      </c>
      <c r="AP41" s="279">
        <v>33934</v>
      </c>
      <c r="AQ41" s="280">
        <v>29552</v>
      </c>
      <c r="AR41" s="281">
        <v>14.8</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524</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525</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493</v>
      </c>
      <c r="AN49" s="1104" t="s">
        <v>526</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527</v>
      </c>
      <c r="AO50" s="322" t="s">
        <v>528</v>
      </c>
      <c r="AP50" s="323" t="s">
        <v>529</v>
      </c>
      <c r="AQ50" s="324" t="s">
        <v>530</v>
      </c>
      <c r="AR50" s="325" t="s">
        <v>531</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532</v>
      </c>
      <c r="AL51" s="318"/>
      <c r="AM51" s="326">
        <v>212643900</v>
      </c>
      <c r="AN51" s="327">
        <v>170096</v>
      </c>
      <c r="AO51" s="328">
        <v>-4.3</v>
      </c>
      <c r="AP51" s="329">
        <v>105585</v>
      </c>
      <c r="AQ51" s="330">
        <v>-2.4</v>
      </c>
      <c r="AR51" s="331">
        <v>-1.9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533</v>
      </c>
      <c r="AM52" s="334">
        <v>28153835</v>
      </c>
      <c r="AN52" s="335">
        <v>22521</v>
      </c>
      <c r="AO52" s="336">
        <v>-5</v>
      </c>
      <c r="AP52" s="337">
        <v>26225</v>
      </c>
      <c r="AQ52" s="338">
        <v>-4.0999999999999996</v>
      </c>
      <c r="AR52" s="339">
        <v>-0.9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534</v>
      </c>
      <c r="AL53" s="318"/>
      <c r="AM53" s="326">
        <v>203489133</v>
      </c>
      <c r="AN53" s="327">
        <v>164700</v>
      </c>
      <c r="AO53" s="328">
        <v>-3.2</v>
      </c>
      <c r="AP53" s="329">
        <v>111577</v>
      </c>
      <c r="AQ53" s="330">
        <v>5.7</v>
      </c>
      <c r="AR53" s="331">
        <v>-8.9</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533</v>
      </c>
      <c r="AM54" s="334">
        <v>29179088</v>
      </c>
      <c r="AN54" s="335">
        <v>23617</v>
      </c>
      <c r="AO54" s="336">
        <v>4.9000000000000004</v>
      </c>
      <c r="AP54" s="337">
        <v>26257</v>
      </c>
      <c r="AQ54" s="338">
        <v>0.1</v>
      </c>
      <c r="AR54" s="339">
        <v>4.8</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535</v>
      </c>
      <c r="AL55" s="318"/>
      <c r="AM55" s="326">
        <v>202013610</v>
      </c>
      <c r="AN55" s="327">
        <v>165422</v>
      </c>
      <c r="AO55" s="328">
        <v>0.4</v>
      </c>
      <c r="AP55" s="329">
        <v>122371</v>
      </c>
      <c r="AQ55" s="330">
        <v>9.6999999999999993</v>
      </c>
      <c r="AR55" s="331">
        <v>-9.3000000000000007</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533</v>
      </c>
      <c r="AM56" s="334">
        <v>30528864</v>
      </c>
      <c r="AN56" s="335">
        <v>24999</v>
      </c>
      <c r="AO56" s="336">
        <v>5.9</v>
      </c>
      <c r="AP56" s="337">
        <v>28038</v>
      </c>
      <c r="AQ56" s="338">
        <v>6.8</v>
      </c>
      <c r="AR56" s="339">
        <v>-0.9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536</v>
      </c>
      <c r="AL57" s="318"/>
      <c r="AM57" s="326">
        <v>165704566</v>
      </c>
      <c r="AN57" s="327">
        <v>137346</v>
      </c>
      <c r="AO57" s="328">
        <v>-17</v>
      </c>
      <c r="AP57" s="329">
        <v>125393</v>
      </c>
      <c r="AQ57" s="330">
        <v>2.5</v>
      </c>
      <c r="AR57" s="331">
        <v>-19.5</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533</v>
      </c>
      <c r="AM58" s="334">
        <v>26849977</v>
      </c>
      <c r="AN58" s="335">
        <v>22255</v>
      </c>
      <c r="AO58" s="336">
        <v>-11</v>
      </c>
      <c r="AP58" s="337">
        <v>28054</v>
      </c>
      <c r="AQ58" s="338">
        <v>0.1</v>
      </c>
      <c r="AR58" s="339">
        <v>-11.1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537</v>
      </c>
      <c r="AL59" s="318"/>
      <c r="AM59" s="326">
        <v>117007046</v>
      </c>
      <c r="AN59" s="327">
        <v>98353</v>
      </c>
      <c r="AO59" s="328">
        <v>-28.4</v>
      </c>
      <c r="AP59" s="329">
        <v>115991</v>
      </c>
      <c r="AQ59" s="330">
        <v>-7.5</v>
      </c>
      <c r="AR59" s="331">
        <v>-20.9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533</v>
      </c>
      <c r="AM60" s="334">
        <v>24235669</v>
      </c>
      <c r="AN60" s="335">
        <v>20372</v>
      </c>
      <c r="AO60" s="336">
        <v>-8.5</v>
      </c>
      <c r="AP60" s="337">
        <v>28546</v>
      </c>
      <c r="AQ60" s="338">
        <v>1.8</v>
      </c>
      <c r="AR60" s="339">
        <v>-10.3</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538</v>
      </c>
      <c r="AL61" s="340"/>
      <c r="AM61" s="341">
        <v>180171651</v>
      </c>
      <c r="AN61" s="342">
        <v>147183</v>
      </c>
      <c r="AO61" s="343">
        <v>-10.5</v>
      </c>
      <c r="AP61" s="344">
        <v>116183</v>
      </c>
      <c r="AQ61" s="345">
        <v>1.6</v>
      </c>
      <c r="AR61" s="331">
        <v>-12.1</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533</v>
      </c>
      <c r="AM62" s="334">
        <v>27789487</v>
      </c>
      <c r="AN62" s="335">
        <v>22753</v>
      </c>
      <c r="AO62" s="336">
        <v>-2.7</v>
      </c>
      <c r="AP62" s="337">
        <v>27424</v>
      </c>
      <c r="AQ62" s="338">
        <v>0.9</v>
      </c>
      <c r="AR62" s="339">
        <v>-3.6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8iU8C0lcLNGqixcnom8g6MNZiNrTl7NT+zXDz5iUG0LMbnyfq1NRbDLl7xY4k2s4/U6xrpBOugqdGAlNnDA/vw==" saltValue="iWCE5cbqiSrzsTUoUyAiR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539</v>
      </c>
    </row>
    <row r="121" spans="125:125" ht="13.5" hidden="1" customHeight="1" x14ac:dyDescent="0.2">
      <c r="DU121" s="257"/>
    </row>
  </sheetData>
  <sheetProtection algorithmName="SHA-512" hashValue="6z5C1lfB1+7m07Yx0cWRKXBUp3SxsTIuf52hqr6vDG6uGIVEDzWIc7NYs7pCsGOLqJ2qOWVHYIEbhei6/IROBw==" saltValue="tPhcCAYvoCSSvfEFwwk3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540</v>
      </c>
    </row>
  </sheetData>
  <sheetProtection algorithmName="SHA-512" hashValue="xlN3Xyq/jvQ4bYb2uIpEp4/PyPrjJEmiq2ZXgsphy9CPKgrtQGbElYcQrU/bnNSGL3eMiOJ3hvFTIRIs/U/3Xg==" saltValue="x6UVl7e8oTWWqd5nHZpG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541</v>
      </c>
      <c r="G46" s="349" t="s">
        <v>542</v>
      </c>
      <c r="H46" s="349" t="s">
        <v>543</v>
      </c>
      <c r="I46" s="349" t="s">
        <v>544</v>
      </c>
      <c r="J46" s="350" t="s">
        <v>545</v>
      </c>
    </row>
    <row r="47" spans="2:10" ht="57.75" customHeight="1" x14ac:dyDescent="0.2">
      <c r="B47" s="7"/>
      <c r="C47" s="1113" t="s">
        <v>4</v>
      </c>
      <c r="D47" s="1113"/>
      <c r="E47" s="1114"/>
      <c r="F47" s="351">
        <v>5.78</v>
      </c>
      <c r="G47" s="352">
        <v>4.66</v>
      </c>
      <c r="H47" s="352">
        <v>4.49</v>
      </c>
      <c r="I47" s="352">
        <v>8.5399999999999991</v>
      </c>
      <c r="J47" s="353">
        <v>7.6</v>
      </c>
    </row>
    <row r="48" spans="2:10" ht="57.75" customHeight="1" x14ac:dyDescent="0.2">
      <c r="B48" s="8"/>
      <c r="C48" s="1115" t="s">
        <v>5</v>
      </c>
      <c r="D48" s="1115"/>
      <c r="E48" s="1116"/>
      <c r="F48" s="354">
        <v>4.8</v>
      </c>
      <c r="G48" s="355">
        <v>3.33</v>
      </c>
      <c r="H48" s="355">
        <v>6.24</v>
      </c>
      <c r="I48" s="355">
        <v>4.34</v>
      </c>
      <c r="J48" s="356">
        <v>5.0599999999999996</v>
      </c>
    </row>
    <row r="49" spans="2:10" ht="57.75" customHeight="1" thickBot="1" x14ac:dyDescent="0.25">
      <c r="B49" s="9"/>
      <c r="C49" s="1117" t="s">
        <v>6</v>
      </c>
      <c r="D49" s="1117"/>
      <c r="E49" s="1118"/>
      <c r="F49" s="357" t="s">
        <v>546</v>
      </c>
      <c r="G49" s="358" t="s">
        <v>547</v>
      </c>
      <c r="H49" s="358">
        <v>2.78</v>
      </c>
      <c r="I49" s="358">
        <v>3.71</v>
      </c>
      <c r="J49" s="359">
        <v>0.45</v>
      </c>
    </row>
    <row r="50" spans="2:10" ht="13.5" customHeight="1" x14ac:dyDescent="0.2"/>
  </sheetData>
  <sheetProtection algorithmName="SHA-512" hashValue="JpHVB1l6RwMOZSo3RroFQ2aNDlo1Zb3mLsLou+emS7bbtzw8cgQ9Wx7cj7z4TkZ7Z9QQi4uunGqhP3b8/aDGJA==" saltValue="9GHkB+0jQqPh23EXev+r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2024-03-12T04:36:41Z</dcterms:created>
  <dcterms:modified xsi:type="dcterms:W3CDTF">2024-03-26T06:46:10Z</dcterms:modified>
  <cp:category/>
</cp:coreProperties>
</file>