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295" windowHeight="1905" tabRatio="924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<sst xmlns="http://schemas.openxmlformats.org/spreadsheetml/2006/main" count="247" uniqueCount="104">
  <si>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</si>
  <si>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</si>
  <si>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</si>
  <si>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</si>
  <si>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</si>
  <si>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</si>
  <si>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</si>
  <si>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</si>
  <si>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</si>
  <si>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</si>
  <si>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</si>
  <si>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</si>
  <si>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</si>
  <si>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</si>
  <si>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</si>
  <si>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</si>
  <si>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</si>
  <si>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</si>
  <si>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</si>
  <si>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</si>
  <si>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</si>
  <si>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</si>
  <si>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</si>
  <si>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</si>
  <si>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</si>
  <si>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</si>
  <si>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</si>
  <si>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</si>
  <si>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</si>
  <si>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</si>
  <si>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</si>
  <si>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</si>
  <si>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</si>
  <si>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</si>
  <si>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</si>
  <si>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</si>
  <si>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</si>
  <si>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</si>
  <si>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</si>
  <si>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</si>
  <si>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</si>
  <si>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</si>
  <si>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</si>
  <si>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</si>
  <si>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</si>
  <si>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</si>
  <si>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</si>
  <si>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</si>
  <si>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</si>
  <si>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</si>
  <si>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</si>
  <si>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</si>
  <si>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</si>
  <si>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</si>
  <si>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</si>
  <si>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</si>
  <si>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</si>
  <si>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</si>
  <si>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</si>
  <si>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</si>
  <si>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</si>
  <si>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</si>
  <si>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</si>
  <si>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</si>
  <si>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</si>
  <si>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</si>
  <si>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</si>
  <si>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</si>
  <si>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</si>
  <si>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</si>
  <si>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</si>
  <si>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</si>
  <si>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</si>
  <si>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</si>
  <si>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</si>
  <si>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</si>
  <si>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</si>
  <si>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</si>
  <si>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</si>
  <si>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</si>
  <si>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</si>
  <si>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</si>
  <si>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</si>
  <si>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</si>
  <si>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</si>
  <si>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</si>
  <si>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</si>
  <si>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</si>
  <si>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</si>
  <si>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</si>
  <si>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</si>
  <si>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</si>
  <si>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</si>
  <si>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</si>
  <si>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</si>
  <si>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</si>
  <si>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</si>
  <si>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</si>
  <si>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</si>
  <si>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</si>
  <si>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</si>
  <si>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R５年７月分</t>
  </si>
  <si>
    <t>【広域ブロック別】
R５年７月分</t>
  </si>
  <si>
    <t>【人口規模別】
R５年７月分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</si>
</sst>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SheetLayoutView="75" workbookViewId="0" topLeftCell="A1">
      <selection activeCell="Q22" sqref="Q22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3" t="s">
        <v>101</v>
      </c>
      <c r="B1" s="374"/>
      <c r="C1" s="379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4" t="s">
        <v>38</v>
      </c>
      <c r="AB1" s="385"/>
      <c r="AC1" s="386"/>
      <c r="AD1" s="371" t="s">
        <v>56</v>
      </c>
      <c r="AE1" s="371"/>
      <c r="AF1" s="371"/>
      <c r="AG1" s="362" t="s">
        <v>57</v>
      </c>
      <c r="AH1" s="365" t="s">
        <v>58</v>
      </c>
      <c r="AI1" s="368" t="s">
        <v>45</v>
      </c>
    </row>
    <row r="2" spans="1:35" ht="19.5" customHeight="1">
      <c r="A2" s="375"/>
      <c r="B2" s="376"/>
      <c r="C2" s="380"/>
      <c r="D2" s="358" t="s">
        <v>38</v>
      </c>
      <c r="E2" s="359"/>
      <c r="F2" s="360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382" t="s">
        <v>36</v>
      </c>
      <c r="Z2" s="352" t="s">
        <v>37</v>
      </c>
      <c r="AA2" s="387"/>
      <c r="AB2" s="388"/>
      <c r="AC2" s="389"/>
      <c r="AD2" s="372"/>
      <c r="AE2" s="372"/>
      <c r="AF2" s="372"/>
      <c r="AG2" s="363"/>
      <c r="AH2" s="366"/>
      <c r="AI2" s="369"/>
    </row>
    <row r="3" spans="1:35" ht="19.5" customHeight="1">
      <c r="A3" s="375"/>
      <c r="B3" s="376"/>
      <c r="C3" s="380"/>
      <c r="D3" s="361"/>
      <c r="E3" s="359"/>
      <c r="F3" s="359"/>
      <c r="G3" s="350" t="s">
        <v>41</v>
      </c>
      <c r="H3" s="351"/>
      <c r="I3" s="351"/>
      <c r="J3" s="350" t="s">
        <v>42</v>
      </c>
      <c r="K3" s="351"/>
      <c r="L3" s="351"/>
      <c r="M3" s="350" t="s">
        <v>43</v>
      </c>
      <c r="N3" s="351"/>
      <c r="O3" s="351"/>
      <c r="P3" s="350" t="s">
        <v>44</v>
      </c>
      <c r="Q3" s="351"/>
      <c r="R3" s="351"/>
      <c r="S3" s="350" t="s">
        <v>40</v>
      </c>
      <c r="T3" s="351"/>
      <c r="U3" s="351"/>
      <c r="V3" s="350" t="s">
        <v>39</v>
      </c>
      <c r="W3" s="351"/>
      <c r="X3" s="351"/>
      <c r="Y3" s="382"/>
      <c r="Z3" s="352"/>
      <c r="AA3" s="387"/>
      <c r="AB3" s="388"/>
      <c r="AC3" s="389"/>
      <c r="AD3" s="372"/>
      <c r="AE3" s="372"/>
      <c r="AF3" s="372"/>
      <c r="AG3" s="363"/>
      <c r="AH3" s="366"/>
      <c r="AI3" s="369"/>
    </row>
    <row r="4" spans="1:35" ht="19.5" customHeight="1" thickBot="1">
      <c r="A4" s="377"/>
      <c r="B4" s="378"/>
      <c r="C4" s="381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3"/>
      <c r="Z4" s="353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4"/>
      <c r="AH4" s="367"/>
      <c r="AI4" s="370"/>
    </row>
    <row r="5" spans="1:35" s="19" customFormat="1" ht="39.75" customHeight="1" thickBot="1">
      <c r="A5" s="356" t="s">
        <v>55</v>
      </c>
      <c r="B5" s="357"/>
      <c r="C5" s="98">
        <f>SUM(C6:C38)</f>
        <v>1178291</v>
      </c>
      <c r="D5" s="105">
        <f>SUM(E5:F5)</f>
        <v>21553.999999999993</v>
      </c>
      <c r="E5" s="106">
        <f>SUM(E6:E38)</f>
        <v>19879.899999999994</v>
      </c>
      <c r="F5" s="106">
        <f>SUM(F6:F38)</f>
        <v>1674.1</v>
      </c>
      <c r="G5" s="116">
        <f>SUM(H5:I5)</f>
        <v>441.5</v>
      </c>
      <c r="H5" s="116">
        <f aca="true" t="shared" si="0" ref="H5:AC5">SUM(H6:H38)</f>
        <v>441.5</v>
      </c>
      <c r="I5" s="116">
        <f t="shared" si="0"/>
        <v>0</v>
      </c>
      <c r="J5" s="116">
        <f>SUM(K5:L5)</f>
        <v>16796.9</v>
      </c>
      <c r="K5" s="116">
        <f t="shared" si="0"/>
        <v>15730.900000000001</v>
      </c>
      <c r="L5" s="116">
        <f t="shared" si="0"/>
        <v>1065.9999999999998</v>
      </c>
      <c r="M5" s="116">
        <f>SUM(N5:O5)</f>
        <v>925.3999999999997</v>
      </c>
      <c r="N5" s="116">
        <f t="shared" si="0"/>
        <v>707.5999999999998</v>
      </c>
      <c r="O5" s="116">
        <f t="shared" si="0"/>
        <v>217.79999999999995</v>
      </c>
      <c r="P5" s="116">
        <f>SUM(Q5:R5)</f>
        <v>2848.000000000001</v>
      </c>
      <c r="Q5" s="116">
        <f t="shared" si="0"/>
        <v>2768.600000000001</v>
      </c>
      <c r="R5" s="116">
        <f t="shared" si="0"/>
        <v>79.4</v>
      </c>
      <c r="S5" s="116">
        <f>SUM(T5:U5)</f>
        <v>1.3000000000000003</v>
      </c>
      <c r="T5" s="116">
        <f t="shared" si="0"/>
        <v>1.2000000000000002</v>
      </c>
      <c r="U5" s="116">
        <f t="shared" si="0"/>
        <v>0.1</v>
      </c>
      <c r="V5" s="116">
        <f>SUM(W5:X5)</f>
        <v>540.8999999999999</v>
      </c>
      <c r="W5" s="116">
        <f t="shared" si="0"/>
        <v>230.10000000000002</v>
      </c>
      <c r="X5" s="116">
        <f t="shared" si="0"/>
        <v>310.7999999999999</v>
      </c>
      <c r="Y5" s="121">
        <f t="shared" si="0"/>
        <v>10201.099999999999</v>
      </c>
      <c r="Z5" s="129">
        <f t="shared" si="0"/>
        <v>31755.100000000002</v>
      </c>
      <c r="AA5" s="137">
        <f t="shared" si="0"/>
        <v>21554</v>
      </c>
      <c r="AB5" s="144">
        <f t="shared" si="0"/>
        <v>18706</v>
      </c>
      <c r="AC5" s="145">
        <f t="shared" si="0"/>
        <v>2848</v>
      </c>
      <c r="AD5" s="164">
        <f>AA5/C5/31*1000000</f>
        <v>590.083708167715</v>
      </c>
      <c r="AE5" s="155">
        <f>AB5/C5/31*1000000</f>
        <v>512.1140319655414</v>
      </c>
      <c r="AF5" s="156">
        <f>AC5/C5/31*1000000</f>
        <v>77.96967620217373</v>
      </c>
      <c r="AG5" s="132">
        <f>Z5/C5/31*1000000</f>
        <v>869.3591519549323</v>
      </c>
      <c r="AH5" s="169">
        <f>Y5/C5/31*1000000</f>
        <v>279.2754437872171</v>
      </c>
      <c r="AI5" s="174">
        <f>AC5*100/AA5</f>
        <v>13.21332467291454</v>
      </c>
    </row>
    <row r="6" spans="1:35" s="22" customFormat="1" ht="19.5" customHeight="1" thickTop="1">
      <c r="A6" s="59">
        <v>1</v>
      </c>
      <c r="B6" s="60" t="s">
        <v>0</v>
      </c>
      <c r="C6" s="99">
        <v>281183</v>
      </c>
      <c r="D6" s="107">
        <f>G6+J6+M6+P6+S6+V6</f>
        <v>4962.6</v>
      </c>
      <c r="E6" s="108">
        <f>H6+K6+N6+Q6+T6+W6</f>
        <v>4918.5</v>
      </c>
      <c r="F6" s="108">
        <f>I6+L6+O6+R6+U6+X6</f>
        <v>44.1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3838.8</v>
      </c>
      <c r="K6" s="61">
        <v>3810.8</v>
      </c>
      <c r="L6" s="61">
        <v>28</v>
      </c>
      <c r="M6" s="117">
        <f>SUM(N6:O6)</f>
        <v>256.59999999999997</v>
      </c>
      <c r="N6" s="61">
        <v>254.2</v>
      </c>
      <c r="O6" s="61">
        <v>2.4</v>
      </c>
      <c r="P6" s="117">
        <f>SUM(Q6:R6)</f>
        <v>788.1999999999999</v>
      </c>
      <c r="Q6" s="61">
        <v>787.4</v>
      </c>
      <c r="R6" s="61">
        <v>0.8</v>
      </c>
      <c r="S6" s="117">
        <f>SUM(T6:U6)</f>
        <v>0</v>
      </c>
      <c r="T6" s="61">
        <v>0</v>
      </c>
      <c r="U6" s="61">
        <v>0</v>
      </c>
      <c r="V6" s="117">
        <f>SUM(W6:X6)</f>
        <v>79</v>
      </c>
      <c r="W6" s="61">
        <v>66.1</v>
      </c>
      <c r="X6" s="61">
        <v>12.9</v>
      </c>
      <c r="Y6" s="122">
        <v>3208.6</v>
      </c>
      <c r="Z6" s="130">
        <f>D6+Y6</f>
        <v>8171.200000000001</v>
      </c>
      <c r="AA6" s="138">
        <f aca="true" t="shared" si="2" ref="AA6:AA38">SUM(AB6:AC6)</f>
        <v>4962.599999999999</v>
      </c>
      <c r="AB6" s="146">
        <f aca="true" t="shared" si="3" ref="AB6:AB38">G6+J6+M6+S6+V6</f>
        <v>4174.4</v>
      </c>
      <c r="AC6" s="147">
        <f aca="true" t="shared" si="4" ref="AC6:AC38">P6</f>
        <v>788.1999999999999</v>
      </c>
      <c r="AD6" s="165">
        <f aca="true" t="shared" si="5" ref="AD6:AD38">AA6/C6/31*1000000</f>
        <v>569.3227220982133</v>
      </c>
      <c r="AE6" s="157">
        <f aca="true" t="shared" si="6" ref="AE6:AE38">AB6/C6/31*1000000</f>
        <v>478.8983136111679</v>
      </c>
      <c r="AF6" s="158">
        <f aca="true" t="shared" si="7" ref="AF6:AF38">AC6/C6/31*1000000</f>
        <v>90.42440848704544</v>
      </c>
      <c r="AG6" s="133">
        <f aca="true" t="shared" si="8" ref="AG6:AG38">Z6/C6/31*1000000</f>
        <v>937.421881031903</v>
      </c>
      <c r="AH6" s="170">
        <f aca="true" t="shared" si="9" ref="AH6:AH38">Y6/C6/31*1000000</f>
        <v>368.09915893368947</v>
      </c>
      <c r="AI6" s="175">
        <f>AC6*100/AA6</f>
        <v>15.88280336920163</v>
      </c>
    </row>
    <row r="7" spans="1:35" s="21" customFormat="1" ht="19.5" customHeight="1">
      <c r="A7" s="62">
        <v>2</v>
      </c>
      <c r="B7" s="63" t="s">
        <v>1</v>
      </c>
      <c r="C7" s="100">
        <v>47171</v>
      </c>
      <c r="D7" s="107">
        <f aca="true" t="shared" si="10" ref="D7:D38">G7+J7+M7+P7+S7+V7</f>
        <v>1053.2</v>
      </c>
      <c r="E7" s="108">
        <f aca="true" t="shared" si="11" ref="E7:E38">H7+K7+N7+Q7+T7+W7</f>
        <v>835.1999999999999</v>
      </c>
      <c r="F7" s="108">
        <f aca="true" t="shared" si="12" ref="F7:F38">I7+L7+O7+R7+U7+X7</f>
        <v>218</v>
      </c>
      <c r="G7" s="117">
        <f>SUM(H7:I7)</f>
        <v>0</v>
      </c>
      <c r="H7" s="61">
        <v>0</v>
      </c>
      <c r="I7" s="61">
        <v>0</v>
      </c>
      <c r="J7" s="117">
        <f aca="true" t="shared" si="13" ref="J7:J38">SUM(K7:L7)</f>
        <v>804.4</v>
      </c>
      <c r="K7" s="61">
        <v>710</v>
      </c>
      <c r="L7" s="61">
        <v>94.4</v>
      </c>
      <c r="M7" s="117">
        <f aca="true" t="shared" si="14" ref="M7:M38">SUM(N7:O7)</f>
        <v>35.900000000000006</v>
      </c>
      <c r="N7" s="61">
        <v>18.8</v>
      </c>
      <c r="O7" s="61">
        <v>17.1</v>
      </c>
      <c r="P7" s="117">
        <f>SUM(Q7:R7)</f>
        <v>130.1</v>
      </c>
      <c r="Q7" s="61">
        <v>98.6</v>
      </c>
      <c r="R7" s="61">
        <v>31.5</v>
      </c>
      <c r="S7" s="117">
        <f>SUM(T7:U7)</f>
        <v>0</v>
      </c>
      <c r="T7" s="61">
        <v>0</v>
      </c>
      <c r="U7" s="61">
        <v>0</v>
      </c>
      <c r="V7" s="117">
        <f aca="true" t="shared" si="15" ref="V7:V38">SUM(W7:X7)</f>
        <v>82.8</v>
      </c>
      <c r="W7" s="61">
        <v>7.8</v>
      </c>
      <c r="X7" s="61">
        <v>75</v>
      </c>
      <c r="Y7" s="122">
        <v>488.3</v>
      </c>
      <c r="Z7" s="130">
        <f>D7+Y7</f>
        <v>1541.5</v>
      </c>
      <c r="AA7" s="138">
        <f>SUM(AB7:AC7)</f>
        <v>1053.1999999999998</v>
      </c>
      <c r="AB7" s="146">
        <f>G7+J7+M7+S7+V7</f>
        <v>923.0999999999999</v>
      </c>
      <c r="AC7" s="147">
        <f>P7</f>
        <v>130.1</v>
      </c>
      <c r="AD7" s="165">
        <f t="shared" si="5"/>
        <v>720.2347533100229</v>
      </c>
      <c r="AE7" s="157">
        <f t="shared" si="6"/>
        <v>631.2653824349431</v>
      </c>
      <c r="AF7" s="158">
        <f t="shared" si="7"/>
        <v>88.96937087507975</v>
      </c>
      <c r="AG7" s="133">
        <f t="shared" si="8"/>
        <v>1054.160531928789</v>
      </c>
      <c r="AH7" s="170">
        <f t="shared" si="9"/>
        <v>333.92577861876595</v>
      </c>
      <c r="AI7" s="175">
        <f aca="true" t="shared" si="16" ref="AI7:AI38">AC7*100/AA7</f>
        <v>12.352829472085077</v>
      </c>
    </row>
    <row r="8" spans="1:35" s="21" customFormat="1" ht="19.5" customHeight="1">
      <c r="A8" s="62">
        <v>3</v>
      </c>
      <c r="B8" s="49" t="s">
        <v>2</v>
      </c>
      <c r="C8" s="100">
        <v>33032</v>
      </c>
      <c r="D8" s="107">
        <f t="shared" si="10"/>
        <v>680.3000000000001</v>
      </c>
      <c r="E8" s="108">
        <f t="shared" si="11"/>
        <v>589.1</v>
      </c>
      <c r="F8" s="108">
        <f t="shared" si="12"/>
        <v>91.2</v>
      </c>
      <c r="G8" s="117">
        <f>SUM(H8:I8)</f>
        <v>0</v>
      </c>
      <c r="H8" s="61">
        <v>0</v>
      </c>
      <c r="I8" s="61">
        <v>0</v>
      </c>
      <c r="J8" s="117">
        <f t="shared" si="13"/>
        <v>579.3000000000001</v>
      </c>
      <c r="K8" s="61">
        <v>521.1</v>
      </c>
      <c r="L8" s="61">
        <v>58.2</v>
      </c>
      <c r="M8" s="117">
        <f t="shared" si="14"/>
        <v>77.1</v>
      </c>
      <c r="N8" s="61">
        <v>47.3</v>
      </c>
      <c r="O8" s="61">
        <v>29.8</v>
      </c>
      <c r="P8" s="117">
        <f>SUM(Q8:R8)</f>
        <v>23.9</v>
      </c>
      <c r="Q8" s="61">
        <v>20.7</v>
      </c>
      <c r="R8" s="61">
        <v>3.2</v>
      </c>
      <c r="S8" s="117">
        <f>SUM(T8:U8)</f>
        <v>0</v>
      </c>
      <c r="T8" s="61">
        <v>0</v>
      </c>
      <c r="U8" s="61">
        <v>0</v>
      </c>
      <c r="V8" s="117">
        <f t="shared" si="15"/>
        <v>0</v>
      </c>
      <c r="W8" s="61">
        <v>0</v>
      </c>
      <c r="X8" s="61">
        <v>0</v>
      </c>
      <c r="Y8" s="122">
        <v>74.2</v>
      </c>
      <c r="Z8" s="130">
        <f aca="true" t="shared" si="17" ref="Z8:Z37">D8+Y8</f>
        <v>754.5000000000001</v>
      </c>
      <c r="AA8" s="138">
        <f>SUM(AB8:AC8)</f>
        <v>680.3000000000001</v>
      </c>
      <c r="AB8" s="146">
        <f>G8+J8+M8+S8+V8</f>
        <v>656.4000000000001</v>
      </c>
      <c r="AC8" s="147">
        <f>P8</f>
        <v>23.9</v>
      </c>
      <c r="AD8" s="165">
        <f t="shared" si="5"/>
        <v>664.3606590676491</v>
      </c>
      <c r="AE8" s="157">
        <f t="shared" si="6"/>
        <v>641.0206329736952</v>
      </c>
      <c r="AF8" s="158">
        <f t="shared" si="7"/>
        <v>23.34002609395386</v>
      </c>
      <c r="AG8" s="133">
        <f t="shared" si="8"/>
        <v>736.8221626731461</v>
      </c>
      <c r="AH8" s="170">
        <f t="shared" si="9"/>
        <v>72.46150360549693</v>
      </c>
      <c r="AI8" s="175">
        <f t="shared" si="16"/>
        <v>3.513155960605615</v>
      </c>
    </row>
    <row r="9" spans="1:35" s="22" customFormat="1" ht="19.5" customHeight="1">
      <c r="A9" s="64">
        <v>4</v>
      </c>
      <c r="B9" s="49" t="s">
        <v>3</v>
      </c>
      <c r="C9" s="100">
        <v>91558</v>
      </c>
      <c r="D9" s="109">
        <f t="shared" si="10"/>
        <v>1431.2</v>
      </c>
      <c r="E9" s="108">
        <f t="shared" si="11"/>
        <v>1388.9</v>
      </c>
      <c r="F9" s="108">
        <f>I9+L9+O9+R9+U9+X9</f>
        <v>42.3</v>
      </c>
      <c r="G9" s="118">
        <f>SUM(H9:I9)</f>
        <v>0</v>
      </c>
      <c r="H9" s="65">
        <v>0</v>
      </c>
      <c r="I9" s="65">
        <v>0</v>
      </c>
      <c r="J9" s="118">
        <f t="shared" si="13"/>
        <v>1256.6000000000001</v>
      </c>
      <c r="K9" s="61">
        <v>1227.4</v>
      </c>
      <c r="L9" s="61">
        <v>29.2</v>
      </c>
      <c r="M9" s="118">
        <f t="shared" si="14"/>
        <v>66.7</v>
      </c>
      <c r="N9" s="61">
        <v>58.4</v>
      </c>
      <c r="O9" s="61">
        <v>8.3</v>
      </c>
      <c r="P9" s="118">
        <f>SUM(Q9:R9)</f>
        <v>103.1</v>
      </c>
      <c r="Q9" s="61">
        <v>103.1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5"/>
        <v>4.8</v>
      </c>
      <c r="W9" s="61">
        <v>0</v>
      </c>
      <c r="X9" s="61">
        <v>4.8</v>
      </c>
      <c r="Y9" s="123">
        <v>925.8</v>
      </c>
      <c r="Z9" s="130">
        <f t="shared" si="17"/>
        <v>2357</v>
      </c>
      <c r="AA9" s="139">
        <f t="shared" si="2"/>
        <v>1431.2</v>
      </c>
      <c r="AB9" s="148">
        <f t="shared" si="3"/>
        <v>1328.1000000000001</v>
      </c>
      <c r="AC9" s="149">
        <f t="shared" si="4"/>
        <v>103.1</v>
      </c>
      <c r="AD9" s="166">
        <f t="shared" si="5"/>
        <v>504.24585438174574</v>
      </c>
      <c r="AE9" s="159">
        <f t="shared" si="6"/>
        <v>467.92126830938827</v>
      </c>
      <c r="AF9" s="160">
        <f t="shared" si="7"/>
        <v>36.32458607235745</v>
      </c>
      <c r="AG9" s="134">
        <f t="shared" si="8"/>
        <v>830.4272490062707</v>
      </c>
      <c r="AH9" s="171">
        <f t="shared" si="9"/>
        <v>326.181394624525</v>
      </c>
      <c r="AI9" s="176">
        <f t="shared" si="16"/>
        <v>7.203745108999441</v>
      </c>
    </row>
    <row r="10" spans="1:35" s="22" customFormat="1" ht="19.5" customHeight="1">
      <c r="A10" s="64">
        <v>5</v>
      </c>
      <c r="B10" s="49" t="s">
        <v>66</v>
      </c>
      <c r="C10" s="100">
        <v>91763</v>
      </c>
      <c r="D10" s="109">
        <f t="shared" si="10"/>
        <v>1438.6</v>
      </c>
      <c r="E10" s="108">
        <f t="shared" si="11"/>
        <v>1346.8</v>
      </c>
      <c r="F10" s="108">
        <f t="shared" si="12"/>
        <v>91.80000000000001</v>
      </c>
      <c r="G10" s="118">
        <f t="shared" si="1"/>
        <v>0</v>
      </c>
      <c r="H10" s="65">
        <v>0</v>
      </c>
      <c r="I10" s="65">
        <v>0</v>
      </c>
      <c r="J10" s="118">
        <f t="shared" si="13"/>
        <v>1108.8</v>
      </c>
      <c r="K10" s="65">
        <v>1036.6</v>
      </c>
      <c r="L10" s="65">
        <v>72.2</v>
      </c>
      <c r="M10" s="118">
        <f t="shared" si="14"/>
        <v>56.5</v>
      </c>
      <c r="N10" s="65">
        <v>36.9</v>
      </c>
      <c r="O10" s="65">
        <v>19.6</v>
      </c>
      <c r="P10" s="118">
        <f aca="true" t="shared" si="19" ref="P10:P38">SUM(Q10:R10)</f>
        <v>273.3</v>
      </c>
      <c r="Q10" s="65">
        <v>273.3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5"/>
        <v>0</v>
      </c>
      <c r="W10" s="65">
        <v>0</v>
      </c>
      <c r="X10" s="65">
        <v>0</v>
      </c>
      <c r="Y10" s="123">
        <v>728.3</v>
      </c>
      <c r="Z10" s="130">
        <f t="shared" si="17"/>
        <v>2166.8999999999996</v>
      </c>
      <c r="AA10" s="139">
        <f t="shared" si="2"/>
        <v>1438.6</v>
      </c>
      <c r="AB10" s="148">
        <f t="shared" si="3"/>
        <v>1165.3</v>
      </c>
      <c r="AC10" s="149">
        <f t="shared" si="4"/>
        <v>273.3</v>
      </c>
      <c r="AD10" s="166">
        <f t="shared" si="5"/>
        <v>505.72073289782617</v>
      </c>
      <c r="AE10" s="159">
        <f t="shared" si="6"/>
        <v>409.64574589589665</v>
      </c>
      <c r="AF10" s="160">
        <f t="shared" si="7"/>
        <v>96.0749870019296</v>
      </c>
      <c r="AG10" s="134">
        <f t="shared" si="8"/>
        <v>761.7449298736963</v>
      </c>
      <c r="AH10" s="171">
        <f t="shared" si="9"/>
        <v>256.02419697587015</v>
      </c>
      <c r="AI10" s="176">
        <f t="shared" si="16"/>
        <v>18.997636591130266</v>
      </c>
    </row>
    <row r="11" spans="1:36" s="22" customFormat="1" ht="19.5" customHeight="1">
      <c r="A11" s="64">
        <v>6</v>
      </c>
      <c r="B11" s="49" t="s">
        <v>67</v>
      </c>
      <c r="C11" s="100">
        <v>32250</v>
      </c>
      <c r="D11" s="109">
        <f>G11+J11+M11+P11+S11+V11</f>
        <v>734.1999999999999</v>
      </c>
      <c r="E11" s="108">
        <f t="shared" si="11"/>
        <v>553.8000000000001</v>
      </c>
      <c r="F11" s="108">
        <f t="shared" si="12"/>
        <v>180.39999999999998</v>
      </c>
      <c r="G11" s="118">
        <f>SUM(H11:I11)</f>
        <v>0</v>
      </c>
      <c r="H11" s="65">
        <v>0</v>
      </c>
      <c r="I11" s="65">
        <v>0</v>
      </c>
      <c r="J11" s="118">
        <f t="shared" si="13"/>
        <v>601.8</v>
      </c>
      <c r="K11" s="65">
        <v>454.3</v>
      </c>
      <c r="L11" s="65">
        <v>147.5</v>
      </c>
      <c r="M11" s="118">
        <f t="shared" si="14"/>
        <v>45.8</v>
      </c>
      <c r="N11" s="65">
        <v>16.6</v>
      </c>
      <c r="O11" s="65">
        <v>29.2</v>
      </c>
      <c r="P11" s="118">
        <f t="shared" si="19"/>
        <v>86.60000000000001</v>
      </c>
      <c r="Q11" s="65">
        <v>82.9</v>
      </c>
      <c r="R11" s="65">
        <v>3.7</v>
      </c>
      <c r="S11" s="118">
        <f t="shared" si="18"/>
        <v>0</v>
      </c>
      <c r="T11" s="65">
        <v>0</v>
      </c>
      <c r="U11" s="65">
        <v>0</v>
      </c>
      <c r="V11" s="118">
        <f t="shared" si="15"/>
        <v>0</v>
      </c>
      <c r="W11" s="65">
        <v>0</v>
      </c>
      <c r="X11" s="65">
        <v>0</v>
      </c>
      <c r="Y11" s="123">
        <v>267</v>
      </c>
      <c r="Z11" s="130">
        <f t="shared" si="17"/>
        <v>1001.1999999999999</v>
      </c>
      <c r="AA11" s="139">
        <f t="shared" si="2"/>
        <v>734.1999999999999</v>
      </c>
      <c r="AB11" s="148">
        <f t="shared" si="3"/>
        <v>647.5999999999999</v>
      </c>
      <c r="AC11" s="149">
        <f t="shared" si="4"/>
        <v>86.60000000000001</v>
      </c>
      <c r="AD11" s="166">
        <f t="shared" si="5"/>
        <v>734.3835958989746</v>
      </c>
      <c r="AE11" s="159">
        <f t="shared" si="6"/>
        <v>647.7619404851212</v>
      </c>
      <c r="AF11" s="160">
        <f t="shared" si="7"/>
        <v>86.62165541385347</v>
      </c>
      <c r="AG11" s="134">
        <f t="shared" si="8"/>
        <v>1001.4503625906477</v>
      </c>
      <c r="AH11" s="171">
        <f t="shared" si="9"/>
        <v>267.0667666916729</v>
      </c>
      <c r="AI11" s="176">
        <f t="shared" si="16"/>
        <v>11.795151184963226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24768</v>
      </c>
      <c r="D12" s="109">
        <f>G12+J12+M12+P12+S12+V12</f>
        <v>489.70000000000005</v>
      </c>
      <c r="E12" s="108">
        <f t="shared" si="11"/>
        <v>465.29999999999995</v>
      </c>
      <c r="F12" s="108">
        <f t="shared" si="12"/>
        <v>24.4</v>
      </c>
      <c r="G12" s="118">
        <f>SUM(H12:I12)</f>
        <v>0</v>
      </c>
      <c r="H12" s="65">
        <v>0</v>
      </c>
      <c r="I12" s="65">
        <v>0</v>
      </c>
      <c r="J12" s="118">
        <f t="shared" si="13"/>
        <v>357.6</v>
      </c>
      <c r="K12" s="65">
        <v>343.6</v>
      </c>
      <c r="L12" s="65">
        <v>14</v>
      </c>
      <c r="M12" s="118">
        <f t="shared" si="14"/>
        <v>27.5</v>
      </c>
      <c r="N12" s="65">
        <v>24.9</v>
      </c>
      <c r="O12" s="65">
        <v>2.6</v>
      </c>
      <c r="P12" s="118">
        <f>SUM(Q12:R12)</f>
        <v>98.60000000000001</v>
      </c>
      <c r="Q12" s="65">
        <v>92.2</v>
      </c>
      <c r="R12" s="65">
        <v>6.4</v>
      </c>
      <c r="S12" s="118">
        <f t="shared" si="18"/>
        <v>0.4</v>
      </c>
      <c r="T12" s="65">
        <v>0.4</v>
      </c>
      <c r="U12" s="65">
        <v>0</v>
      </c>
      <c r="V12" s="118">
        <f t="shared" si="15"/>
        <v>5.6</v>
      </c>
      <c r="W12" s="65">
        <v>4.2</v>
      </c>
      <c r="X12" s="65">
        <v>1.4</v>
      </c>
      <c r="Y12" s="123">
        <v>170.5</v>
      </c>
      <c r="Z12" s="130">
        <f t="shared" si="17"/>
        <v>660.2</v>
      </c>
      <c r="AA12" s="139">
        <f>SUM(AB12:AC12)</f>
        <v>489.70000000000005</v>
      </c>
      <c r="AB12" s="148">
        <f>G12+J12+M12+S12+V12</f>
        <v>391.1</v>
      </c>
      <c r="AC12" s="149">
        <f>P12</f>
        <v>98.60000000000001</v>
      </c>
      <c r="AD12" s="166">
        <f t="shared" si="5"/>
        <v>637.7896557472701</v>
      </c>
      <c r="AE12" s="159">
        <f t="shared" si="6"/>
        <v>509.3721347003418</v>
      </c>
      <c r="AF12" s="160">
        <f t="shared" si="7"/>
        <v>128.41752104692839</v>
      </c>
      <c r="AG12" s="134">
        <f t="shared" si="8"/>
        <v>859.8503792614821</v>
      </c>
      <c r="AH12" s="171">
        <f t="shared" si="9"/>
        <v>222.0607235142119</v>
      </c>
      <c r="AI12" s="176">
        <f t="shared" si="16"/>
        <v>20.134776393710432</v>
      </c>
    </row>
    <row r="13" spans="1:35" s="22" customFormat="1" ht="19.5" customHeight="1">
      <c r="A13" s="64">
        <v>8</v>
      </c>
      <c r="B13" s="49" t="s">
        <v>68</v>
      </c>
      <c r="C13" s="100">
        <v>108263</v>
      </c>
      <c r="D13" s="109">
        <f t="shared" si="10"/>
        <v>1921.1</v>
      </c>
      <c r="E13" s="108">
        <f t="shared" si="11"/>
        <v>1738.4</v>
      </c>
      <c r="F13" s="108">
        <f t="shared" si="12"/>
        <v>182.7</v>
      </c>
      <c r="G13" s="118">
        <f t="shared" si="1"/>
        <v>0</v>
      </c>
      <c r="H13" s="65">
        <v>0</v>
      </c>
      <c r="I13" s="65">
        <v>0</v>
      </c>
      <c r="J13" s="118">
        <f t="shared" si="13"/>
        <v>1588.6999999999998</v>
      </c>
      <c r="K13" s="65">
        <v>1454.6</v>
      </c>
      <c r="L13" s="65">
        <v>134.1</v>
      </c>
      <c r="M13" s="118">
        <f t="shared" si="14"/>
        <v>95.5</v>
      </c>
      <c r="N13" s="65">
        <v>77.9</v>
      </c>
      <c r="O13" s="65">
        <v>17.6</v>
      </c>
      <c r="P13" s="118">
        <f t="shared" si="19"/>
        <v>206</v>
      </c>
      <c r="Q13" s="65">
        <v>205.9</v>
      </c>
      <c r="R13" s="65">
        <v>0.1</v>
      </c>
      <c r="S13" s="118">
        <v>0</v>
      </c>
      <c r="T13" s="65">
        <v>0</v>
      </c>
      <c r="U13" s="65">
        <v>0</v>
      </c>
      <c r="V13" s="118">
        <f t="shared" si="15"/>
        <v>30.9</v>
      </c>
      <c r="W13" s="65">
        <v>0</v>
      </c>
      <c r="X13" s="65">
        <v>30.9</v>
      </c>
      <c r="Y13" s="123">
        <v>684.4</v>
      </c>
      <c r="Z13" s="130">
        <f t="shared" si="17"/>
        <v>2605.5</v>
      </c>
      <c r="AA13" s="139">
        <f t="shared" si="2"/>
        <v>1921.1</v>
      </c>
      <c r="AB13" s="148">
        <f t="shared" si="3"/>
        <v>1715.1</v>
      </c>
      <c r="AC13" s="149">
        <f t="shared" si="4"/>
        <v>206</v>
      </c>
      <c r="AD13" s="166">
        <f t="shared" si="5"/>
        <v>572.411329280876</v>
      </c>
      <c r="AE13" s="159">
        <f t="shared" si="6"/>
        <v>511.0315292538809</v>
      </c>
      <c r="AF13" s="160">
        <f t="shared" si="7"/>
        <v>61.3798000269952</v>
      </c>
      <c r="AG13" s="134">
        <f t="shared" si="8"/>
        <v>776.3352862637669</v>
      </c>
      <c r="AH13" s="171">
        <f t="shared" si="9"/>
        <v>203.92395698289081</v>
      </c>
      <c r="AI13" s="176">
        <f t="shared" si="16"/>
        <v>10.723023267919421</v>
      </c>
    </row>
    <row r="14" spans="1:35" s="21" customFormat="1" ht="17.25" customHeight="1">
      <c r="A14" s="62">
        <v>9</v>
      </c>
      <c r="B14" s="49" t="s">
        <v>69</v>
      </c>
      <c r="C14" s="100">
        <v>17763</v>
      </c>
      <c r="D14" s="109">
        <f>G14+J14+M14+P14+S14+V14</f>
        <v>341.2</v>
      </c>
      <c r="E14" s="108">
        <f t="shared" si="11"/>
        <v>272.79999999999995</v>
      </c>
      <c r="F14" s="108">
        <f t="shared" si="12"/>
        <v>68.4</v>
      </c>
      <c r="G14" s="118">
        <f>SUM(H14:I14)</f>
        <v>0</v>
      </c>
      <c r="H14" s="65">
        <v>0</v>
      </c>
      <c r="I14" s="65">
        <v>0</v>
      </c>
      <c r="J14" s="118">
        <f t="shared" si="13"/>
        <v>282.09999999999997</v>
      </c>
      <c r="K14" s="65">
        <v>228.2</v>
      </c>
      <c r="L14" s="65">
        <v>53.9</v>
      </c>
      <c r="M14" s="118">
        <f t="shared" si="14"/>
        <v>12.6</v>
      </c>
      <c r="N14" s="65">
        <v>5.6</v>
      </c>
      <c r="O14" s="65">
        <v>7</v>
      </c>
      <c r="P14" s="118">
        <f t="shared" si="19"/>
        <v>46.5</v>
      </c>
      <c r="Q14" s="65">
        <v>39</v>
      </c>
      <c r="R14" s="65">
        <v>7.5</v>
      </c>
      <c r="S14" s="118">
        <f t="shared" si="18"/>
        <v>0</v>
      </c>
      <c r="T14" s="65">
        <v>0</v>
      </c>
      <c r="U14" s="65">
        <v>0</v>
      </c>
      <c r="V14" s="118">
        <f t="shared" si="15"/>
        <v>0</v>
      </c>
      <c r="W14" s="65">
        <v>0</v>
      </c>
      <c r="X14" s="65">
        <v>0</v>
      </c>
      <c r="Y14" s="123">
        <v>70.3</v>
      </c>
      <c r="Z14" s="130">
        <f t="shared" si="17"/>
        <v>411.5</v>
      </c>
      <c r="AA14" s="139">
        <f t="shared" si="2"/>
        <v>341.2</v>
      </c>
      <c r="AB14" s="148">
        <f>G14+J14+M14+S14+V14</f>
        <v>294.7</v>
      </c>
      <c r="AC14" s="149">
        <f>P14</f>
        <v>46.5</v>
      </c>
      <c r="AD14" s="167">
        <f t="shared" si="5"/>
        <v>619.6279689750169</v>
      </c>
      <c r="AE14" s="159">
        <f t="shared" si="6"/>
        <v>535.1827739066164</v>
      </c>
      <c r="AF14" s="160">
        <f t="shared" si="7"/>
        <v>84.44519506840061</v>
      </c>
      <c r="AG14" s="134">
        <f t="shared" si="8"/>
        <v>747.2945757128355</v>
      </c>
      <c r="AH14" s="172">
        <f t="shared" si="9"/>
        <v>127.66660673781854</v>
      </c>
      <c r="AI14" s="176">
        <f t="shared" si="16"/>
        <v>13.628370457209847</v>
      </c>
    </row>
    <row r="15" spans="1:35" s="21" customFormat="1" ht="19.5" customHeight="1">
      <c r="A15" s="62">
        <v>10</v>
      </c>
      <c r="B15" s="49" t="s">
        <v>8</v>
      </c>
      <c r="C15" s="100">
        <v>30216</v>
      </c>
      <c r="D15" s="109">
        <f t="shared" si="10"/>
        <v>586.9000000000001</v>
      </c>
      <c r="E15" s="108">
        <f t="shared" si="11"/>
        <v>517.3</v>
      </c>
      <c r="F15" s="108">
        <f t="shared" si="12"/>
        <v>69.60000000000001</v>
      </c>
      <c r="G15" s="118">
        <f t="shared" si="1"/>
        <v>441.5</v>
      </c>
      <c r="H15" s="65">
        <v>441.5</v>
      </c>
      <c r="I15" s="65">
        <v>0</v>
      </c>
      <c r="J15" s="118">
        <f t="shared" si="13"/>
        <v>43.9</v>
      </c>
      <c r="K15" s="65">
        <v>0</v>
      </c>
      <c r="L15" s="65">
        <v>43.9</v>
      </c>
      <c r="M15" s="118">
        <f t="shared" si="14"/>
        <v>9.8</v>
      </c>
      <c r="N15" s="65">
        <v>0</v>
      </c>
      <c r="O15" s="65">
        <v>9.8</v>
      </c>
      <c r="P15" s="118">
        <f t="shared" si="19"/>
        <v>72.5</v>
      </c>
      <c r="Q15" s="65">
        <v>72.5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5"/>
        <v>19.2</v>
      </c>
      <c r="W15" s="65">
        <v>3.3</v>
      </c>
      <c r="X15" s="65">
        <v>15.9</v>
      </c>
      <c r="Y15" s="123">
        <v>355.9</v>
      </c>
      <c r="Z15" s="130">
        <f t="shared" si="17"/>
        <v>942.8000000000001</v>
      </c>
      <c r="AA15" s="139">
        <f t="shared" si="2"/>
        <v>586.9</v>
      </c>
      <c r="AB15" s="148">
        <f>G15+J15+M15+S15+V15</f>
        <v>514.4</v>
      </c>
      <c r="AC15" s="149">
        <f>P15</f>
        <v>72.5</v>
      </c>
      <c r="AD15" s="166">
        <f t="shared" si="5"/>
        <v>626.564007959893</v>
      </c>
      <c r="AE15" s="159">
        <f t="shared" si="6"/>
        <v>549.1642966341268</v>
      </c>
      <c r="AF15" s="160">
        <f t="shared" si="7"/>
        <v>77.3997113257663</v>
      </c>
      <c r="AG15" s="134">
        <f t="shared" si="8"/>
        <v>1006.5165219025172</v>
      </c>
      <c r="AH15" s="171">
        <f t="shared" si="9"/>
        <v>379.95251394262385</v>
      </c>
      <c r="AI15" s="176">
        <f t="shared" si="16"/>
        <v>12.353041403987051</v>
      </c>
    </row>
    <row r="16" spans="1:35" s="22" customFormat="1" ht="19.5" customHeight="1">
      <c r="A16" s="64">
        <v>11</v>
      </c>
      <c r="B16" s="49" t="s">
        <v>70</v>
      </c>
      <c r="C16" s="100">
        <v>24806</v>
      </c>
      <c r="D16" s="109">
        <f>G16+J16+M16+P16+S16+V16</f>
        <v>507.6</v>
      </c>
      <c r="E16" s="108">
        <f t="shared" si="11"/>
        <v>470.4</v>
      </c>
      <c r="F16" s="108">
        <f t="shared" si="12"/>
        <v>37.199999999999996</v>
      </c>
      <c r="G16" s="118">
        <f t="shared" si="1"/>
        <v>0</v>
      </c>
      <c r="H16" s="65">
        <v>0</v>
      </c>
      <c r="I16" s="65">
        <v>0</v>
      </c>
      <c r="J16" s="118">
        <f t="shared" si="13"/>
        <v>394</v>
      </c>
      <c r="K16" s="65">
        <v>382.4</v>
      </c>
      <c r="L16" s="65">
        <v>11.6</v>
      </c>
      <c r="M16" s="118">
        <f t="shared" si="14"/>
        <v>18.5</v>
      </c>
      <c r="N16" s="65">
        <v>14.9</v>
      </c>
      <c r="O16" s="65">
        <v>3.6</v>
      </c>
      <c r="P16" s="118">
        <f t="shared" si="19"/>
        <v>50.1</v>
      </c>
      <c r="Q16" s="65">
        <v>49.5</v>
      </c>
      <c r="R16" s="65">
        <v>0.6</v>
      </c>
      <c r="S16" s="118">
        <f t="shared" si="18"/>
        <v>0</v>
      </c>
      <c r="T16" s="65">
        <v>0</v>
      </c>
      <c r="U16" s="65">
        <v>0</v>
      </c>
      <c r="V16" s="118">
        <f t="shared" si="15"/>
        <v>45</v>
      </c>
      <c r="W16" s="65">
        <v>23.6</v>
      </c>
      <c r="X16" s="65">
        <v>21.4</v>
      </c>
      <c r="Y16" s="123">
        <v>149.9</v>
      </c>
      <c r="Z16" s="130">
        <f t="shared" si="17"/>
        <v>657.5</v>
      </c>
      <c r="AA16" s="139">
        <f t="shared" si="2"/>
        <v>507.6</v>
      </c>
      <c r="AB16" s="148">
        <f t="shared" si="3"/>
        <v>457.5</v>
      </c>
      <c r="AC16" s="149">
        <f t="shared" si="4"/>
        <v>50.1</v>
      </c>
      <c r="AD16" s="166">
        <f t="shared" si="5"/>
        <v>660.0900406509352</v>
      </c>
      <c r="AE16" s="159">
        <f t="shared" si="6"/>
        <v>594.9393096883429</v>
      </c>
      <c r="AF16" s="160">
        <f t="shared" si="7"/>
        <v>65.1507309625923</v>
      </c>
      <c r="AG16" s="134">
        <f t="shared" si="8"/>
        <v>855.0220680220446</v>
      </c>
      <c r="AH16" s="171">
        <f t="shared" si="9"/>
        <v>194.9320273711095</v>
      </c>
      <c r="AI16" s="176">
        <f t="shared" si="16"/>
        <v>9.869976359338061</v>
      </c>
    </row>
    <row r="17" spans="1:35" s="22" customFormat="1" ht="19.5" customHeight="1">
      <c r="A17" s="64">
        <v>12</v>
      </c>
      <c r="B17" s="49" t="s">
        <v>71</v>
      </c>
      <c r="C17" s="100">
        <v>23628</v>
      </c>
      <c r="D17" s="109">
        <f t="shared" si="10"/>
        <v>550.4</v>
      </c>
      <c r="E17" s="108">
        <f t="shared" si="11"/>
        <v>451.7</v>
      </c>
      <c r="F17" s="108">
        <f t="shared" si="12"/>
        <v>98.69999999999999</v>
      </c>
      <c r="G17" s="118">
        <f t="shared" si="1"/>
        <v>0</v>
      </c>
      <c r="H17" s="65">
        <v>0</v>
      </c>
      <c r="I17" s="65">
        <v>0</v>
      </c>
      <c r="J17" s="118">
        <f t="shared" si="13"/>
        <v>459</v>
      </c>
      <c r="K17" s="65">
        <v>387.7</v>
      </c>
      <c r="L17" s="65">
        <v>71.3</v>
      </c>
      <c r="M17" s="118">
        <f t="shared" si="14"/>
        <v>14.1</v>
      </c>
      <c r="N17" s="65">
        <v>13.4</v>
      </c>
      <c r="O17" s="65">
        <v>0.7</v>
      </c>
      <c r="P17" s="118">
        <f t="shared" si="19"/>
        <v>56.4</v>
      </c>
      <c r="Q17" s="65">
        <v>50.6</v>
      </c>
      <c r="R17" s="65">
        <v>5.8</v>
      </c>
      <c r="S17" s="118">
        <f t="shared" si="18"/>
        <v>0</v>
      </c>
      <c r="T17" s="65">
        <v>0</v>
      </c>
      <c r="U17" s="65">
        <v>0</v>
      </c>
      <c r="V17" s="118">
        <f t="shared" si="15"/>
        <v>20.9</v>
      </c>
      <c r="W17" s="65">
        <v>0</v>
      </c>
      <c r="X17" s="65">
        <v>20.9</v>
      </c>
      <c r="Y17" s="123">
        <v>232</v>
      </c>
      <c r="Z17" s="130">
        <f t="shared" si="17"/>
        <v>782.4</v>
      </c>
      <c r="AA17" s="139">
        <f t="shared" si="2"/>
        <v>550.4</v>
      </c>
      <c r="AB17" s="148">
        <f t="shared" si="3"/>
        <v>494</v>
      </c>
      <c r="AC17" s="149">
        <f t="shared" si="4"/>
        <v>56.4</v>
      </c>
      <c r="AD17" s="166">
        <f t="shared" si="5"/>
        <v>751.4321444759361</v>
      </c>
      <c r="AE17" s="159">
        <f t="shared" si="6"/>
        <v>674.4321936248409</v>
      </c>
      <c r="AF17" s="160">
        <f t="shared" si="7"/>
        <v>76.9999508510952</v>
      </c>
      <c r="AG17" s="134">
        <f t="shared" si="8"/>
        <v>1068.1695309556185</v>
      </c>
      <c r="AH17" s="171">
        <f t="shared" si="9"/>
        <v>316.7373864796824</v>
      </c>
      <c r="AI17" s="176">
        <f t="shared" si="16"/>
        <v>10.247093023255815</v>
      </c>
    </row>
    <row r="18" spans="1:35" s="22" customFormat="1" ht="19.5" customHeight="1">
      <c r="A18" s="64">
        <v>13</v>
      </c>
      <c r="B18" s="49" t="s">
        <v>72</v>
      </c>
      <c r="C18" s="100">
        <v>110371</v>
      </c>
      <c r="D18" s="109">
        <f t="shared" si="10"/>
        <v>1943.9</v>
      </c>
      <c r="E18" s="108">
        <f t="shared" si="11"/>
        <v>1802.3</v>
      </c>
      <c r="F18" s="108">
        <f t="shared" si="12"/>
        <v>141.6</v>
      </c>
      <c r="G18" s="118">
        <f t="shared" si="1"/>
        <v>0</v>
      </c>
      <c r="H18" s="65">
        <v>0</v>
      </c>
      <c r="I18" s="65">
        <v>0</v>
      </c>
      <c r="J18" s="118">
        <f t="shared" si="13"/>
        <v>1654.2</v>
      </c>
      <c r="K18" s="65">
        <v>1547.5</v>
      </c>
      <c r="L18" s="65">
        <v>106.7</v>
      </c>
      <c r="M18" s="118">
        <f t="shared" si="14"/>
        <v>91.9</v>
      </c>
      <c r="N18" s="65">
        <v>57</v>
      </c>
      <c r="O18" s="65">
        <v>34.9</v>
      </c>
      <c r="P18" s="118">
        <f t="shared" si="19"/>
        <v>197.8</v>
      </c>
      <c r="Q18" s="65">
        <v>197.8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5"/>
        <v>0</v>
      </c>
      <c r="W18" s="65">
        <v>0</v>
      </c>
      <c r="X18" s="65">
        <v>0</v>
      </c>
      <c r="Y18" s="123">
        <v>1051.2</v>
      </c>
      <c r="Z18" s="130">
        <f t="shared" si="17"/>
        <v>2995.1000000000004</v>
      </c>
      <c r="AA18" s="139">
        <f t="shared" si="2"/>
        <v>1943.9</v>
      </c>
      <c r="AB18" s="148">
        <f t="shared" si="3"/>
        <v>1746.1000000000001</v>
      </c>
      <c r="AC18" s="149">
        <f t="shared" si="4"/>
        <v>197.8</v>
      </c>
      <c r="AD18" s="166">
        <f t="shared" si="5"/>
        <v>568.1424614518598</v>
      </c>
      <c r="AE18" s="159">
        <f t="shared" si="6"/>
        <v>510.33157669689416</v>
      </c>
      <c r="AF18" s="160">
        <f t="shared" si="7"/>
        <v>57.81088475496574</v>
      </c>
      <c r="AG18" s="133">
        <f t="shared" si="8"/>
        <v>875.3760411000903</v>
      </c>
      <c r="AH18" s="171">
        <f t="shared" si="9"/>
        <v>307.23357964823043</v>
      </c>
      <c r="AI18" s="176">
        <f t="shared" si="16"/>
        <v>10.175420546324398</v>
      </c>
    </row>
    <row r="19" spans="1:35" s="22" customFormat="1" ht="19.5" customHeight="1">
      <c r="A19" s="64">
        <v>14</v>
      </c>
      <c r="B19" s="49" t="s">
        <v>59</v>
      </c>
      <c r="C19" s="100">
        <v>55073</v>
      </c>
      <c r="D19" s="109">
        <f t="shared" si="10"/>
        <v>1105.8</v>
      </c>
      <c r="E19" s="108">
        <f t="shared" si="11"/>
        <v>1018.6</v>
      </c>
      <c r="F19" s="108">
        <f t="shared" si="12"/>
        <v>87.19999999999999</v>
      </c>
      <c r="G19" s="118">
        <f t="shared" si="1"/>
        <v>0</v>
      </c>
      <c r="H19" s="65">
        <v>0</v>
      </c>
      <c r="I19" s="65">
        <v>0</v>
      </c>
      <c r="J19" s="118">
        <f t="shared" si="13"/>
        <v>882.1999999999999</v>
      </c>
      <c r="K19" s="65">
        <v>855.4</v>
      </c>
      <c r="L19" s="65">
        <v>26.8</v>
      </c>
      <c r="M19" s="118">
        <f t="shared" si="14"/>
        <v>0</v>
      </c>
      <c r="N19" s="65">
        <v>0</v>
      </c>
      <c r="O19" s="65">
        <v>0</v>
      </c>
      <c r="P19" s="118">
        <f t="shared" si="19"/>
        <v>138.1</v>
      </c>
      <c r="Q19" s="65">
        <v>129.6</v>
      </c>
      <c r="R19" s="65">
        <v>8.5</v>
      </c>
      <c r="S19" s="118">
        <f t="shared" si="18"/>
        <v>0</v>
      </c>
      <c r="T19" s="65">
        <v>0</v>
      </c>
      <c r="U19" s="65">
        <v>0</v>
      </c>
      <c r="V19" s="118">
        <f t="shared" si="15"/>
        <v>85.5</v>
      </c>
      <c r="W19" s="65">
        <v>33.6</v>
      </c>
      <c r="X19" s="65">
        <v>51.9</v>
      </c>
      <c r="Y19" s="123">
        <v>295.5</v>
      </c>
      <c r="Z19" s="130">
        <f t="shared" si="17"/>
        <v>1401.3</v>
      </c>
      <c r="AA19" s="139">
        <f t="shared" si="2"/>
        <v>1105.8</v>
      </c>
      <c r="AB19" s="148">
        <f t="shared" si="3"/>
        <v>967.6999999999999</v>
      </c>
      <c r="AC19" s="149">
        <f t="shared" si="4"/>
        <v>138.1</v>
      </c>
      <c r="AD19" s="166">
        <f t="shared" si="5"/>
        <v>647.7033708339019</v>
      </c>
      <c r="AE19" s="159">
        <f t="shared" si="6"/>
        <v>566.813666084253</v>
      </c>
      <c r="AF19" s="160">
        <f t="shared" si="7"/>
        <v>80.889704749649</v>
      </c>
      <c r="AG19" s="133">
        <f t="shared" si="8"/>
        <v>820.7874240817027</v>
      </c>
      <c r="AH19" s="171">
        <f t="shared" si="9"/>
        <v>173.08405324780074</v>
      </c>
      <c r="AI19" s="176">
        <f t="shared" si="16"/>
        <v>12.488695966720927</v>
      </c>
    </row>
    <row r="20" spans="1:35" s="22" customFormat="1" ht="19.5" customHeight="1">
      <c r="A20" s="64">
        <v>15</v>
      </c>
      <c r="B20" s="49" t="s">
        <v>60</v>
      </c>
      <c r="C20" s="100">
        <v>15397</v>
      </c>
      <c r="D20" s="109">
        <f t="shared" si="10"/>
        <v>327.79999999999995</v>
      </c>
      <c r="E20" s="108">
        <f t="shared" si="11"/>
        <v>306.6</v>
      </c>
      <c r="F20" s="108">
        <f t="shared" si="12"/>
        <v>21.2</v>
      </c>
      <c r="G20" s="118">
        <f>SUM(H20:I20)</f>
        <v>0</v>
      </c>
      <c r="H20" s="65">
        <v>0</v>
      </c>
      <c r="I20" s="65">
        <v>0</v>
      </c>
      <c r="J20" s="118">
        <f t="shared" si="13"/>
        <v>270.5</v>
      </c>
      <c r="K20" s="65">
        <v>262</v>
      </c>
      <c r="L20" s="65">
        <v>8.5</v>
      </c>
      <c r="M20" s="118">
        <f t="shared" si="14"/>
        <v>0</v>
      </c>
      <c r="N20" s="65">
        <v>0</v>
      </c>
      <c r="O20" s="65">
        <v>0</v>
      </c>
      <c r="P20" s="118">
        <f>SUM(Q20:R20)</f>
        <v>36.4</v>
      </c>
      <c r="Q20" s="65">
        <v>36.3</v>
      </c>
      <c r="R20" s="65">
        <v>0.1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5"/>
        <v>20.9</v>
      </c>
      <c r="W20" s="65">
        <v>8.3</v>
      </c>
      <c r="X20" s="65">
        <v>12.6</v>
      </c>
      <c r="Y20" s="123">
        <v>170</v>
      </c>
      <c r="Z20" s="130">
        <f t="shared" si="17"/>
        <v>497.79999999999995</v>
      </c>
      <c r="AA20" s="139">
        <f>SUM(AB20:AC20)</f>
        <v>327.79999999999995</v>
      </c>
      <c r="AB20" s="148">
        <f>G20+J20+M20+S20+V20</f>
        <v>291.4</v>
      </c>
      <c r="AC20" s="149">
        <f>P20</f>
        <v>36.4</v>
      </c>
      <c r="AD20" s="166">
        <f t="shared" si="5"/>
        <v>686.7697310116968</v>
      </c>
      <c r="AE20" s="159">
        <f t="shared" si="6"/>
        <v>610.5085406247971</v>
      </c>
      <c r="AF20" s="160">
        <f t="shared" si="7"/>
        <v>76.26119038689984</v>
      </c>
      <c r="AG20" s="134">
        <f t="shared" si="8"/>
        <v>1042.9346311702948</v>
      </c>
      <c r="AH20" s="171">
        <f t="shared" si="9"/>
        <v>356.16490015859813</v>
      </c>
      <c r="AI20" s="176">
        <f t="shared" si="16"/>
        <v>11.104331909701038</v>
      </c>
    </row>
    <row r="21" spans="1:35" s="22" customFormat="1" ht="19.5" customHeight="1">
      <c r="A21" s="15">
        <v>16</v>
      </c>
      <c r="B21" s="11" t="s">
        <v>61</v>
      </c>
      <c r="C21" s="101">
        <v>5513</v>
      </c>
      <c r="D21" s="110">
        <f t="shared" si="10"/>
        <v>103.4</v>
      </c>
      <c r="E21" s="111">
        <f t="shared" si="11"/>
        <v>97.4</v>
      </c>
      <c r="F21" s="111">
        <f t="shared" si="12"/>
        <v>6</v>
      </c>
      <c r="G21" s="119">
        <f>SUM(H21:I21)</f>
        <v>0</v>
      </c>
      <c r="H21" s="54">
        <v>0</v>
      </c>
      <c r="I21" s="54">
        <v>0</v>
      </c>
      <c r="J21" s="119">
        <f t="shared" si="13"/>
        <v>61.5</v>
      </c>
      <c r="K21" s="54">
        <v>59.3</v>
      </c>
      <c r="L21" s="54">
        <v>2.2</v>
      </c>
      <c r="M21" s="119">
        <f t="shared" si="14"/>
        <v>11.3</v>
      </c>
      <c r="N21" s="54">
        <v>7.5</v>
      </c>
      <c r="O21" s="54">
        <v>3.8</v>
      </c>
      <c r="P21" s="119">
        <f>SUM(Q21:R21)</f>
        <v>30.6</v>
      </c>
      <c r="Q21" s="54">
        <v>30.6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5"/>
        <v>0</v>
      </c>
      <c r="W21" s="54">
        <v>0</v>
      </c>
      <c r="X21" s="54">
        <v>0</v>
      </c>
      <c r="Y21" s="123">
        <v>45.8</v>
      </c>
      <c r="Z21" s="130">
        <f t="shared" si="17"/>
        <v>149.2</v>
      </c>
      <c r="AA21" s="139">
        <f t="shared" si="2"/>
        <v>103.4</v>
      </c>
      <c r="AB21" s="148">
        <f t="shared" si="3"/>
        <v>72.8</v>
      </c>
      <c r="AC21" s="149">
        <f t="shared" si="4"/>
        <v>30.6</v>
      </c>
      <c r="AD21" s="166">
        <f t="shared" si="5"/>
        <v>605.0215619386436</v>
      </c>
      <c r="AE21" s="159">
        <f t="shared" si="6"/>
        <v>425.9726277479038</v>
      </c>
      <c r="AF21" s="160">
        <f t="shared" si="7"/>
        <v>179.04893419073977</v>
      </c>
      <c r="AG21" s="134">
        <f t="shared" si="8"/>
        <v>873.0098359888357</v>
      </c>
      <c r="AH21" s="171">
        <f t="shared" si="9"/>
        <v>267.9882740501922</v>
      </c>
      <c r="AI21" s="176">
        <f t="shared" si="16"/>
        <v>29.593810444874272</v>
      </c>
    </row>
    <row r="22" spans="1:35" s="22" customFormat="1" ht="19.5" customHeight="1">
      <c r="A22" s="15">
        <v>17</v>
      </c>
      <c r="B22" s="11" t="s">
        <v>62</v>
      </c>
      <c r="C22" s="101">
        <v>11990</v>
      </c>
      <c r="D22" s="110">
        <f t="shared" si="10"/>
        <v>244.90000000000003</v>
      </c>
      <c r="E22" s="111">
        <f t="shared" si="11"/>
        <v>217.60000000000002</v>
      </c>
      <c r="F22" s="111">
        <f t="shared" si="12"/>
        <v>27.3</v>
      </c>
      <c r="G22" s="119">
        <f t="shared" si="1"/>
        <v>0</v>
      </c>
      <c r="H22" s="54">
        <v>0</v>
      </c>
      <c r="I22" s="54">
        <v>0</v>
      </c>
      <c r="J22" s="119">
        <f t="shared" si="13"/>
        <v>191.70000000000002</v>
      </c>
      <c r="K22" s="54">
        <v>172.3</v>
      </c>
      <c r="L22" s="54">
        <v>19.4</v>
      </c>
      <c r="M22" s="119">
        <f t="shared" si="14"/>
        <v>11.8</v>
      </c>
      <c r="N22" s="54">
        <v>6</v>
      </c>
      <c r="O22" s="54">
        <v>5.8</v>
      </c>
      <c r="P22" s="119">
        <f t="shared" si="19"/>
        <v>33.800000000000004</v>
      </c>
      <c r="Q22" s="54">
        <v>32.6</v>
      </c>
      <c r="R22" s="54">
        <v>1.2</v>
      </c>
      <c r="S22" s="119">
        <f t="shared" si="20"/>
        <v>0.9</v>
      </c>
      <c r="T22" s="54">
        <v>0.8</v>
      </c>
      <c r="U22" s="54">
        <v>0.1</v>
      </c>
      <c r="V22" s="119">
        <f t="shared" si="15"/>
        <v>6.7</v>
      </c>
      <c r="W22" s="54">
        <v>5.9</v>
      </c>
      <c r="X22" s="54">
        <v>0.8</v>
      </c>
      <c r="Y22" s="123">
        <v>68.6</v>
      </c>
      <c r="Z22" s="130">
        <f t="shared" si="17"/>
        <v>313.5</v>
      </c>
      <c r="AA22" s="139">
        <f t="shared" si="2"/>
        <v>244.90000000000003</v>
      </c>
      <c r="AB22" s="148">
        <f t="shared" si="3"/>
        <v>211.10000000000002</v>
      </c>
      <c r="AC22" s="149">
        <f t="shared" si="4"/>
        <v>33.800000000000004</v>
      </c>
      <c r="AD22" s="166">
        <f t="shared" si="5"/>
        <v>658.8824020016681</v>
      </c>
      <c r="AE22" s="159">
        <f t="shared" si="6"/>
        <v>567.94640695203</v>
      </c>
      <c r="AF22" s="160">
        <f t="shared" si="7"/>
        <v>90.93599504963815</v>
      </c>
      <c r="AG22" s="134">
        <f t="shared" si="8"/>
        <v>843.4448061556675</v>
      </c>
      <c r="AH22" s="171">
        <f t="shared" si="9"/>
        <v>184.5624041539993</v>
      </c>
      <c r="AI22" s="176">
        <f t="shared" si="16"/>
        <v>13.801551653736219</v>
      </c>
    </row>
    <row r="23" spans="1:35" s="22" customFormat="1" ht="19.5" customHeight="1">
      <c r="A23" s="15">
        <v>18</v>
      </c>
      <c r="B23" s="11" t="s">
        <v>73</v>
      </c>
      <c r="C23" s="101">
        <v>32938</v>
      </c>
      <c r="D23" s="110">
        <f>G23+J23+M23+P23+S23+V23</f>
        <v>579</v>
      </c>
      <c r="E23" s="111">
        <f>H23+K23+N23+Q23+T23+W23</f>
        <v>540.6</v>
      </c>
      <c r="F23" s="111">
        <f>I23+L23+O23+R23+U23+X23</f>
        <v>38.4</v>
      </c>
      <c r="G23" s="119">
        <v>0</v>
      </c>
      <c r="H23" s="54">
        <v>0</v>
      </c>
      <c r="I23" s="56">
        <v>0</v>
      </c>
      <c r="J23" s="119">
        <f t="shared" si="13"/>
        <v>426.5</v>
      </c>
      <c r="K23" s="54">
        <v>403.6</v>
      </c>
      <c r="L23" s="56">
        <v>22.9</v>
      </c>
      <c r="M23" s="119">
        <f t="shared" si="14"/>
        <v>0</v>
      </c>
      <c r="N23" s="54">
        <v>0</v>
      </c>
      <c r="O23" s="56">
        <v>0</v>
      </c>
      <c r="P23" s="119">
        <f t="shared" si="19"/>
        <v>107.2</v>
      </c>
      <c r="Q23" s="54">
        <v>107.2</v>
      </c>
      <c r="R23" s="97">
        <v>0</v>
      </c>
      <c r="S23" s="119">
        <f t="shared" si="20"/>
        <v>0</v>
      </c>
      <c r="T23" s="54">
        <v>0</v>
      </c>
      <c r="U23" s="56">
        <v>0</v>
      </c>
      <c r="V23" s="119">
        <f t="shared" si="15"/>
        <v>45.3</v>
      </c>
      <c r="W23" s="54">
        <v>29.8</v>
      </c>
      <c r="X23" s="56">
        <v>15.5</v>
      </c>
      <c r="Y23" s="123">
        <v>210.9</v>
      </c>
      <c r="Z23" s="130">
        <f t="shared" si="17"/>
        <v>789.9</v>
      </c>
      <c r="AA23" s="139">
        <f t="shared" si="2"/>
        <v>579</v>
      </c>
      <c r="AB23" s="148">
        <f t="shared" si="3"/>
        <v>471.8</v>
      </c>
      <c r="AC23" s="149">
        <f t="shared" si="4"/>
        <v>107.2</v>
      </c>
      <c r="AD23" s="166">
        <f t="shared" si="5"/>
        <v>567.047767163723</v>
      </c>
      <c r="AE23" s="159">
        <f t="shared" si="6"/>
        <v>462.06068488401473</v>
      </c>
      <c r="AF23" s="160">
        <f t="shared" si="7"/>
        <v>104.9870822797083</v>
      </c>
      <c r="AG23" s="134">
        <f t="shared" si="8"/>
        <v>773.594181835276</v>
      </c>
      <c r="AH23" s="171">
        <f t="shared" si="9"/>
        <v>206.54641467155304</v>
      </c>
      <c r="AI23" s="176">
        <f t="shared" si="16"/>
        <v>18.5146804835924</v>
      </c>
    </row>
    <row r="24" spans="1:35" s="22" customFormat="1" ht="19.5" customHeight="1">
      <c r="A24" s="15">
        <v>19</v>
      </c>
      <c r="B24" s="49" t="s">
        <v>74</v>
      </c>
      <c r="C24" s="101">
        <v>26405</v>
      </c>
      <c r="D24" s="110">
        <f t="shared" si="10"/>
        <v>461.6</v>
      </c>
      <c r="E24" s="111">
        <f t="shared" si="11"/>
        <v>438.49999999999994</v>
      </c>
      <c r="F24" s="111">
        <f t="shared" si="12"/>
        <v>23.1</v>
      </c>
      <c r="G24" s="119">
        <v>0</v>
      </c>
      <c r="H24" s="54">
        <v>0</v>
      </c>
      <c r="I24" s="54">
        <v>0</v>
      </c>
      <c r="J24" s="119">
        <f t="shared" si="13"/>
        <v>342.7</v>
      </c>
      <c r="K24" s="54">
        <v>328.2</v>
      </c>
      <c r="L24" s="54">
        <v>14.5</v>
      </c>
      <c r="M24" s="119">
        <v>0</v>
      </c>
      <c r="N24" s="54">
        <v>0</v>
      </c>
      <c r="O24" s="54">
        <v>0</v>
      </c>
      <c r="P24" s="119">
        <f t="shared" si="19"/>
        <v>84.8</v>
      </c>
      <c r="Q24" s="54">
        <v>84.6</v>
      </c>
      <c r="R24" s="54">
        <v>0.2</v>
      </c>
      <c r="S24" s="119">
        <f t="shared" si="20"/>
        <v>0</v>
      </c>
      <c r="T24" s="54">
        <v>0</v>
      </c>
      <c r="U24" s="54">
        <v>0</v>
      </c>
      <c r="V24" s="119">
        <f t="shared" si="15"/>
        <v>34.1</v>
      </c>
      <c r="W24" s="54">
        <v>25.7</v>
      </c>
      <c r="X24" s="54">
        <v>8.4</v>
      </c>
      <c r="Y24" s="123">
        <v>373.7</v>
      </c>
      <c r="Z24" s="130">
        <f t="shared" si="17"/>
        <v>835.3</v>
      </c>
      <c r="AA24" s="139">
        <f t="shared" si="2"/>
        <v>461.6</v>
      </c>
      <c r="AB24" s="148">
        <f t="shared" si="3"/>
        <v>376.8</v>
      </c>
      <c r="AC24" s="149">
        <f t="shared" si="4"/>
        <v>84.8</v>
      </c>
      <c r="AD24" s="166">
        <f t="shared" si="5"/>
        <v>563.9205673412293</v>
      </c>
      <c r="AE24" s="159">
        <f t="shared" si="6"/>
        <v>460.323374727416</v>
      </c>
      <c r="AF24" s="160">
        <f t="shared" si="7"/>
        <v>103.59719261381336</v>
      </c>
      <c r="AG24" s="134">
        <f t="shared" si="8"/>
        <v>1020.4567805462063</v>
      </c>
      <c r="AH24" s="171">
        <f t="shared" si="9"/>
        <v>456.53621320497706</v>
      </c>
      <c r="AI24" s="176">
        <f t="shared" si="16"/>
        <v>18.370883882149045</v>
      </c>
    </row>
    <row r="25" spans="1:35" s="22" customFormat="1" ht="19.5" customHeight="1">
      <c r="A25" s="15">
        <v>20</v>
      </c>
      <c r="B25" s="11" t="s">
        <v>17</v>
      </c>
      <c r="C25" s="101">
        <v>4911</v>
      </c>
      <c r="D25" s="110">
        <f t="shared" si="10"/>
        <v>89.2</v>
      </c>
      <c r="E25" s="111">
        <f t="shared" si="11"/>
        <v>85.8</v>
      </c>
      <c r="F25" s="111">
        <f t="shared" si="12"/>
        <v>3.4000000000000004</v>
      </c>
      <c r="G25" s="119">
        <f t="shared" si="1"/>
        <v>0</v>
      </c>
      <c r="H25" s="54">
        <v>0</v>
      </c>
      <c r="I25" s="54">
        <v>0</v>
      </c>
      <c r="J25" s="119">
        <f t="shared" si="13"/>
        <v>65.9</v>
      </c>
      <c r="K25" s="54">
        <v>63.7</v>
      </c>
      <c r="L25" s="54">
        <v>2.2</v>
      </c>
      <c r="M25" s="119">
        <f t="shared" si="14"/>
        <v>5.3</v>
      </c>
      <c r="N25" s="54">
        <v>4.1</v>
      </c>
      <c r="O25" s="54">
        <v>1.2</v>
      </c>
      <c r="P25" s="119">
        <f t="shared" si="19"/>
        <v>18</v>
      </c>
      <c r="Q25" s="54">
        <v>18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5"/>
        <v>0</v>
      </c>
      <c r="W25" s="54">
        <v>0</v>
      </c>
      <c r="X25" s="54">
        <v>0</v>
      </c>
      <c r="Y25" s="123">
        <v>44.3</v>
      </c>
      <c r="Z25" s="130">
        <f t="shared" si="17"/>
        <v>133.5</v>
      </c>
      <c r="AA25" s="139">
        <f t="shared" si="2"/>
        <v>89.2</v>
      </c>
      <c r="AB25" s="148">
        <f t="shared" si="3"/>
        <v>71.2</v>
      </c>
      <c r="AC25" s="149">
        <f t="shared" si="4"/>
        <v>18</v>
      </c>
      <c r="AD25" s="166">
        <f t="shared" si="5"/>
        <v>585.9131245853613</v>
      </c>
      <c r="AE25" s="159">
        <f t="shared" si="6"/>
        <v>467.67953442239605</v>
      </c>
      <c r="AF25" s="160">
        <f t="shared" si="7"/>
        <v>118.23359016296531</v>
      </c>
      <c r="AG25" s="134">
        <f t="shared" si="8"/>
        <v>876.8991270419926</v>
      </c>
      <c r="AH25" s="171">
        <f t="shared" si="9"/>
        <v>290.98600245663124</v>
      </c>
      <c r="AI25" s="176">
        <f t="shared" si="16"/>
        <v>20.179372197309416</v>
      </c>
    </row>
    <row r="26" spans="1:35" s="22" customFormat="1" ht="19.5" customHeight="1">
      <c r="A26" s="15">
        <v>21</v>
      </c>
      <c r="B26" s="11" t="s">
        <v>18</v>
      </c>
      <c r="C26" s="100">
        <v>15170</v>
      </c>
      <c r="D26" s="109">
        <f>G26+J26+M26+P26+S26+V26</f>
        <v>231.1</v>
      </c>
      <c r="E26" s="108">
        <f>H26+K26+N26+Q26+T26+W26</f>
        <v>198.5</v>
      </c>
      <c r="F26" s="108">
        <f>I26+L26+O26+R26+U26+X26</f>
        <v>32.6</v>
      </c>
      <c r="G26" s="118">
        <f>SUM(H26:I26)</f>
        <v>0</v>
      </c>
      <c r="H26" s="65">
        <v>0</v>
      </c>
      <c r="I26" s="65">
        <v>0</v>
      </c>
      <c r="J26" s="118">
        <f>SUM(K26:L26)</f>
        <v>194.9</v>
      </c>
      <c r="K26" s="65">
        <v>170.1</v>
      </c>
      <c r="L26" s="65">
        <v>24.8</v>
      </c>
      <c r="M26" s="118">
        <f>SUM(N26:O26)</f>
        <v>10.6</v>
      </c>
      <c r="N26" s="65">
        <v>2.8</v>
      </c>
      <c r="O26" s="65">
        <v>7.8</v>
      </c>
      <c r="P26" s="118">
        <f>SUM(Q26:R26)</f>
        <v>25.6</v>
      </c>
      <c r="Q26" s="65">
        <v>25.6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5"/>
        <v>0</v>
      </c>
      <c r="W26" s="65">
        <v>0</v>
      </c>
      <c r="X26" s="65">
        <v>0</v>
      </c>
      <c r="Y26" s="123">
        <v>117.6</v>
      </c>
      <c r="Z26" s="130">
        <f t="shared" si="17"/>
        <v>348.7</v>
      </c>
      <c r="AA26" s="139">
        <f t="shared" si="2"/>
        <v>231.1</v>
      </c>
      <c r="AB26" s="148">
        <f t="shared" si="3"/>
        <v>205.5</v>
      </c>
      <c r="AC26" s="149">
        <f t="shared" si="4"/>
        <v>25.6</v>
      </c>
      <c r="AD26" s="166">
        <f t="shared" si="5"/>
        <v>491.41982265507045</v>
      </c>
      <c r="AE26" s="159">
        <f t="shared" si="6"/>
        <v>436.98300976035046</v>
      </c>
      <c r="AF26" s="160">
        <f t="shared" si="7"/>
        <v>54.436812894720056</v>
      </c>
      <c r="AG26" s="134">
        <f t="shared" si="8"/>
        <v>741.4889318901908</v>
      </c>
      <c r="AH26" s="171">
        <f t="shared" si="9"/>
        <v>250.06910923512024</v>
      </c>
      <c r="AI26" s="176">
        <f t="shared" si="16"/>
        <v>11.0774556469061</v>
      </c>
    </row>
    <row r="27" spans="1:35" s="22" customFormat="1" ht="19.5" customHeight="1">
      <c r="A27" s="16">
        <v>22</v>
      </c>
      <c r="B27" s="11" t="s">
        <v>19</v>
      </c>
      <c r="C27" s="101">
        <v>6916</v>
      </c>
      <c r="D27" s="110">
        <f t="shared" si="10"/>
        <v>121</v>
      </c>
      <c r="E27" s="111">
        <f t="shared" si="11"/>
        <v>114.80000000000001</v>
      </c>
      <c r="F27" s="111">
        <f t="shared" si="12"/>
        <v>6.2</v>
      </c>
      <c r="G27" s="119">
        <f t="shared" si="1"/>
        <v>0</v>
      </c>
      <c r="H27" s="54">
        <v>0</v>
      </c>
      <c r="I27" s="54">
        <v>0</v>
      </c>
      <c r="J27" s="119">
        <f t="shared" si="13"/>
        <v>98</v>
      </c>
      <c r="K27" s="54">
        <v>93.5</v>
      </c>
      <c r="L27" s="54">
        <v>4.5</v>
      </c>
      <c r="M27" s="119">
        <f t="shared" si="14"/>
        <v>6.1000000000000005</v>
      </c>
      <c r="N27" s="65">
        <v>5.4</v>
      </c>
      <c r="O27" s="54">
        <v>0.7</v>
      </c>
      <c r="P27" s="119">
        <f t="shared" si="19"/>
        <v>15.9</v>
      </c>
      <c r="Q27" s="54">
        <v>15.9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5"/>
        <v>1</v>
      </c>
      <c r="W27" s="65">
        <v>0</v>
      </c>
      <c r="X27" s="54">
        <v>1</v>
      </c>
      <c r="Y27" s="123">
        <v>40.5</v>
      </c>
      <c r="Z27" s="130">
        <f t="shared" si="17"/>
        <v>161.5</v>
      </c>
      <c r="AA27" s="139">
        <f t="shared" si="2"/>
        <v>121</v>
      </c>
      <c r="AB27" s="148">
        <f>G27+J27+M27+S27+V27</f>
        <v>105.1</v>
      </c>
      <c r="AC27" s="149">
        <f t="shared" si="4"/>
        <v>15.9</v>
      </c>
      <c r="AD27" s="166">
        <f t="shared" si="5"/>
        <v>564.376201048527</v>
      </c>
      <c r="AE27" s="159">
        <f t="shared" si="6"/>
        <v>490.2143696710759</v>
      </c>
      <c r="AF27" s="160">
        <f t="shared" si="7"/>
        <v>74.16183137745107</v>
      </c>
      <c r="AG27" s="134">
        <f t="shared" si="8"/>
        <v>753.2789790854307</v>
      </c>
      <c r="AH27" s="171">
        <f t="shared" si="9"/>
        <v>188.90277803690367</v>
      </c>
      <c r="AI27" s="176">
        <f t="shared" si="16"/>
        <v>13.140495867768594</v>
      </c>
    </row>
    <row r="28" spans="1:35" s="21" customFormat="1" ht="19.5" customHeight="1">
      <c r="A28" s="15">
        <v>23</v>
      </c>
      <c r="B28" s="11" t="s">
        <v>20</v>
      </c>
      <c r="C28" s="101">
        <v>4857</v>
      </c>
      <c r="D28" s="110">
        <f t="shared" si="10"/>
        <v>93.4</v>
      </c>
      <c r="E28" s="111">
        <f t="shared" si="11"/>
        <v>88.8</v>
      </c>
      <c r="F28" s="111">
        <f t="shared" si="12"/>
        <v>4.6000000000000005</v>
      </c>
      <c r="G28" s="119">
        <f t="shared" si="1"/>
        <v>0</v>
      </c>
      <c r="H28" s="54">
        <v>0</v>
      </c>
      <c r="I28" s="54">
        <v>0</v>
      </c>
      <c r="J28" s="119">
        <f t="shared" si="13"/>
        <v>79.2</v>
      </c>
      <c r="K28" s="54">
        <v>76.3</v>
      </c>
      <c r="L28" s="54">
        <v>2.9</v>
      </c>
      <c r="M28" s="119">
        <f t="shared" si="14"/>
        <v>9.7</v>
      </c>
      <c r="N28" s="54">
        <v>8.2</v>
      </c>
      <c r="O28" s="54">
        <v>1.5</v>
      </c>
      <c r="P28" s="119">
        <f t="shared" si="19"/>
        <v>4.5</v>
      </c>
      <c r="Q28" s="54">
        <v>4.3</v>
      </c>
      <c r="R28" s="65">
        <v>0.2</v>
      </c>
      <c r="S28" s="119">
        <f t="shared" si="20"/>
        <v>0</v>
      </c>
      <c r="T28" s="54">
        <v>0</v>
      </c>
      <c r="U28" s="54">
        <v>0</v>
      </c>
      <c r="V28" s="119">
        <f t="shared" si="15"/>
        <v>0</v>
      </c>
      <c r="W28" s="54">
        <v>0</v>
      </c>
      <c r="X28" s="54">
        <v>0</v>
      </c>
      <c r="Y28" s="123">
        <v>0</v>
      </c>
      <c r="Z28" s="130">
        <f t="shared" si="17"/>
        <v>93.4</v>
      </c>
      <c r="AA28" s="139">
        <f t="shared" si="2"/>
        <v>93.4</v>
      </c>
      <c r="AB28" s="148">
        <f t="shared" si="3"/>
        <v>88.9</v>
      </c>
      <c r="AC28" s="149">
        <f t="shared" si="4"/>
        <v>4.5</v>
      </c>
      <c r="AD28" s="166">
        <f t="shared" si="5"/>
        <v>620.3218500733893</v>
      </c>
      <c r="AE28" s="159">
        <f t="shared" si="6"/>
        <v>590.4348230355922</v>
      </c>
      <c r="AF28" s="160">
        <f t="shared" si="7"/>
        <v>29.88702703779713</v>
      </c>
      <c r="AG28" s="134">
        <f t="shared" si="8"/>
        <v>620.3218500733893</v>
      </c>
      <c r="AH28" s="171">
        <f t="shared" si="9"/>
        <v>0</v>
      </c>
      <c r="AI28" s="176">
        <f t="shared" si="16"/>
        <v>4.817987152034261</v>
      </c>
    </row>
    <row r="29" spans="1:35" s="21" customFormat="1" ht="19.5" customHeight="1">
      <c r="A29" s="15">
        <v>24</v>
      </c>
      <c r="B29" s="11" t="s">
        <v>21</v>
      </c>
      <c r="C29" s="101">
        <v>10796</v>
      </c>
      <c r="D29" s="110">
        <f>G29+J29+M29+P29+S29+V29</f>
        <v>217.2</v>
      </c>
      <c r="E29" s="111">
        <f t="shared" si="11"/>
        <v>206.79999999999998</v>
      </c>
      <c r="F29" s="111">
        <f t="shared" si="12"/>
        <v>10.399999999999999</v>
      </c>
      <c r="G29" s="119">
        <f>SUM(H29:I29)</f>
        <v>0</v>
      </c>
      <c r="H29" s="54">
        <v>0</v>
      </c>
      <c r="I29" s="54">
        <v>0</v>
      </c>
      <c r="J29" s="119">
        <f t="shared" si="13"/>
        <v>154</v>
      </c>
      <c r="K29" s="54">
        <v>146.1</v>
      </c>
      <c r="L29" s="54">
        <v>7.9</v>
      </c>
      <c r="M29" s="119">
        <f t="shared" si="14"/>
        <v>5.7</v>
      </c>
      <c r="N29" s="54">
        <v>5</v>
      </c>
      <c r="O29" s="54">
        <v>0.7</v>
      </c>
      <c r="P29" s="119">
        <f>SUM(Q29:R29)</f>
        <v>53.4</v>
      </c>
      <c r="Q29" s="54">
        <v>52.3</v>
      </c>
      <c r="R29" s="54">
        <v>1.1</v>
      </c>
      <c r="S29" s="119">
        <f t="shared" si="20"/>
        <v>0</v>
      </c>
      <c r="T29" s="54">
        <v>0</v>
      </c>
      <c r="U29" s="54">
        <v>0</v>
      </c>
      <c r="V29" s="119">
        <f t="shared" si="15"/>
        <v>4.1</v>
      </c>
      <c r="W29" s="54">
        <v>3.4</v>
      </c>
      <c r="X29" s="54">
        <v>0.7</v>
      </c>
      <c r="Y29" s="123">
        <v>65.8</v>
      </c>
      <c r="Z29" s="130">
        <f t="shared" si="17"/>
        <v>283</v>
      </c>
      <c r="AA29" s="140">
        <f>SUM(AB29:AC29)</f>
        <v>217.2</v>
      </c>
      <c r="AB29" s="119">
        <f>G29+J29+M29+S29+V29</f>
        <v>163.79999999999998</v>
      </c>
      <c r="AC29" s="150">
        <f>P29</f>
        <v>53.4</v>
      </c>
      <c r="AD29" s="166">
        <f t="shared" si="5"/>
        <v>648.9858848558008</v>
      </c>
      <c r="AE29" s="159">
        <f t="shared" si="6"/>
        <v>489.42858167302103</v>
      </c>
      <c r="AF29" s="160">
        <f t="shared" si="7"/>
        <v>159.55730318277975</v>
      </c>
      <c r="AG29" s="134">
        <f t="shared" si="8"/>
        <v>845.5939475791513</v>
      </c>
      <c r="AH29" s="171">
        <f t="shared" si="9"/>
        <v>196.60806272335034</v>
      </c>
      <c r="AI29" s="176">
        <f t="shared" si="16"/>
        <v>24.585635359116022</v>
      </c>
    </row>
    <row r="30" spans="1:35" s="21" customFormat="1" ht="19.5" customHeight="1">
      <c r="A30" s="15">
        <v>25</v>
      </c>
      <c r="B30" s="11" t="s">
        <v>22</v>
      </c>
      <c r="C30" s="101">
        <v>14331</v>
      </c>
      <c r="D30" s="110">
        <f t="shared" si="10"/>
        <v>291.5</v>
      </c>
      <c r="E30" s="111">
        <f t="shared" si="11"/>
        <v>261.6</v>
      </c>
      <c r="F30" s="111">
        <f t="shared" si="12"/>
        <v>29.9</v>
      </c>
      <c r="G30" s="119">
        <f t="shared" si="1"/>
        <v>0</v>
      </c>
      <c r="H30" s="54">
        <v>0</v>
      </c>
      <c r="I30" s="54">
        <v>0</v>
      </c>
      <c r="J30" s="119">
        <f t="shared" si="13"/>
        <v>244.60000000000002</v>
      </c>
      <c r="K30" s="54">
        <v>234.3</v>
      </c>
      <c r="L30" s="54">
        <v>10.3</v>
      </c>
      <c r="M30" s="119">
        <f t="shared" si="14"/>
        <v>9.1</v>
      </c>
      <c r="N30" s="54">
        <v>7.1</v>
      </c>
      <c r="O30" s="54">
        <v>2</v>
      </c>
      <c r="P30" s="119">
        <f t="shared" si="19"/>
        <v>22.3</v>
      </c>
      <c r="Q30" s="54">
        <v>19.6</v>
      </c>
      <c r="R30" s="54">
        <v>2.7</v>
      </c>
      <c r="S30" s="119">
        <f t="shared" si="20"/>
        <v>0</v>
      </c>
      <c r="T30" s="54">
        <v>0</v>
      </c>
      <c r="U30" s="54">
        <v>0</v>
      </c>
      <c r="V30" s="119">
        <f t="shared" si="15"/>
        <v>15.5</v>
      </c>
      <c r="W30" s="54">
        <v>0.6</v>
      </c>
      <c r="X30" s="65">
        <v>14.9</v>
      </c>
      <c r="Y30" s="123">
        <v>79.4</v>
      </c>
      <c r="Z30" s="130">
        <f t="shared" si="17"/>
        <v>370.9</v>
      </c>
      <c r="AA30" s="139">
        <f t="shared" si="2"/>
        <v>291.50000000000006</v>
      </c>
      <c r="AB30" s="148">
        <f t="shared" si="3"/>
        <v>269.20000000000005</v>
      </c>
      <c r="AC30" s="149">
        <f t="shared" si="4"/>
        <v>22.3</v>
      </c>
      <c r="AD30" s="166">
        <f t="shared" si="5"/>
        <v>656.1458241889341</v>
      </c>
      <c r="AE30" s="159">
        <f t="shared" si="6"/>
        <v>605.9501059062129</v>
      </c>
      <c r="AF30" s="160">
        <f t="shared" si="7"/>
        <v>50.195718282721195</v>
      </c>
      <c r="AG30" s="134">
        <f t="shared" si="8"/>
        <v>834.8695924242729</v>
      </c>
      <c r="AH30" s="171">
        <f t="shared" si="9"/>
        <v>178.72376823533915</v>
      </c>
      <c r="AI30" s="176">
        <f t="shared" si="16"/>
        <v>7.650085763293309</v>
      </c>
    </row>
    <row r="31" spans="1:35" s="21" customFormat="1" ht="19.5" customHeight="1">
      <c r="A31" s="15">
        <v>26</v>
      </c>
      <c r="B31" s="11" t="s">
        <v>75</v>
      </c>
      <c r="C31" s="101">
        <v>8127</v>
      </c>
      <c r="D31" s="110">
        <f t="shared" si="10"/>
        <v>166.29999999999998</v>
      </c>
      <c r="E31" s="111">
        <f t="shared" si="11"/>
        <v>158.4</v>
      </c>
      <c r="F31" s="111">
        <f t="shared" si="12"/>
        <v>7.9</v>
      </c>
      <c r="G31" s="119">
        <f t="shared" si="1"/>
        <v>0</v>
      </c>
      <c r="H31" s="54">
        <v>0</v>
      </c>
      <c r="I31" s="54">
        <v>0</v>
      </c>
      <c r="J31" s="119">
        <f t="shared" si="13"/>
        <v>127.7</v>
      </c>
      <c r="K31" s="54">
        <v>125.8</v>
      </c>
      <c r="L31" s="54">
        <v>1.9</v>
      </c>
      <c r="M31" s="119">
        <f t="shared" si="14"/>
        <v>6.5</v>
      </c>
      <c r="N31" s="54">
        <v>5.9</v>
      </c>
      <c r="O31" s="54">
        <v>0.6</v>
      </c>
      <c r="P31" s="119">
        <f t="shared" si="19"/>
        <v>26.099999999999998</v>
      </c>
      <c r="Q31" s="54">
        <v>24.9</v>
      </c>
      <c r="R31" s="54">
        <v>1.2</v>
      </c>
      <c r="S31" s="119">
        <f t="shared" si="20"/>
        <v>0</v>
      </c>
      <c r="T31" s="54">
        <v>0</v>
      </c>
      <c r="U31" s="54">
        <v>0</v>
      </c>
      <c r="V31" s="119">
        <f t="shared" si="15"/>
        <v>6</v>
      </c>
      <c r="W31" s="54">
        <v>1.8</v>
      </c>
      <c r="X31" s="54">
        <v>4.2</v>
      </c>
      <c r="Y31" s="123">
        <v>75.8</v>
      </c>
      <c r="Z31" s="130">
        <f t="shared" si="17"/>
        <v>242.09999999999997</v>
      </c>
      <c r="AA31" s="141">
        <f t="shared" si="2"/>
        <v>166.29999999999998</v>
      </c>
      <c r="AB31" s="148">
        <f t="shared" si="3"/>
        <v>140.2</v>
      </c>
      <c r="AC31" s="149">
        <f t="shared" si="4"/>
        <v>26.099999999999998</v>
      </c>
      <c r="AD31" s="166">
        <f t="shared" si="5"/>
        <v>660.0856563347185</v>
      </c>
      <c r="AE31" s="159">
        <f t="shared" si="6"/>
        <v>556.4883284313141</v>
      </c>
      <c r="AF31" s="160">
        <f t="shared" si="7"/>
        <v>103.5973279034044</v>
      </c>
      <c r="AG31" s="134">
        <f t="shared" si="8"/>
        <v>960.9545243453719</v>
      </c>
      <c r="AH31" s="171">
        <f t="shared" si="9"/>
        <v>300.86886801065344</v>
      </c>
      <c r="AI31" s="176">
        <f t="shared" si="16"/>
        <v>15.694527961515336</v>
      </c>
    </row>
    <row r="32" spans="1:35" s="21" customFormat="1" ht="19.5" customHeight="1">
      <c r="A32" s="15">
        <v>27</v>
      </c>
      <c r="B32" s="11" t="s">
        <v>24</v>
      </c>
      <c r="C32" s="101">
        <v>3003</v>
      </c>
      <c r="D32" s="110">
        <f t="shared" si="10"/>
        <v>59.50000000000001</v>
      </c>
      <c r="E32" s="111">
        <f t="shared" si="11"/>
        <v>54.2</v>
      </c>
      <c r="F32" s="111">
        <f t="shared" si="12"/>
        <v>5.3</v>
      </c>
      <c r="G32" s="119">
        <f>SUM(H32:I32)</f>
        <v>0</v>
      </c>
      <c r="H32" s="54">
        <v>0</v>
      </c>
      <c r="I32" s="54">
        <v>0</v>
      </c>
      <c r="J32" s="119">
        <f t="shared" si="13"/>
        <v>45.400000000000006</v>
      </c>
      <c r="K32" s="54">
        <v>45.2</v>
      </c>
      <c r="L32" s="54">
        <v>0.2</v>
      </c>
      <c r="M32" s="119">
        <f t="shared" si="14"/>
        <v>2.1</v>
      </c>
      <c r="N32" s="54">
        <v>1.9</v>
      </c>
      <c r="O32" s="54">
        <v>0.2</v>
      </c>
      <c r="P32" s="119">
        <f t="shared" si="19"/>
        <v>7.9</v>
      </c>
      <c r="Q32" s="54">
        <v>6.4</v>
      </c>
      <c r="R32" s="54">
        <v>1.5</v>
      </c>
      <c r="S32" s="119">
        <f t="shared" si="20"/>
        <v>0</v>
      </c>
      <c r="T32" s="54">
        <v>0</v>
      </c>
      <c r="U32" s="54">
        <v>0</v>
      </c>
      <c r="V32" s="119">
        <f t="shared" si="15"/>
        <v>4.1</v>
      </c>
      <c r="W32" s="54">
        <v>0.7</v>
      </c>
      <c r="X32" s="54">
        <v>3.4</v>
      </c>
      <c r="Y32" s="123">
        <v>21</v>
      </c>
      <c r="Z32" s="130">
        <f t="shared" si="17"/>
        <v>80.5</v>
      </c>
      <c r="AA32" s="139">
        <f>SUM(AB32:AC32)</f>
        <v>59.50000000000001</v>
      </c>
      <c r="AB32" s="148">
        <f>G32+J32+M32+S32+V32</f>
        <v>51.60000000000001</v>
      </c>
      <c r="AC32" s="149">
        <f>P32</f>
        <v>7.9</v>
      </c>
      <c r="AD32" s="166">
        <f t="shared" si="5"/>
        <v>639.1458004361232</v>
      </c>
      <c r="AE32" s="159">
        <f t="shared" si="6"/>
        <v>554.2844252521672</v>
      </c>
      <c r="AF32" s="160">
        <f t="shared" si="7"/>
        <v>84.86137518395583</v>
      </c>
      <c r="AG32" s="134">
        <f t="shared" si="8"/>
        <v>864.726671178284</v>
      </c>
      <c r="AH32" s="171">
        <f t="shared" si="9"/>
        <v>225.58087074216107</v>
      </c>
      <c r="AI32" s="176">
        <f t="shared" si="16"/>
        <v>13.277310924369747</v>
      </c>
    </row>
    <row r="33" spans="1:35" s="22" customFormat="1" ht="19.5" customHeight="1">
      <c r="A33" s="16">
        <v>28</v>
      </c>
      <c r="B33" s="11" t="s">
        <v>76</v>
      </c>
      <c r="C33" s="101">
        <v>2398</v>
      </c>
      <c r="D33" s="110">
        <f t="shared" si="10"/>
        <v>51.7</v>
      </c>
      <c r="E33" s="111">
        <f t="shared" si="11"/>
        <v>46.599999999999994</v>
      </c>
      <c r="F33" s="111">
        <f t="shared" si="12"/>
        <v>5.1</v>
      </c>
      <c r="G33" s="119">
        <f t="shared" si="1"/>
        <v>0</v>
      </c>
      <c r="H33" s="54">
        <v>0</v>
      </c>
      <c r="I33" s="54">
        <v>0</v>
      </c>
      <c r="J33" s="119">
        <f t="shared" si="13"/>
        <v>42.6</v>
      </c>
      <c r="K33" s="54">
        <v>38.5</v>
      </c>
      <c r="L33" s="54">
        <v>4.1</v>
      </c>
      <c r="M33" s="119">
        <f t="shared" si="14"/>
        <v>2.4</v>
      </c>
      <c r="N33" s="54">
        <v>1.8</v>
      </c>
      <c r="O33" s="54">
        <v>0.6</v>
      </c>
      <c r="P33" s="119">
        <f t="shared" si="19"/>
        <v>6.7</v>
      </c>
      <c r="Q33" s="54">
        <v>6.3</v>
      </c>
      <c r="R33" s="54">
        <v>0.4</v>
      </c>
      <c r="S33" s="119">
        <f t="shared" si="20"/>
        <v>0</v>
      </c>
      <c r="T33" s="54">
        <v>0</v>
      </c>
      <c r="U33" s="54">
        <v>0</v>
      </c>
      <c r="V33" s="119">
        <f t="shared" si="15"/>
        <v>0</v>
      </c>
      <c r="W33" s="54">
        <v>0</v>
      </c>
      <c r="X33" s="54">
        <v>0</v>
      </c>
      <c r="Y33" s="123">
        <v>18.1</v>
      </c>
      <c r="Z33" s="130">
        <f t="shared" si="17"/>
        <v>69.80000000000001</v>
      </c>
      <c r="AA33" s="139">
        <f>SUM(AB33:AC33)</f>
        <v>51.7</v>
      </c>
      <c r="AB33" s="148">
        <f t="shared" si="3"/>
        <v>45</v>
      </c>
      <c r="AC33" s="149">
        <f t="shared" si="4"/>
        <v>6.7</v>
      </c>
      <c r="AD33" s="166">
        <f t="shared" si="5"/>
        <v>695.4720331459013</v>
      </c>
      <c r="AE33" s="159">
        <f t="shared" si="6"/>
        <v>605.3431623126799</v>
      </c>
      <c r="AF33" s="160">
        <f t="shared" si="7"/>
        <v>90.12887083322124</v>
      </c>
      <c r="AG33" s="134">
        <f t="shared" si="8"/>
        <v>938.9545050983347</v>
      </c>
      <c r="AH33" s="171">
        <f t="shared" si="9"/>
        <v>243.48247195243349</v>
      </c>
      <c r="AI33" s="176">
        <f t="shared" si="16"/>
        <v>12.959381044487428</v>
      </c>
    </row>
    <row r="34" spans="1:35" s="22" customFormat="1" ht="19.5" customHeight="1">
      <c r="A34" s="15">
        <v>29</v>
      </c>
      <c r="B34" s="11" t="s">
        <v>25</v>
      </c>
      <c r="C34" s="101">
        <v>8179</v>
      </c>
      <c r="D34" s="110">
        <f t="shared" si="10"/>
        <v>121.39999999999999</v>
      </c>
      <c r="E34" s="111">
        <f t="shared" si="11"/>
        <v>119.7</v>
      </c>
      <c r="F34" s="111">
        <f t="shared" si="12"/>
        <v>1.7</v>
      </c>
      <c r="G34" s="119">
        <f t="shared" si="1"/>
        <v>0</v>
      </c>
      <c r="H34" s="54">
        <v>0</v>
      </c>
      <c r="I34" s="54">
        <v>0</v>
      </c>
      <c r="J34" s="119">
        <f t="shared" si="13"/>
        <v>95.5</v>
      </c>
      <c r="K34" s="54">
        <v>95.4</v>
      </c>
      <c r="L34" s="54">
        <v>0.1</v>
      </c>
      <c r="M34" s="119">
        <f t="shared" si="14"/>
        <v>5</v>
      </c>
      <c r="N34" s="54">
        <v>4.9</v>
      </c>
      <c r="O34" s="54">
        <v>0.1</v>
      </c>
      <c r="P34" s="119">
        <f t="shared" si="19"/>
        <v>18.1</v>
      </c>
      <c r="Q34" s="54">
        <v>18.1</v>
      </c>
      <c r="R34" s="54">
        <v>0</v>
      </c>
      <c r="S34" s="119">
        <f t="shared" si="20"/>
        <v>0</v>
      </c>
      <c r="T34" s="54">
        <v>0</v>
      </c>
      <c r="U34" s="54">
        <v>0</v>
      </c>
      <c r="V34" s="119">
        <f t="shared" si="15"/>
        <v>2.8</v>
      </c>
      <c r="W34" s="54">
        <v>1.3</v>
      </c>
      <c r="X34" s="54">
        <v>1.5</v>
      </c>
      <c r="Y34" s="123">
        <v>25.9</v>
      </c>
      <c r="Z34" s="130">
        <f t="shared" si="17"/>
        <v>147.29999999999998</v>
      </c>
      <c r="AA34" s="139">
        <f>SUM(AB34:AC34)</f>
        <v>121.4</v>
      </c>
      <c r="AB34" s="148">
        <f t="shared" si="3"/>
        <v>103.3</v>
      </c>
      <c r="AC34" s="149">
        <f t="shared" si="4"/>
        <v>18.1</v>
      </c>
      <c r="AD34" s="166">
        <f t="shared" si="5"/>
        <v>478.80291383519557</v>
      </c>
      <c r="AE34" s="159">
        <f t="shared" si="6"/>
        <v>407.4163179503764</v>
      </c>
      <c r="AF34" s="160">
        <f t="shared" si="7"/>
        <v>71.3865958848191</v>
      </c>
      <c r="AG34" s="134">
        <f t="shared" si="8"/>
        <v>580.952794134467</v>
      </c>
      <c r="AH34" s="171">
        <f t="shared" si="9"/>
        <v>102.14988029927153</v>
      </c>
      <c r="AI34" s="176">
        <f t="shared" si="16"/>
        <v>14.909390444810544</v>
      </c>
    </row>
    <row r="35" spans="1:35" s="21" customFormat="1" ht="19.5" customHeight="1">
      <c r="A35" s="15">
        <v>30</v>
      </c>
      <c r="B35" s="11" t="s">
        <v>26</v>
      </c>
      <c r="C35" s="101">
        <v>3990</v>
      </c>
      <c r="D35" s="110">
        <f>G35+J35+M35+P35+S35+V35</f>
        <v>78.1</v>
      </c>
      <c r="E35" s="111">
        <f t="shared" si="11"/>
        <v>67.5</v>
      </c>
      <c r="F35" s="111">
        <f t="shared" si="12"/>
        <v>10.6</v>
      </c>
      <c r="G35" s="119">
        <f>SUM(H35:I35)</f>
        <v>0</v>
      </c>
      <c r="H35" s="54">
        <v>0</v>
      </c>
      <c r="I35" s="54">
        <v>0</v>
      </c>
      <c r="J35" s="119">
        <f t="shared" si="13"/>
        <v>63.5</v>
      </c>
      <c r="K35" s="54">
        <v>54.6</v>
      </c>
      <c r="L35" s="54">
        <v>8.9</v>
      </c>
      <c r="M35" s="119">
        <f t="shared" si="14"/>
        <v>4</v>
      </c>
      <c r="N35" s="54">
        <v>2.4</v>
      </c>
      <c r="O35" s="54">
        <v>1.6</v>
      </c>
      <c r="P35" s="119">
        <f t="shared" si="19"/>
        <v>10.6</v>
      </c>
      <c r="Q35" s="54">
        <v>10.5</v>
      </c>
      <c r="R35" s="54">
        <v>0.1</v>
      </c>
      <c r="S35" s="119">
        <f t="shared" si="20"/>
        <v>0</v>
      </c>
      <c r="T35" s="54">
        <v>0</v>
      </c>
      <c r="U35" s="54">
        <v>0</v>
      </c>
      <c r="V35" s="119">
        <f t="shared" si="15"/>
        <v>0</v>
      </c>
      <c r="W35" s="54">
        <v>0</v>
      </c>
      <c r="X35" s="54">
        <v>0</v>
      </c>
      <c r="Y35" s="123">
        <v>27.6</v>
      </c>
      <c r="Z35" s="130">
        <f>D35+Y35</f>
        <v>105.69999999999999</v>
      </c>
      <c r="AA35" s="139">
        <f>SUM(AB35:AC35)</f>
        <v>78.1</v>
      </c>
      <c r="AB35" s="148">
        <f>G35+J35+M35+S35+V35</f>
        <v>67.5</v>
      </c>
      <c r="AC35" s="149">
        <f>P35</f>
        <v>10.6</v>
      </c>
      <c r="AD35" s="166">
        <f t="shared" si="5"/>
        <v>631.4172528094429</v>
      </c>
      <c r="AE35" s="159">
        <f t="shared" si="6"/>
        <v>545.719136551055</v>
      </c>
      <c r="AF35" s="160">
        <f t="shared" si="7"/>
        <v>85.6981162583879</v>
      </c>
      <c r="AG35" s="134">
        <f t="shared" si="8"/>
        <v>854.5557441992077</v>
      </c>
      <c r="AH35" s="171">
        <f t="shared" si="9"/>
        <v>223.13849138976477</v>
      </c>
      <c r="AI35" s="176">
        <f t="shared" si="16"/>
        <v>13.57234314980794</v>
      </c>
    </row>
    <row r="36" spans="1:36" s="22" customFormat="1" ht="19.5" customHeight="1">
      <c r="A36" s="15">
        <v>31</v>
      </c>
      <c r="B36" s="11" t="s">
        <v>77</v>
      </c>
      <c r="C36" s="101">
        <v>5274</v>
      </c>
      <c r="D36" s="110">
        <f t="shared" si="10"/>
        <v>88.1</v>
      </c>
      <c r="E36" s="111">
        <f t="shared" si="11"/>
        <v>83.6</v>
      </c>
      <c r="F36" s="111">
        <f t="shared" si="12"/>
        <v>4.5</v>
      </c>
      <c r="G36" s="119">
        <f t="shared" si="1"/>
        <v>0</v>
      </c>
      <c r="H36" s="54">
        <v>0</v>
      </c>
      <c r="I36" s="54">
        <v>0</v>
      </c>
      <c r="J36" s="119">
        <f t="shared" si="13"/>
        <v>65.4</v>
      </c>
      <c r="K36" s="54">
        <v>64.9</v>
      </c>
      <c r="L36" s="54">
        <v>0.5</v>
      </c>
      <c r="M36" s="119">
        <f t="shared" si="14"/>
        <v>3.6</v>
      </c>
      <c r="N36" s="65">
        <v>3.6</v>
      </c>
      <c r="O36" s="54">
        <v>0</v>
      </c>
      <c r="P36" s="119">
        <f t="shared" si="19"/>
        <v>12</v>
      </c>
      <c r="Q36" s="54">
        <v>11.8</v>
      </c>
      <c r="R36" s="54">
        <v>0.2</v>
      </c>
      <c r="S36" s="119">
        <f t="shared" si="20"/>
        <v>0</v>
      </c>
      <c r="T36" s="54">
        <v>0</v>
      </c>
      <c r="U36" s="54">
        <v>0</v>
      </c>
      <c r="V36" s="119">
        <f t="shared" si="15"/>
        <v>7.1</v>
      </c>
      <c r="W36" s="54">
        <v>3.3</v>
      </c>
      <c r="X36" s="54">
        <v>3.8</v>
      </c>
      <c r="Y36" s="123">
        <v>13</v>
      </c>
      <c r="Z36" s="130">
        <f t="shared" si="17"/>
        <v>101.1</v>
      </c>
      <c r="AA36" s="139">
        <f t="shared" si="2"/>
        <v>88.1</v>
      </c>
      <c r="AB36" s="148">
        <f t="shared" si="3"/>
        <v>76.1</v>
      </c>
      <c r="AC36" s="149">
        <f t="shared" si="4"/>
        <v>12</v>
      </c>
      <c r="AD36" s="166">
        <f t="shared" si="5"/>
        <v>538.8576950836117</v>
      </c>
      <c r="AE36" s="159">
        <f t="shared" si="6"/>
        <v>465.4605061959459</v>
      </c>
      <c r="AF36" s="160">
        <f t="shared" si="7"/>
        <v>73.3971888876656</v>
      </c>
      <c r="AG36" s="134">
        <f t="shared" si="8"/>
        <v>618.3713163785827</v>
      </c>
      <c r="AH36" s="171">
        <f t="shared" si="9"/>
        <v>79.51362129497107</v>
      </c>
      <c r="AI36" s="176">
        <f t="shared" si="16"/>
        <v>13.620885357548241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15211</v>
      </c>
      <c r="D37" s="110">
        <f t="shared" si="10"/>
        <v>290.6</v>
      </c>
      <c r="E37" s="111">
        <f t="shared" si="11"/>
        <v>245.9</v>
      </c>
      <c r="F37" s="111">
        <f t="shared" si="12"/>
        <v>44.699999999999996</v>
      </c>
      <c r="G37" s="119">
        <f t="shared" si="1"/>
        <v>0</v>
      </c>
      <c r="H37" s="54">
        <v>0</v>
      </c>
      <c r="I37" s="54">
        <v>0</v>
      </c>
      <c r="J37" s="119">
        <f t="shared" si="13"/>
        <v>237</v>
      </c>
      <c r="K37" s="54">
        <v>201.7</v>
      </c>
      <c r="L37" s="54">
        <v>35.3</v>
      </c>
      <c r="M37" s="119">
        <f t="shared" si="14"/>
        <v>17.3</v>
      </c>
      <c r="N37" s="54">
        <v>9.8</v>
      </c>
      <c r="O37" s="54">
        <v>7.5</v>
      </c>
      <c r="P37" s="119">
        <f t="shared" si="19"/>
        <v>36.3</v>
      </c>
      <c r="Q37" s="54">
        <v>34.4</v>
      </c>
      <c r="R37" s="54">
        <v>1.9</v>
      </c>
      <c r="S37" s="119">
        <f t="shared" si="20"/>
        <v>0</v>
      </c>
      <c r="T37" s="54">
        <v>0</v>
      </c>
      <c r="U37" s="54">
        <v>0</v>
      </c>
      <c r="V37" s="119">
        <f t="shared" si="15"/>
        <v>0</v>
      </c>
      <c r="W37" s="54">
        <v>0</v>
      </c>
      <c r="X37" s="54">
        <v>0</v>
      </c>
      <c r="Y37" s="123">
        <v>54.2</v>
      </c>
      <c r="Z37" s="130">
        <f t="shared" si="17"/>
        <v>344.8</v>
      </c>
      <c r="AA37" s="139">
        <f t="shared" si="2"/>
        <v>290.6</v>
      </c>
      <c r="AB37" s="148">
        <f t="shared" si="3"/>
        <v>254.3</v>
      </c>
      <c r="AC37" s="149">
        <f t="shared" si="4"/>
        <v>36.3</v>
      </c>
      <c r="AD37" s="166">
        <f t="shared" si="5"/>
        <v>616.2772696329694</v>
      </c>
      <c r="AE37" s="159">
        <f t="shared" si="6"/>
        <v>539.2956285879701</v>
      </c>
      <c r="AF37" s="160">
        <f t="shared" si="7"/>
        <v>76.98164104499926</v>
      </c>
      <c r="AG37" s="134">
        <f t="shared" si="8"/>
        <v>731.2195546092493</v>
      </c>
      <c r="AH37" s="171">
        <f t="shared" si="9"/>
        <v>114.94228497627991</v>
      </c>
      <c r="AI37" s="176">
        <f t="shared" si="16"/>
        <v>12.491397109428766</v>
      </c>
    </row>
    <row r="38" spans="1:35" s="22" customFormat="1" ht="19.5" customHeight="1" thickBot="1">
      <c r="A38" s="51">
        <v>33</v>
      </c>
      <c r="B38" s="52" t="s">
        <v>29</v>
      </c>
      <c r="C38" s="102">
        <v>11040</v>
      </c>
      <c r="D38" s="112">
        <f t="shared" si="10"/>
        <v>191.5</v>
      </c>
      <c r="E38" s="113">
        <f t="shared" si="11"/>
        <v>177.9</v>
      </c>
      <c r="F38" s="113">
        <f t="shared" si="12"/>
        <v>13.600000000000001</v>
      </c>
      <c r="G38" s="120">
        <f t="shared" si="1"/>
        <v>0</v>
      </c>
      <c r="H38" s="55">
        <v>0</v>
      </c>
      <c r="I38" s="55">
        <v>0</v>
      </c>
      <c r="J38" s="120">
        <f t="shared" si="13"/>
        <v>138.9</v>
      </c>
      <c r="K38" s="55">
        <v>135.8</v>
      </c>
      <c r="L38" s="55">
        <v>3.1</v>
      </c>
      <c r="M38" s="120">
        <f t="shared" si="14"/>
        <v>6.4</v>
      </c>
      <c r="N38" s="55">
        <v>5.3</v>
      </c>
      <c r="O38" s="55">
        <v>1.1</v>
      </c>
      <c r="P38" s="120">
        <f t="shared" si="19"/>
        <v>26.6</v>
      </c>
      <c r="Q38" s="55">
        <v>26.1</v>
      </c>
      <c r="R38" s="55">
        <v>0.5</v>
      </c>
      <c r="S38" s="120">
        <f>SUM(T38:U38)</f>
        <v>0</v>
      </c>
      <c r="T38" s="55">
        <v>0</v>
      </c>
      <c r="U38" s="55">
        <v>0</v>
      </c>
      <c r="V38" s="120">
        <f t="shared" si="15"/>
        <v>19.6</v>
      </c>
      <c r="W38" s="55">
        <v>10.7</v>
      </c>
      <c r="X38" s="55">
        <v>8.9</v>
      </c>
      <c r="Y38" s="124">
        <v>47</v>
      </c>
      <c r="Z38" s="131">
        <f>D38+Y38</f>
        <v>238.5</v>
      </c>
      <c r="AA38" s="142">
        <f t="shared" si="2"/>
        <v>191.5</v>
      </c>
      <c r="AB38" s="151">
        <f t="shared" si="3"/>
        <v>164.9</v>
      </c>
      <c r="AC38" s="152">
        <f t="shared" si="4"/>
        <v>26.6</v>
      </c>
      <c r="AD38" s="168">
        <f t="shared" si="5"/>
        <v>559.5488546049556</v>
      </c>
      <c r="AE38" s="161">
        <f t="shared" si="6"/>
        <v>481.8256194483404</v>
      </c>
      <c r="AF38" s="162">
        <f t="shared" si="7"/>
        <v>77.72323515661523</v>
      </c>
      <c r="AG38" s="135">
        <f t="shared" si="8"/>
        <v>696.8793828892005</v>
      </c>
      <c r="AH38" s="173">
        <f t="shared" si="9"/>
        <v>137.330528284245</v>
      </c>
      <c r="AI38" s="346">
        <f t="shared" si="16"/>
        <v>13.890339425587467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&amp;C&amp;14令和５年７月分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80" zoomScaleNormal="80" zoomScaleSheetLayoutView="75" workbookViewId="0" topLeftCell="A1">
      <selection activeCell="Q22" sqref="Q22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19" t="s">
        <v>103</v>
      </c>
      <c r="B1" s="420"/>
      <c r="C1" s="425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4" t="s">
        <v>38</v>
      </c>
      <c r="AB1" s="385"/>
      <c r="AC1" s="386"/>
      <c r="AD1" s="413" t="s">
        <v>56</v>
      </c>
      <c r="AE1" s="371"/>
      <c r="AF1" s="414"/>
      <c r="AG1" s="401" t="s">
        <v>57</v>
      </c>
      <c r="AH1" s="404" t="s">
        <v>58</v>
      </c>
      <c r="AI1" s="368" t="s">
        <v>45</v>
      </c>
    </row>
    <row r="2" spans="1:35" ht="19.5" customHeight="1">
      <c r="A2" s="421"/>
      <c r="B2" s="422"/>
      <c r="C2" s="426"/>
      <c r="D2" s="409" t="s">
        <v>38</v>
      </c>
      <c r="E2" s="410"/>
      <c r="F2" s="410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428" t="s">
        <v>36</v>
      </c>
      <c r="Z2" s="417" t="s">
        <v>37</v>
      </c>
      <c r="AA2" s="387"/>
      <c r="AB2" s="388"/>
      <c r="AC2" s="389"/>
      <c r="AD2" s="415"/>
      <c r="AE2" s="372"/>
      <c r="AF2" s="416"/>
      <c r="AG2" s="402"/>
      <c r="AH2" s="405"/>
      <c r="AI2" s="369"/>
    </row>
    <row r="3" spans="1:35" ht="19.5" customHeight="1">
      <c r="A3" s="421"/>
      <c r="B3" s="422"/>
      <c r="C3" s="426"/>
      <c r="D3" s="411"/>
      <c r="E3" s="412"/>
      <c r="F3" s="412"/>
      <c r="G3" s="398" t="s">
        <v>41</v>
      </c>
      <c r="H3" s="399"/>
      <c r="I3" s="400"/>
      <c r="J3" s="398" t="s">
        <v>42</v>
      </c>
      <c r="K3" s="399"/>
      <c r="L3" s="400"/>
      <c r="M3" s="398" t="s">
        <v>43</v>
      </c>
      <c r="N3" s="399"/>
      <c r="O3" s="400"/>
      <c r="P3" s="398" t="s">
        <v>44</v>
      </c>
      <c r="Q3" s="399"/>
      <c r="R3" s="400"/>
      <c r="S3" s="398" t="s">
        <v>40</v>
      </c>
      <c r="T3" s="399"/>
      <c r="U3" s="400"/>
      <c r="V3" s="398" t="s">
        <v>39</v>
      </c>
      <c r="W3" s="399"/>
      <c r="X3" s="400"/>
      <c r="Y3" s="429"/>
      <c r="Z3" s="417"/>
      <c r="AA3" s="387"/>
      <c r="AB3" s="388"/>
      <c r="AC3" s="389"/>
      <c r="AD3" s="415"/>
      <c r="AE3" s="372"/>
      <c r="AF3" s="416"/>
      <c r="AG3" s="402"/>
      <c r="AH3" s="405"/>
      <c r="AI3" s="369"/>
    </row>
    <row r="4" spans="1:35" ht="19.5" customHeight="1" thickBot="1">
      <c r="A4" s="423"/>
      <c r="B4" s="424"/>
      <c r="C4" s="427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0"/>
      <c r="Z4" s="418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3"/>
      <c r="AH4" s="406"/>
      <c r="AI4" s="370"/>
    </row>
    <row r="5" spans="1:35" s="37" customFormat="1" ht="22.5" customHeight="1" thickBot="1">
      <c r="A5" s="407" t="s">
        <v>55</v>
      </c>
      <c r="B5" s="408"/>
      <c r="C5" s="177">
        <f aca="true" t="shared" si="0" ref="C5:AC5">C16+C25+C35+C42</f>
        <v>1178291</v>
      </c>
      <c r="D5" s="106">
        <f t="shared" si="0"/>
        <v>21554</v>
      </c>
      <c r="E5" s="32">
        <f t="shared" si="0"/>
        <v>19879.9</v>
      </c>
      <c r="F5" s="32">
        <f t="shared" si="0"/>
        <v>1674.1000000000001</v>
      </c>
      <c r="G5" s="248">
        <f t="shared" si="0"/>
        <v>441.5</v>
      </c>
      <c r="H5" s="32">
        <f t="shared" si="0"/>
        <v>441.5</v>
      </c>
      <c r="I5" s="32">
        <f t="shared" si="0"/>
        <v>0</v>
      </c>
      <c r="J5" s="248">
        <f t="shared" si="0"/>
        <v>16796.9</v>
      </c>
      <c r="K5" s="32">
        <f t="shared" si="0"/>
        <v>15730.9</v>
      </c>
      <c r="L5" s="32">
        <f t="shared" si="0"/>
        <v>1066</v>
      </c>
      <c r="M5" s="248">
        <f t="shared" si="0"/>
        <v>925.4000000000001</v>
      </c>
      <c r="N5" s="32">
        <f t="shared" si="0"/>
        <v>707.5999999999999</v>
      </c>
      <c r="O5" s="32">
        <f t="shared" si="0"/>
        <v>217.8</v>
      </c>
      <c r="P5" s="248">
        <f t="shared" si="0"/>
        <v>2848</v>
      </c>
      <c r="Q5" s="32">
        <f t="shared" si="0"/>
        <v>2768.6</v>
      </c>
      <c r="R5" s="32">
        <f t="shared" si="0"/>
        <v>79.4</v>
      </c>
      <c r="S5" s="248">
        <f t="shared" si="0"/>
        <v>1.3</v>
      </c>
      <c r="T5" s="32">
        <f t="shared" si="0"/>
        <v>1.2000000000000002</v>
      </c>
      <c r="U5" s="32">
        <f t="shared" si="0"/>
        <v>0.1</v>
      </c>
      <c r="V5" s="248">
        <f t="shared" si="0"/>
        <v>540.9</v>
      </c>
      <c r="W5" s="32">
        <f t="shared" si="0"/>
        <v>230.09999999999997</v>
      </c>
      <c r="X5" s="32">
        <f t="shared" si="0"/>
        <v>310.8</v>
      </c>
      <c r="Y5" s="121">
        <f t="shared" si="0"/>
        <v>10201.099999999999</v>
      </c>
      <c r="Z5" s="195">
        <f t="shared" si="0"/>
        <v>31755.1</v>
      </c>
      <c r="AA5" s="137">
        <f t="shared" si="0"/>
        <v>21553.999999999996</v>
      </c>
      <c r="AB5" s="220">
        <f t="shared" si="0"/>
        <v>18706</v>
      </c>
      <c r="AC5" s="221">
        <f t="shared" si="0"/>
        <v>2848</v>
      </c>
      <c r="AD5" s="164">
        <f aca="true" t="shared" si="1" ref="AD5:AD42">AA5/C5/31*1000000</f>
        <v>590.0837081677149</v>
      </c>
      <c r="AE5" s="235">
        <f aca="true" t="shared" si="2" ref="AE5:AE42">AB5/C5/31*1000000</f>
        <v>512.1140319655414</v>
      </c>
      <c r="AF5" s="236">
        <f aca="true" t="shared" si="3" ref="AF5:AF42">AC5/C5/31*1000000</f>
        <v>77.96967620217373</v>
      </c>
      <c r="AG5" s="253">
        <f aca="true" t="shared" si="4" ref="AG5:AG42">Z5/C5/31*1000000</f>
        <v>869.3591519549321</v>
      </c>
      <c r="AH5" s="169">
        <f aca="true" t="shared" si="5" ref="AH5:AH42">Y5/C5/31*1000000</f>
        <v>279.2754437872171</v>
      </c>
      <c r="AI5" s="264">
        <f>AC5*100/AA5</f>
        <v>13.213324672914542</v>
      </c>
    </row>
    <row r="6" spans="1:35" s="20" customFormat="1" ht="19.5" customHeight="1" thickTop="1">
      <c r="A6" s="390" t="s">
        <v>47</v>
      </c>
      <c r="B6" s="3" t="s">
        <v>79</v>
      </c>
      <c r="C6" s="178">
        <f>'基本データ'!C33</f>
        <v>2398</v>
      </c>
      <c r="D6" s="183">
        <f>'基本データ'!D33</f>
        <v>51.7</v>
      </c>
      <c r="E6" s="5">
        <f>'基本データ'!E33</f>
        <v>46.599999999999994</v>
      </c>
      <c r="F6" s="5">
        <f>'基本データ'!F33</f>
        <v>5.1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42.6</v>
      </c>
      <c r="K6" s="5">
        <f>'基本データ'!K33</f>
        <v>38.5</v>
      </c>
      <c r="L6" s="5">
        <f>'基本データ'!L33</f>
        <v>4.1</v>
      </c>
      <c r="M6" s="249">
        <f>'基本データ'!M33</f>
        <v>2.4</v>
      </c>
      <c r="N6" s="5">
        <f>'基本データ'!N33</f>
        <v>1.8</v>
      </c>
      <c r="O6" s="5">
        <f>'基本データ'!O33</f>
        <v>0.6</v>
      </c>
      <c r="P6" s="249">
        <f>'基本データ'!P33</f>
        <v>6.7</v>
      </c>
      <c r="Q6" s="5">
        <f>'基本データ'!Q33</f>
        <v>6.3</v>
      </c>
      <c r="R6" s="5">
        <f>'基本データ'!R33</f>
        <v>0.4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18.1</v>
      </c>
      <c r="Z6" s="196">
        <f>'基本データ'!Z33</f>
        <v>69.80000000000001</v>
      </c>
      <c r="AA6" s="206">
        <f>'基本データ'!AA33</f>
        <v>51.7</v>
      </c>
      <c r="AB6" s="222">
        <f>'基本データ'!AB33</f>
        <v>45</v>
      </c>
      <c r="AC6" s="223">
        <f>'基本データ'!AC33</f>
        <v>6.7</v>
      </c>
      <c r="AD6" s="212">
        <f t="shared" si="1"/>
        <v>695.4720331459013</v>
      </c>
      <c r="AE6" s="237">
        <f t="shared" si="2"/>
        <v>605.3431623126799</v>
      </c>
      <c r="AF6" s="238">
        <f t="shared" si="3"/>
        <v>90.12887083322124</v>
      </c>
      <c r="AG6" s="254">
        <f t="shared" si="4"/>
        <v>938.9545050983347</v>
      </c>
      <c r="AH6" s="259">
        <f t="shared" si="5"/>
        <v>243.48247195243349</v>
      </c>
      <c r="AI6" s="265">
        <f>AC6*100/AA6</f>
        <v>12.959381044487428</v>
      </c>
    </row>
    <row r="7" spans="1:35" s="20" customFormat="1" ht="19.5" customHeight="1">
      <c r="A7" s="391"/>
      <c r="B7" s="17" t="s">
        <v>24</v>
      </c>
      <c r="C7" s="179">
        <f>'基本データ'!C32</f>
        <v>3003</v>
      </c>
      <c r="D7" s="184">
        <f>'基本データ'!D32</f>
        <v>59.50000000000001</v>
      </c>
      <c r="E7" s="2">
        <f>'基本データ'!E32</f>
        <v>54.2</v>
      </c>
      <c r="F7" s="2">
        <f>'基本データ'!F32</f>
        <v>5.3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45.400000000000006</v>
      </c>
      <c r="K7" s="2">
        <f>'基本データ'!K32</f>
        <v>45.2</v>
      </c>
      <c r="L7" s="2">
        <f>'基本データ'!L32</f>
        <v>0.2</v>
      </c>
      <c r="M7" s="226">
        <f>'基本データ'!M32</f>
        <v>2.1</v>
      </c>
      <c r="N7" s="2">
        <f>'基本データ'!N32</f>
        <v>1.9</v>
      </c>
      <c r="O7" s="2">
        <f>'基本データ'!O32</f>
        <v>0.2</v>
      </c>
      <c r="P7" s="226">
        <f>'基本データ'!P32</f>
        <v>7.9</v>
      </c>
      <c r="Q7" s="2">
        <f>'基本データ'!Q32</f>
        <v>6.4</v>
      </c>
      <c r="R7" s="2">
        <f>'基本データ'!R32</f>
        <v>1.5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4.1</v>
      </c>
      <c r="W7" s="2">
        <f>'基本データ'!W32</f>
        <v>0.7</v>
      </c>
      <c r="X7" s="2">
        <f>'基本データ'!X32</f>
        <v>3.4</v>
      </c>
      <c r="Y7" s="202">
        <f>'基本データ'!Y32</f>
        <v>21</v>
      </c>
      <c r="Z7" s="197">
        <f>'基本データ'!Z32</f>
        <v>80.5</v>
      </c>
      <c r="AA7" s="207">
        <f>'基本データ'!AA32</f>
        <v>59.50000000000001</v>
      </c>
      <c r="AB7" s="224">
        <f>'基本データ'!AB32</f>
        <v>51.60000000000001</v>
      </c>
      <c r="AC7" s="225">
        <f>'基本データ'!AC32</f>
        <v>7.9</v>
      </c>
      <c r="AD7" s="213">
        <f t="shared" si="1"/>
        <v>639.1458004361232</v>
      </c>
      <c r="AE7" s="239">
        <f t="shared" si="2"/>
        <v>554.2844252521672</v>
      </c>
      <c r="AF7" s="240">
        <f t="shared" si="3"/>
        <v>84.86137518395583</v>
      </c>
      <c r="AG7" s="255">
        <f t="shared" si="4"/>
        <v>864.726671178284</v>
      </c>
      <c r="AH7" s="260">
        <f t="shared" si="5"/>
        <v>225.58087074216107</v>
      </c>
      <c r="AI7" s="266">
        <f>'基本データ'!AI32</f>
        <v>13.277310924369747</v>
      </c>
    </row>
    <row r="8" spans="1:35" s="20" customFormat="1" ht="19.5" customHeight="1">
      <c r="A8" s="391"/>
      <c r="B8" s="17" t="s">
        <v>26</v>
      </c>
      <c r="C8" s="179">
        <f>'基本データ'!C35</f>
        <v>3990</v>
      </c>
      <c r="D8" s="184">
        <f>'基本データ'!D35</f>
        <v>78.1</v>
      </c>
      <c r="E8" s="2">
        <f>'基本データ'!E35</f>
        <v>67.5</v>
      </c>
      <c r="F8" s="2">
        <f>'基本データ'!F35</f>
        <v>10.6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63.5</v>
      </c>
      <c r="K8" s="2">
        <f>'基本データ'!K35</f>
        <v>54.6</v>
      </c>
      <c r="L8" s="2">
        <f>'基本データ'!L35</f>
        <v>8.9</v>
      </c>
      <c r="M8" s="226">
        <f>'基本データ'!M35</f>
        <v>4</v>
      </c>
      <c r="N8" s="2">
        <f>'基本データ'!N35</f>
        <v>2.4</v>
      </c>
      <c r="O8" s="2">
        <f>'基本データ'!O35</f>
        <v>1.6</v>
      </c>
      <c r="P8" s="226">
        <f>'基本データ'!P35</f>
        <v>10.6</v>
      </c>
      <c r="Q8" s="2">
        <f>'基本データ'!Q35</f>
        <v>10.5</v>
      </c>
      <c r="R8" s="2">
        <f>'基本データ'!R35</f>
        <v>0.1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27.6</v>
      </c>
      <c r="Z8" s="197">
        <f>'基本データ'!Z35</f>
        <v>105.69999999999999</v>
      </c>
      <c r="AA8" s="208">
        <f>'基本データ'!AA35</f>
        <v>78.1</v>
      </c>
      <c r="AB8" s="226">
        <f>'基本データ'!AB35</f>
        <v>67.5</v>
      </c>
      <c r="AC8" s="227">
        <f>'基本データ'!AC35</f>
        <v>10.6</v>
      </c>
      <c r="AD8" s="214">
        <f t="shared" si="1"/>
        <v>631.4172528094429</v>
      </c>
      <c r="AE8" s="239">
        <f t="shared" si="2"/>
        <v>545.719136551055</v>
      </c>
      <c r="AF8" s="240">
        <f t="shared" si="3"/>
        <v>85.6981162583879</v>
      </c>
      <c r="AG8" s="255">
        <f t="shared" si="4"/>
        <v>854.5557441992077</v>
      </c>
      <c r="AH8" s="260">
        <f t="shared" si="5"/>
        <v>223.13849138976477</v>
      </c>
      <c r="AI8" s="266">
        <f>'基本データ'!AI35</f>
        <v>13.57234314980794</v>
      </c>
    </row>
    <row r="9" spans="1:35" s="20" customFormat="1" ht="19.5" customHeight="1">
      <c r="A9" s="391"/>
      <c r="B9" s="17" t="s">
        <v>20</v>
      </c>
      <c r="C9" s="179">
        <f>'基本データ'!C28</f>
        <v>4857</v>
      </c>
      <c r="D9" s="184">
        <f>'基本データ'!D28</f>
        <v>93.4</v>
      </c>
      <c r="E9" s="2">
        <f>'基本データ'!E28</f>
        <v>88.8</v>
      </c>
      <c r="F9" s="2">
        <f>'基本データ'!F28</f>
        <v>4.6000000000000005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79.2</v>
      </c>
      <c r="K9" s="2">
        <f>'基本データ'!K28</f>
        <v>76.3</v>
      </c>
      <c r="L9" s="2">
        <f>'基本データ'!L28</f>
        <v>2.9</v>
      </c>
      <c r="M9" s="226">
        <f>'基本データ'!M28</f>
        <v>9.7</v>
      </c>
      <c r="N9" s="2">
        <f>'基本データ'!N28</f>
        <v>8.2</v>
      </c>
      <c r="O9" s="2">
        <f>'基本データ'!O28</f>
        <v>1.5</v>
      </c>
      <c r="P9" s="226">
        <f>'基本データ'!P28</f>
        <v>4.5</v>
      </c>
      <c r="Q9" s="2">
        <f>'基本データ'!Q28</f>
        <v>4.3</v>
      </c>
      <c r="R9" s="2">
        <f>'基本データ'!R28</f>
        <v>0.2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93.4</v>
      </c>
      <c r="AA9" s="207">
        <f>'基本データ'!AA28</f>
        <v>93.4</v>
      </c>
      <c r="AB9" s="224">
        <f>'基本データ'!AB28</f>
        <v>88.9</v>
      </c>
      <c r="AC9" s="225">
        <f>'基本データ'!AC28</f>
        <v>4.5</v>
      </c>
      <c r="AD9" s="213">
        <f t="shared" si="1"/>
        <v>620.3218500733893</v>
      </c>
      <c r="AE9" s="239">
        <f t="shared" si="2"/>
        <v>590.4348230355922</v>
      </c>
      <c r="AF9" s="240">
        <f t="shared" si="3"/>
        <v>29.88702703779713</v>
      </c>
      <c r="AG9" s="255">
        <f t="shared" si="4"/>
        <v>620.3218500733893</v>
      </c>
      <c r="AH9" s="260">
        <f t="shared" si="5"/>
        <v>0</v>
      </c>
      <c r="AI9" s="266">
        <f>'基本データ'!AI28</f>
        <v>4.817987152034261</v>
      </c>
    </row>
    <row r="10" spans="1:35" s="20" customFormat="1" ht="19.5" customHeight="1">
      <c r="A10" s="391"/>
      <c r="B10" s="4" t="s">
        <v>80</v>
      </c>
      <c r="C10" s="179">
        <f>'基本データ'!C25</f>
        <v>4911</v>
      </c>
      <c r="D10" s="184">
        <f>'基本データ'!D25</f>
        <v>89.2</v>
      </c>
      <c r="E10" s="2">
        <f>'基本データ'!E25</f>
        <v>85.8</v>
      </c>
      <c r="F10" s="2">
        <f>'基本データ'!F25</f>
        <v>3.4000000000000004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65.9</v>
      </c>
      <c r="K10" s="2">
        <f>'基本データ'!K25</f>
        <v>63.7</v>
      </c>
      <c r="L10" s="2">
        <f>'基本データ'!L25</f>
        <v>2.2</v>
      </c>
      <c r="M10" s="226">
        <f>'基本データ'!M25</f>
        <v>5.3</v>
      </c>
      <c r="N10" s="2">
        <f>'基本データ'!N25</f>
        <v>4.1</v>
      </c>
      <c r="O10" s="2">
        <f>'基本データ'!O25</f>
        <v>1.2</v>
      </c>
      <c r="P10" s="226">
        <f>'基本データ'!P25</f>
        <v>18</v>
      </c>
      <c r="Q10" s="2">
        <f>'基本データ'!Q25</f>
        <v>18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44.3</v>
      </c>
      <c r="Z10" s="197">
        <f>'基本データ'!Z25</f>
        <v>133.5</v>
      </c>
      <c r="AA10" s="207">
        <f>'基本データ'!AA25</f>
        <v>89.2</v>
      </c>
      <c r="AB10" s="224">
        <f>'基本データ'!AB25</f>
        <v>71.2</v>
      </c>
      <c r="AC10" s="225">
        <f>'基本データ'!AC25</f>
        <v>18</v>
      </c>
      <c r="AD10" s="213">
        <f t="shared" si="1"/>
        <v>585.9131245853613</v>
      </c>
      <c r="AE10" s="239">
        <f t="shared" si="2"/>
        <v>467.67953442239605</v>
      </c>
      <c r="AF10" s="240">
        <f t="shared" si="3"/>
        <v>118.23359016296531</v>
      </c>
      <c r="AG10" s="255">
        <f t="shared" si="4"/>
        <v>876.8991270419926</v>
      </c>
      <c r="AH10" s="260">
        <f t="shared" si="5"/>
        <v>290.98600245663124</v>
      </c>
      <c r="AI10" s="266">
        <f>AC10*100/AA10</f>
        <v>20.179372197309416</v>
      </c>
    </row>
    <row r="11" spans="1:35" s="20" customFormat="1" ht="19.5" customHeight="1">
      <c r="A11" s="391"/>
      <c r="B11" s="4" t="s">
        <v>81</v>
      </c>
      <c r="C11" s="179">
        <f>'基本データ'!C36</f>
        <v>5274</v>
      </c>
      <c r="D11" s="184">
        <f>'基本データ'!D36</f>
        <v>88.1</v>
      </c>
      <c r="E11" s="2">
        <f>'基本データ'!E36</f>
        <v>83.6</v>
      </c>
      <c r="F11" s="2">
        <f>'基本データ'!F36</f>
        <v>4.5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65.4</v>
      </c>
      <c r="K11" s="2">
        <f>'基本データ'!K36</f>
        <v>64.9</v>
      </c>
      <c r="L11" s="2">
        <f>'基本データ'!L36</f>
        <v>0.5</v>
      </c>
      <c r="M11" s="226">
        <f>'基本データ'!M36</f>
        <v>3.6</v>
      </c>
      <c r="N11" s="2">
        <f>'基本データ'!N36</f>
        <v>3.6</v>
      </c>
      <c r="O11" s="2">
        <f>'基本データ'!O36</f>
        <v>0</v>
      </c>
      <c r="P11" s="226">
        <f>'基本データ'!P36</f>
        <v>12</v>
      </c>
      <c r="Q11" s="2">
        <f>'基本データ'!Q36</f>
        <v>11.8</v>
      </c>
      <c r="R11" s="2">
        <f>'基本データ'!R36</f>
        <v>0.2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7.1</v>
      </c>
      <c r="W11" s="2">
        <f>'基本データ'!W36</f>
        <v>3.3</v>
      </c>
      <c r="X11" s="2">
        <f>'基本データ'!X36</f>
        <v>3.8</v>
      </c>
      <c r="Y11" s="202">
        <f>'基本データ'!Y36</f>
        <v>13</v>
      </c>
      <c r="Z11" s="197">
        <f>'基本データ'!Z36</f>
        <v>101.1</v>
      </c>
      <c r="AA11" s="207">
        <f>'基本データ'!AA36</f>
        <v>88.1</v>
      </c>
      <c r="AB11" s="224">
        <f>'基本データ'!AB36</f>
        <v>76.1</v>
      </c>
      <c r="AC11" s="225">
        <f>'基本データ'!AC36</f>
        <v>12</v>
      </c>
      <c r="AD11" s="213">
        <f t="shared" si="1"/>
        <v>538.8576950836117</v>
      </c>
      <c r="AE11" s="239">
        <f t="shared" si="2"/>
        <v>465.4605061959459</v>
      </c>
      <c r="AF11" s="240">
        <f t="shared" si="3"/>
        <v>73.3971888876656</v>
      </c>
      <c r="AG11" s="255">
        <f t="shared" si="4"/>
        <v>618.3713163785827</v>
      </c>
      <c r="AH11" s="260">
        <f t="shared" si="5"/>
        <v>79.51362129497107</v>
      </c>
      <c r="AI11" s="266">
        <f>AC11*100/AA11</f>
        <v>13.620885357548241</v>
      </c>
    </row>
    <row r="12" spans="1:35" s="20" customFormat="1" ht="19.5" customHeight="1">
      <c r="A12" s="391"/>
      <c r="B12" s="4" t="s">
        <v>13</v>
      </c>
      <c r="C12" s="179">
        <f>'基本データ'!C21</f>
        <v>5513</v>
      </c>
      <c r="D12" s="184">
        <f>'基本データ'!D21</f>
        <v>103.4</v>
      </c>
      <c r="E12" s="2">
        <f>'基本データ'!E21</f>
        <v>97.4</v>
      </c>
      <c r="F12" s="2">
        <f>'基本データ'!F21</f>
        <v>6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61.5</v>
      </c>
      <c r="K12" s="2">
        <f>'基本データ'!K21</f>
        <v>59.3</v>
      </c>
      <c r="L12" s="2">
        <f>'基本データ'!L21</f>
        <v>2.2</v>
      </c>
      <c r="M12" s="226">
        <f>'基本データ'!M21</f>
        <v>11.3</v>
      </c>
      <c r="N12" s="2">
        <f>'基本データ'!N21</f>
        <v>7.5</v>
      </c>
      <c r="O12" s="2">
        <f>'基本データ'!O21</f>
        <v>3.8</v>
      </c>
      <c r="P12" s="226">
        <f>'基本データ'!P21</f>
        <v>30.6</v>
      </c>
      <c r="Q12" s="2">
        <f>'基本データ'!Q21</f>
        <v>30.6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45.8</v>
      </c>
      <c r="Z12" s="197">
        <f>'基本データ'!Z21</f>
        <v>149.2</v>
      </c>
      <c r="AA12" s="207">
        <f>'基本データ'!AA21</f>
        <v>103.4</v>
      </c>
      <c r="AB12" s="224">
        <f>'基本データ'!AB21</f>
        <v>72.8</v>
      </c>
      <c r="AC12" s="225">
        <f>'基本データ'!AC21</f>
        <v>30.6</v>
      </c>
      <c r="AD12" s="213">
        <f t="shared" si="1"/>
        <v>605.0215619386436</v>
      </c>
      <c r="AE12" s="239">
        <f t="shared" si="2"/>
        <v>425.9726277479038</v>
      </c>
      <c r="AF12" s="240">
        <f t="shared" si="3"/>
        <v>179.04893419073977</v>
      </c>
      <c r="AG12" s="255">
        <f t="shared" si="4"/>
        <v>873.0098359888357</v>
      </c>
      <c r="AH12" s="260">
        <f t="shared" si="5"/>
        <v>267.9882740501922</v>
      </c>
      <c r="AI12" s="266">
        <f>'基本データ'!AI21</f>
        <v>29.593810444874272</v>
      </c>
    </row>
    <row r="13" spans="1:35" s="20" customFormat="1" ht="19.5" customHeight="1">
      <c r="A13" s="391"/>
      <c r="B13" s="12" t="s">
        <v>82</v>
      </c>
      <c r="C13" s="179">
        <f>'基本データ'!C27</f>
        <v>6916</v>
      </c>
      <c r="D13" s="184">
        <f>'基本データ'!D27</f>
        <v>121</v>
      </c>
      <c r="E13" s="2">
        <f>'基本データ'!E27</f>
        <v>114.80000000000001</v>
      </c>
      <c r="F13" s="2">
        <f>'基本データ'!F27</f>
        <v>6.2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98</v>
      </c>
      <c r="K13" s="2">
        <f>'基本データ'!K27</f>
        <v>93.5</v>
      </c>
      <c r="L13" s="2">
        <f>'基本データ'!L27</f>
        <v>4.5</v>
      </c>
      <c r="M13" s="226">
        <f>'基本データ'!M27</f>
        <v>6.1000000000000005</v>
      </c>
      <c r="N13" s="2">
        <f>'基本データ'!N27</f>
        <v>5.4</v>
      </c>
      <c r="O13" s="2">
        <f>'基本データ'!O27</f>
        <v>0.7</v>
      </c>
      <c r="P13" s="226">
        <f>'基本データ'!P27</f>
        <v>15.9</v>
      </c>
      <c r="Q13" s="2">
        <f>'基本データ'!Q27</f>
        <v>15.9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</v>
      </c>
      <c r="W13" s="2">
        <f>'基本データ'!W27</f>
        <v>0</v>
      </c>
      <c r="X13" s="2">
        <f>'基本データ'!X27</f>
        <v>1</v>
      </c>
      <c r="Y13" s="202">
        <f>'基本データ'!Y27</f>
        <v>40.5</v>
      </c>
      <c r="Z13" s="197">
        <f>'基本データ'!Z27</f>
        <v>161.5</v>
      </c>
      <c r="AA13" s="207">
        <f>'基本データ'!AA27</f>
        <v>121</v>
      </c>
      <c r="AB13" s="224">
        <f>'基本データ'!AB27</f>
        <v>105.1</v>
      </c>
      <c r="AC13" s="225">
        <f>'基本データ'!AC27</f>
        <v>15.9</v>
      </c>
      <c r="AD13" s="213">
        <f t="shared" si="1"/>
        <v>564.376201048527</v>
      </c>
      <c r="AE13" s="239">
        <f t="shared" si="2"/>
        <v>490.2143696710759</v>
      </c>
      <c r="AF13" s="240">
        <f t="shared" si="3"/>
        <v>74.16183137745107</v>
      </c>
      <c r="AG13" s="255">
        <f t="shared" si="4"/>
        <v>753.2789790854307</v>
      </c>
      <c r="AH13" s="260">
        <f t="shared" si="5"/>
        <v>188.90277803690367</v>
      </c>
      <c r="AI13" s="266">
        <f>AC13*100/AA13</f>
        <v>13.140495867768594</v>
      </c>
    </row>
    <row r="14" spans="1:35" s="20" customFormat="1" ht="19.5" customHeight="1">
      <c r="A14" s="391"/>
      <c r="B14" s="12" t="str">
        <f>'基本データ'!B34</f>
        <v>軽米町</v>
      </c>
      <c r="C14" s="180">
        <f>'基本データ'!C34</f>
        <v>8179</v>
      </c>
      <c r="D14" s="185">
        <f>'基本データ'!D34</f>
        <v>121.39999999999999</v>
      </c>
      <c r="E14" s="50">
        <f>'基本データ'!E34</f>
        <v>119.7</v>
      </c>
      <c r="F14" s="50">
        <f>'基本データ'!F34</f>
        <v>1.7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95.5</v>
      </c>
      <c r="K14" s="50">
        <f>'基本データ'!K34</f>
        <v>95.4</v>
      </c>
      <c r="L14" s="50">
        <f>'基本データ'!L34</f>
        <v>0.1</v>
      </c>
      <c r="M14" s="250">
        <f>'基本データ'!M34</f>
        <v>5</v>
      </c>
      <c r="N14" s="50">
        <f>'基本データ'!N34</f>
        <v>4.9</v>
      </c>
      <c r="O14" s="50">
        <f>'基本データ'!O34</f>
        <v>0.1</v>
      </c>
      <c r="P14" s="250">
        <f>'基本データ'!P34</f>
        <v>18.1</v>
      </c>
      <c r="Q14" s="50">
        <f>'基本データ'!Q34</f>
        <v>18.1</v>
      </c>
      <c r="R14" s="50">
        <f>'基本データ'!R34</f>
        <v>0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2.8</v>
      </c>
      <c r="W14" s="50">
        <f>'基本データ'!W34</f>
        <v>1.3</v>
      </c>
      <c r="X14" s="50">
        <f>'基本データ'!X34</f>
        <v>1.5</v>
      </c>
      <c r="Y14" s="203">
        <f>'基本データ'!Y34</f>
        <v>25.9</v>
      </c>
      <c r="Z14" s="198">
        <f>'基本データ'!Z34</f>
        <v>147.29999999999998</v>
      </c>
      <c r="AA14" s="209">
        <f>'基本データ'!AA34</f>
        <v>121.4</v>
      </c>
      <c r="AB14" s="228">
        <f>'基本データ'!AB34</f>
        <v>103.3</v>
      </c>
      <c r="AC14" s="229">
        <f>'基本データ'!AC34</f>
        <v>18.1</v>
      </c>
      <c r="AD14" s="215">
        <f t="shared" si="1"/>
        <v>478.80291383519557</v>
      </c>
      <c r="AE14" s="241">
        <f t="shared" si="2"/>
        <v>407.4163179503764</v>
      </c>
      <c r="AF14" s="242">
        <f t="shared" si="3"/>
        <v>71.3865958848191</v>
      </c>
      <c r="AG14" s="256">
        <f t="shared" si="4"/>
        <v>580.952794134467</v>
      </c>
      <c r="AH14" s="261">
        <f t="shared" si="5"/>
        <v>102.14988029927153</v>
      </c>
      <c r="AI14" s="267">
        <f>'基本データ'!AI34</f>
        <v>14.909390444810544</v>
      </c>
    </row>
    <row r="15" spans="1:35" s="20" customFormat="1" ht="19.5" customHeight="1" thickBot="1">
      <c r="A15" s="392"/>
      <c r="B15" s="53" t="s">
        <v>23</v>
      </c>
      <c r="C15" s="179">
        <f>'基本データ'!C31</f>
        <v>8127</v>
      </c>
      <c r="D15" s="184">
        <f>'基本データ'!D31</f>
        <v>166.29999999999998</v>
      </c>
      <c r="E15" s="2">
        <f>'基本データ'!E31</f>
        <v>158.4</v>
      </c>
      <c r="F15" s="2">
        <f>'基本データ'!F31</f>
        <v>7.9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127.7</v>
      </c>
      <c r="K15" s="2">
        <f>'基本データ'!K31</f>
        <v>125.8</v>
      </c>
      <c r="L15" s="2">
        <f>'基本データ'!L31</f>
        <v>1.9</v>
      </c>
      <c r="M15" s="226">
        <f>'基本データ'!M31</f>
        <v>6.5</v>
      </c>
      <c r="N15" s="2">
        <f>'基本データ'!N31</f>
        <v>5.9</v>
      </c>
      <c r="O15" s="2">
        <f>'基本データ'!O31</f>
        <v>0.6</v>
      </c>
      <c r="P15" s="226">
        <f>'基本データ'!P31</f>
        <v>26.099999999999998</v>
      </c>
      <c r="Q15" s="2">
        <f>'基本データ'!Q31</f>
        <v>24.9</v>
      </c>
      <c r="R15" s="2">
        <f>'基本データ'!R31</f>
        <v>1.2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6</v>
      </c>
      <c r="W15" s="2">
        <f>'基本データ'!W31</f>
        <v>1.8</v>
      </c>
      <c r="X15" s="2">
        <f>'基本データ'!X31</f>
        <v>4.2</v>
      </c>
      <c r="Y15" s="202">
        <f>'基本データ'!Y31</f>
        <v>75.8</v>
      </c>
      <c r="Z15" s="197">
        <f>'基本データ'!Z31</f>
        <v>242.09999999999997</v>
      </c>
      <c r="AA15" s="207">
        <f>'基本データ'!AA31</f>
        <v>166.29999999999998</v>
      </c>
      <c r="AB15" s="224">
        <f>'基本データ'!AB31</f>
        <v>140.2</v>
      </c>
      <c r="AC15" s="225">
        <f>'基本データ'!AC31</f>
        <v>26.099999999999998</v>
      </c>
      <c r="AD15" s="213">
        <f t="shared" si="1"/>
        <v>660.0856563347185</v>
      </c>
      <c r="AE15" s="239">
        <f t="shared" si="2"/>
        <v>556.4883284313141</v>
      </c>
      <c r="AF15" s="240">
        <f t="shared" si="3"/>
        <v>103.5973279034044</v>
      </c>
      <c r="AG15" s="255">
        <f t="shared" si="4"/>
        <v>960.9545243453719</v>
      </c>
      <c r="AH15" s="260">
        <f t="shared" si="5"/>
        <v>300.86886801065344</v>
      </c>
      <c r="AI15" s="266">
        <f>'基本データ'!AI31</f>
        <v>15.694527961515336</v>
      </c>
    </row>
    <row r="16" spans="1:35" s="77" customFormat="1" ht="19.5" customHeight="1" thickBot="1" thickTop="1">
      <c r="A16" s="396" t="s">
        <v>35</v>
      </c>
      <c r="B16" s="397"/>
      <c r="C16" s="66">
        <f>SUM(C6:C15)</f>
        <v>53168</v>
      </c>
      <c r="D16" s="67">
        <f aca="true" t="shared" si="6" ref="D16:AC16">SUM(D6:D15)</f>
        <v>972.0999999999999</v>
      </c>
      <c r="E16" s="67">
        <f t="shared" si="6"/>
        <v>916.8000000000001</v>
      </c>
      <c r="F16" s="67">
        <f t="shared" si="6"/>
        <v>55.300000000000004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744.7</v>
      </c>
      <c r="K16" s="67">
        <f t="shared" si="6"/>
        <v>717.2</v>
      </c>
      <c r="L16" s="67">
        <f t="shared" si="6"/>
        <v>27.499999999999996</v>
      </c>
      <c r="M16" s="67">
        <f t="shared" si="6"/>
        <v>56.00000000000001</v>
      </c>
      <c r="N16" s="67">
        <f t="shared" si="6"/>
        <v>45.699999999999996</v>
      </c>
      <c r="O16" s="67">
        <f t="shared" si="6"/>
        <v>10.299999999999999</v>
      </c>
      <c r="P16" s="67">
        <f t="shared" si="6"/>
        <v>150.4</v>
      </c>
      <c r="Q16" s="67">
        <f t="shared" si="6"/>
        <v>146.8</v>
      </c>
      <c r="R16" s="67">
        <f t="shared" si="6"/>
        <v>3.6000000000000005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21</v>
      </c>
      <c r="W16" s="67">
        <f t="shared" si="6"/>
        <v>7.1</v>
      </c>
      <c r="X16" s="67">
        <f t="shared" si="6"/>
        <v>13.899999999999999</v>
      </c>
      <c r="Y16" s="67">
        <f t="shared" si="6"/>
        <v>312</v>
      </c>
      <c r="Z16" s="68">
        <f t="shared" si="6"/>
        <v>1284.1</v>
      </c>
      <c r="AA16" s="69">
        <f t="shared" si="6"/>
        <v>972.0999999999999</v>
      </c>
      <c r="AB16" s="70">
        <f t="shared" si="6"/>
        <v>821.7</v>
      </c>
      <c r="AC16" s="71">
        <f t="shared" si="6"/>
        <v>150.4</v>
      </c>
      <c r="AD16" s="72">
        <f t="shared" si="1"/>
        <v>589.7920650791646</v>
      </c>
      <c r="AE16" s="66">
        <f t="shared" si="2"/>
        <v>498.54144622523376</v>
      </c>
      <c r="AF16" s="73">
        <f t="shared" si="3"/>
        <v>91.25061885393106</v>
      </c>
      <c r="AG16" s="74">
        <f t="shared" si="4"/>
        <v>779.0885616378515</v>
      </c>
      <c r="AH16" s="75">
        <f t="shared" si="5"/>
        <v>189.29649655868675</v>
      </c>
      <c r="AI16" s="76">
        <f>AC16*100/AA16</f>
        <v>15.471659294311287</v>
      </c>
    </row>
    <row r="17" spans="1:35" s="20" customFormat="1" ht="19.5" customHeight="1">
      <c r="A17" s="393" t="s">
        <v>63</v>
      </c>
      <c r="B17" s="17" t="s">
        <v>83</v>
      </c>
      <c r="C17" s="179">
        <f>'基本データ'!C29</f>
        <v>10796</v>
      </c>
      <c r="D17" s="184">
        <f>'基本データ'!D29</f>
        <v>217.2</v>
      </c>
      <c r="E17" s="2">
        <f>'基本データ'!E29</f>
        <v>206.79999999999998</v>
      </c>
      <c r="F17" s="2">
        <f>'基本データ'!F29</f>
        <v>10.399999999999999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154</v>
      </c>
      <c r="K17" s="2">
        <f>'基本データ'!K29</f>
        <v>146.1</v>
      </c>
      <c r="L17" s="2">
        <f>'基本データ'!L29</f>
        <v>7.9</v>
      </c>
      <c r="M17" s="226">
        <f>'基本データ'!M29</f>
        <v>5.7</v>
      </c>
      <c r="N17" s="2">
        <f>'基本データ'!N29</f>
        <v>5</v>
      </c>
      <c r="O17" s="2">
        <f>'基本データ'!O29</f>
        <v>0.7</v>
      </c>
      <c r="P17" s="226">
        <f>'基本データ'!P29</f>
        <v>53.4</v>
      </c>
      <c r="Q17" s="2">
        <f>'基本データ'!Q29</f>
        <v>52.3</v>
      </c>
      <c r="R17" s="2">
        <f>'基本データ'!R29</f>
        <v>1.1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4.1</v>
      </c>
      <c r="W17" s="2">
        <f>'基本データ'!W29</f>
        <v>3.4</v>
      </c>
      <c r="X17" s="2">
        <f>'基本データ'!X29</f>
        <v>0.7</v>
      </c>
      <c r="Y17" s="202">
        <f>'基本データ'!Y29</f>
        <v>65.8</v>
      </c>
      <c r="Z17" s="197">
        <f>'基本データ'!Z29</f>
        <v>283</v>
      </c>
      <c r="AA17" s="208">
        <f>'基本データ'!AA29</f>
        <v>217.2</v>
      </c>
      <c r="AB17" s="226">
        <f>'基本データ'!AB29</f>
        <v>163.79999999999998</v>
      </c>
      <c r="AC17" s="227">
        <f>'基本データ'!AC29</f>
        <v>53.4</v>
      </c>
      <c r="AD17" s="213">
        <f t="shared" si="1"/>
        <v>648.9858848558008</v>
      </c>
      <c r="AE17" s="239">
        <f t="shared" si="2"/>
        <v>489.42858167302103</v>
      </c>
      <c r="AF17" s="240">
        <f t="shared" si="3"/>
        <v>159.55730318277975</v>
      </c>
      <c r="AG17" s="255">
        <f t="shared" si="4"/>
        <v>845.5939475791513</v>
      </c>
      <c r="AH17" s="260">
        <f t="shared" si="5"/>
        <v>196.60806272335034</v>
      </c>
      <c r="AI17" s="266">
        <f>AC17*100/AA17</f>
        <v>24.585635359116022</v>
      </c>
    </row>
    <row r="18" spans="1:35" s="20" customFormat="1" ht="19.5" customHeight="1">
      <c r="A18" s="394"/>
      <c r="B18" s="4" t="s">
        <v>84</v>
      </c>
      <c r="C18" s="179">
        <f>'基本データ'!C38</f>
        <v>11040</v>
      </c>
      <c r="D18" s="184">
        <f>'基本データ'!D38</f>
        <v>191.5</v>
      </c>
      <c r="E18" s="2">
        <f>'基本データ'!E38</f>
        <v>177.9</v>
      </c>
      <c r="F18" s="2">
        <f>'基本データ'!F38</f>
        <v>13.600000000000001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138.9</v>
      </c>
      <c r="K18" s="2">
        <f>'基本データ'!K38</f>
        <v>135.8</v>
      </c>
      <c r="L18" s="2">
        <f>'基本データ'!L38</f>
        <v>3.1</v>
      </c>
      <c r="M18" s="226">
        <f>'基本データ'!M38</f>
        <v>6.4</v>
      </c>
      <c r="N18" s="2">
        <f>'基本データ'!N38</f>
        <v>5.3</v>
      </c>
      <c r="O18" s="2">
        <f>'基本データ'!O38</f>
        <v>1.1</v>
      </c>
      <c r="P18" s="226">
        <f>'基本データ'!P38</f>
        <v>26.6</v>
      </c>
      <c r="Q18" s="2">
        <f>'基本データ'!Q38</f>
        <v>26.1</v>
      </c>
      <c r="R18" s="2">
        <f>'基本データ'!R38</f>
        <v>0.5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19.6</v>
      </c>
      <c r="W18" s="2">
        <f>'基本データ'!W38</f>
        <v>10.7</v>
      </c>
      <c r="X18" s="2">
        <f>'基本データ'!X38</f>
        <v>8.9</v>
      </c>
      <c r="Y18" s="202">
        <f>'基本データ'!Y38</f>
        <v>47</v>
      </c>
      <c r="Z18" s="197">
        <f>'基本データ'!Z38</f>
        <v>238.5</v>
      </c>
      <c r="AA18" s="207">
        <f>'基本データ'!AA38</f>
        <v>191.5</v>
      </c>
      <c r="AB18" s="224">
        <f>'基本データ'!AB38</f>
        <v>164.9</v>
      </c>
      <c r="AC18" s="225">
        <f>'基本データ'!AC38</f>
        <v>26.6</v>
      </c>
      <c r="AD18" s="213">
        <f t="shared" si="1"/>
        <v>559.5488546049556</v>
      </c>
      <c r="AE18" s="239">
        <f t="shared" si="2"/>
        <v>481.8256194483404</v>
      </c>
      <c r="AF18" s="240">
        <f t="shared" si="3"/>
        <v>77.72323515661523</v>
      </c>
      <c r="AG18" s="255">
        <f t="shared" si="4"/>
        <v>696.8793828892005</v>
      </c>
      <c r="AH18" s="260">
        <f t="shared" si="5"/>
        <v>137.330528284245</v>
      </c>
      <c r="AI18" s="266">
        <f>AC18*100/AA18</f>
        <v>13.890339425587467</v>
      </c>
    </row>
    <row r="19" spans="1:35" s="20" customFormat="1" ht="19.5" customHeight="1">
      <c r="A19" s="394"/>
      <c r="B19" s="4" t="s">
        <v>85</v>
      </c>
      <c r="C19" s="179">
        <f>'基本データ'!C22</f>
        <v>11990</v>
      </c>
      <c r="D19" s="184">
        <f>'基本データ'!D22</f>
        <v>244.90000000000003</v>
      </c>
      <c r="E19" s="2">
        <f>'基本データ'!E22</f>
        <v>217.60000000000002</v>
      </c>
      <c r="F19" s="2">
        <f>'基本データ'!F22</f>
        <v>27.3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191.70000000000002</v>
      </c>
      <c r="K19" s="2">
        <f>'基本データ'!K22</f>
        <v>172.3</v>
      </c>
      <c r="L19" s="2">
        <f>'基本データ'!L22</f>
        <v>19.4</v>
      </c>
      <c r="M19" s="226">
        <f>'基本データ'!M22</f>
        <v>11.8</v>
      </c>
      <c r="N19" s="2">
        <f>'基本データ'!N22</f>
        <v>6</v>
      </c>
      <c r="O19" s="2">
        <f>'基本データ'!O22</f>
        <v>5.8</v>
      </c>
      <c r="P19" s="226">
        <f>'基本データ'!P22</f>
        <v>33.800000000000004</v>
      </c>
      <c r="Q19" s="2">
        <f>'基本データ'!Q22</f>
        <v>32.6</v>
      </c>
      <c r="R19" s="2">
        <f>'基本データ'!R22</f>
        <v>1.2</v>
      </c>
      <c r="S19" s="226">
        <f>'基本データ'!S22</f>
        <v>0.9</v>
      </c>
      <c r="T19" s="2">
        <f>'基本データ'!T22</f>
        <v>0.8</v>
      </c>
      <c r="U19" s="2">
        <f>'基本データ'!U22</f>
        <v>0.1</v>
      </c>
      <c r="V19" s="226">
        <f>'基本データ'!V22</f>
        <v>6.7</v>
      </c>
      <c r="W19" s="2">
        <f>'基本データ'!W22</f>
        <v>5.9</v>
      </c>
      <c r="X19" s="2">
        <f>'基本データ'!X22</f>
        <v>0.8</v>
      </c>
      <c r="Y19" s="202">
        <f>'基本データ'!Y22</f>
        <v>68.6</v>
      </c>
      <c r="Z19" s="197">
        <f>'基本データ'!Z22</f>
        <v>313.5</v>
      </c>
      <c r="AA19" s="207">
        <f>'基本データ'!AA22</f>
        <v>244.90000000000003</v>
      </c>
      <c r="AB19" s="224">
        <f>'基本データ'!AB22</f>
        <v>211.10000000000002</v>
      </c>
      <c r="AC19" s="225">
        <f>'基本データ'!AC22</f>
        <v>33.800000000000004</v>
      </c>
      <c r="AD19" s="213">
        <f t="shared" si="1"/>
        <v>658.8824020016681</v>
      </c>
      <c r="AE19" s="239">
        <f t="shared" si="2"/>
        <v>567.94640695203</v>
      </c>
      <c r="AF19" s="240">
        <f t="shared" si="3"/>
        <v>90.93599504963815</v>
      </c>
      <c r="AG19" s="255">
        <f t="shared" si="4"/>
        <v>843.4448061556675</v>
      </c>
      <c r="AH19" s="260">
        <f t="shared" si="5"/>
        <v>184.5624041539993</v>
      </c>
      <c r="AI19" s="266">
        <f>'基本データ'!AI22</f>
        <v>13.801551653736219</v>
      </c>
    </row>
    <row r="20" spans="1:35" s="20" customFormat="1" ht="19.5" customHeight="1">
      <c r="A20" s="394"/>
      <c r="B20" s="347" t="s">
        <v>91</v>
      </c>
      <c r="C20" s="179">
        <f>'基本データ'!C30</f>
        <v>14331</v>
      </c>
      <c r="D20" s="184">
        <f>'基本データ'!D30</f>
        <v>291.5</v>
      </c>
      <c r="E20" s="2">
        <f>'基本データ'!E30</f>
        <v>261.6</v>
      </c>
      <c r="F20" s="2">
        <f>'基本データ'!F30</f>
        <v>29.9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244.60000000000002</v>
      </c>
      <c r="K20" s="2">
        <f>'基本データ'!K30</f>
        <v>234.3</v>
      </c>
      <c r="L20" s="2">
        <f>'基本データ'!L30</f>
        <v>10.3</v>
      </c>
      <c r="M20" s="226">
        <f>'基本データ'!M30</f>
        <v>9.1</v>
      </c>
      <c r="N20" s="2">
        <f>'基本データ'!N30</f>
        <v>7.1</v>
      </c>
      <c r="O20" s="2">
        <f>'基本データ'!O30</f>
        <v>2</v>
      </c>
      <c r="P20" s="226">
        <f>'基本データ'!P30</f>
        <v>22.3</v>
      </c>
      <c r="Q20" s="2">
        <f>'基本データ'!Q30</f>
        <v>19.6</v>
      </c>
      <c r="R20" s="2">
        <f>'基本データ'!R30</f>
        <v>2.7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15.5</v>
      </c>
      <c r="W20" s="2">
        <f>'基本データ'!W30</f>
        <v>0.6</v>
      </c>
      <c r="X20" s="2">
        <f>'基本データ'!X30</f>
        <v>14.9</v>
      </c>
      <c r="Y20" s="202">
        <f>'基本データ'!Y30</f>
        <v>79.4</v>
      </c>
      <c r="Z20" s="197">
        <f>'基本データ'!Z30</f>
        <v>370.9</v>
      </c>
      <c r="AA20" s="207">
        <f>'基本データ'!AA30</f>
        <v>291.50000000000006</v>
      </c>
      <c r="AB20" s="224">
        <f>'基本データ'!AB30</f>
        <v>269.20000000000005</v>
      </c>
      <c r="AC20" s="225">
        <f>'基本データ'!AC30</f>
        <v>22.3</v>
      </c>
      <c r="AD20" s="213">
        <f t="shared" si="1"/>
        <v>656.1458241889341</v>
      </c>
      <c r="AE20" s="239">
        <f t="shared" si="2"/>
        <v>605.9501059062129</v>
      </c>
      <c r="AF20" s="240">
        <f t="shared" si="3"/>
        <v>50.195718282721195</v>
      </c>
      <c r="AG20" s="255">
        <f t="shared" si="4"/>
        <v>834.8695924242729</v>
      </c>
      <c r="AH20" s="260">
        <f t="shared" si="5"/>
        <v>178.72376823533915</v>
      </c>
      <c r="AI20" s="266">
        <f>'基本データ'!AI30</f>
        <v>7.650085763293309</v>
      </c>
    </row>
    <row r="21" spans="1:35" s="20" customFormat="1" ht="19.5" customHeight="1">
      <c r="A21" s="394"/>
      <c r="B21" s="347" t="s">
        <v>92</v>
      </c>
      <c r="C21" s="179">
        <f>'基本データ'!C26</f>
        <v>15170</v>
      </c>
      <c r="D21" s="184">
        <f>'基本データ'!D26</f>
        <v>231.1</v>
      </c>
      <c r="E21" s="2">
        <f>'基本データ'!E26</f>
        <v>198.5</v>
      </c>
      <c r="F21" s="2">
        <f>'基本データ'!F26</f>
        <v>32.6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194.9</v>
      </c>
      <c r="K21" s="2">
        <f>'基本データ'!K26</f>
        <v>170.1</v>
      </c>
      <c r="L21" s="2">
        <f>'基本データ'!L26</f>
        <v>24.8</v>
      </c>
      <c r="M21" s="226">
        <f>'基本データ'!M26</f>
        <v>10.6</v>
      </c>
      <c r="N21" s="2">
        <f>'基本データ'!N26</f>
        <v>2.8</v>
      </c>
      <c r="O21" s="2">
        <f>'基本データ'!O26</f>
        <v>7.8</v>
      </c>
      <c r="P21" s="226">
        <f>'基本データ'!P26</f>
        <v>25.6</v>
      </c>
      <c r="Q21" s="2">
        <f>'基本データ'!Q26</f>
        <v>25.6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117.6</v>
      </c>
      <c r="Z21" s="197">
        <f>'基本データ'!Z26</f>
        <v>348.7</v>
      </c>
      <c r="AA21" s="207">
        <f>'基本データ'!AA26</f>
        <v>231.1</v>
      </c>
      <c r="AB21" s="224">
        <f>'基本データ'!AB26</f>
        <v>205.5</v>
      </c>
      <c r="AC21" s="225">
        <f>'基本データ'!AC26</f>
        <v>25.6</v>
      </c>
      <c r="AD21" s="213">
        <f t="shared" si="1"/>
        <v>491.41982265507045</v>
      </c>
      <c r="AE21" s="239">
        <f t="shared" si="2"/>
        <v>436.98300976035046</v>
      </c>
      <c r="AF21" s="240">
        <f t="shared" si="3"/>
        <v>54.436812894720056</v>
      </c>
      <c r="AG21" s="255">
        <f t="shared" si="4"/>
        <v>741.4889318901908</v>
      </c>
      <c r="AH21" s="260">
        <f t="shared" si="5"/>
        <v>250.06910923512024</v>
      </c>
      <c r="AI21" s="266">
        <f>'基本データ'!AI26</f>
        <v>11.0774556469061</v>
      </c>
    </row>
    <row r="22" spans="1:35" s="20" customFormat="1" ht="19.5" customHeight="1">
      <c r="A22" s="394"/>
      <c r="B22" s="347" t="s">
        <v>93</v>
      </c>
      <c r="C22" s="179">
        <f>'基本データ'!C37</f>
        <v>15211</v>
      </c>
      <c r="D22" s="184">
        <f>'基本データ'!D37</f>
        <v>290.6</v>
      </c>
      <c r="E22" s="2">
        <f>'基本データ'!E37</f>
        <v>245.9</v>
      </c>
      <c r="F22" s="2">
        <f>'基本データ'!F37</f>
        <v>44.699999999999996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237</v>
      </c>
      <c r="K22" s="2">
        <f>'基本データ'!K37</f>
        <v>201.7</v>
      </c>
      <c r="L22" s="2">
        <f>'基本データ'!L37</f>
        <v>35.3</v>
      </c>
      <c r="M22" s="226">
        <f>'基本データ'!M37</f>
        <v>17.3</v>
      </c>
      <c r="N22" s="2">
        <f>'基本データ'!N37</f>
        <v>9.8</v>
      </c>
      <c r="O22" s="2">
        <f>'基本データ'!O37</f>
        <v>7.5</v>
      </c>
      <c r="P22" s="226">
        <f>'基本データ'!P37</f>
        <v>36.3</v>
      </c>
      <c r="Q22" s="2">
        <f>'基本データ'!Q37</f>
        <v>34.4</v>
      </c>
      <c r="R22" s="2">
        <f>'基本データ'!R37</f>
        <v>1.9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54.2</v>
      </c>
      <c r="Z22" s="197">
        <f>'基本データ'!Z37</f>
        <v>344.8</v>
      </c>
      <c r="AA22" s="207">
        <f>'基本データ'!AA37</f>
        <v>290.6</v>
      </c>
      <c r="AB22" s="224">
        <f>'基本データ'!AB37</f>
        <v>254.3</v>
      </c>
      <c r="AC22" s="225">
        <f>'基本データ'!AC37</f>
        <v>36.3</v>
      </c>
      <c r="AD22" s="213">
        <f t="shared" si="1"/>
        <v>616.2772696329694</v>
      </c>
      <c r="AE22" s="239">
        <f t="shared" si="2"/>
        <v>539.2956285879701</v>
      </c>
      <c r="AF22" s="240">
        <f t="shared" si="3"/>
        <v>76.98164104499926</v>
      </c>
      <c r="AG22" s="255">
        <f t="shared" si="4"/>
        <v>731.2195546092493</v>
      </c>
      <c r="AH22" s="260">
        <f t="shared" si="5"/>
        <v>114.94228497627991</v>
      </c>
      <c r="AI22" s="266">
        <f>'基本データ'!AI37</f>
        <v>12.491397109428766</v>
      </c>
    </row>
    <row r="23" spans="1:35" s="20" customFormat="1" ht="19.5" customHeight="1">
      <c r="A23" s="394"/>
      <c r="B23" s="348" t="s">
        <v>60</v>
      </c>
      <c r="C23" s="181">
        <f>'基本データ'!C20</f>
        <v>15397</v>
      </c>
      <c r="D23" s="186">
        <f>'基本データ'!D20</f>
        <v>327.79999999999995</v>
      </c>
      <c r="E23" s="38">
        <f>'基本データ'!E20</f>
        <v>306.6</v>
      </c>
      <c r="F23" s="38">
        <f>'基本データ'!F20</f>
        <v>21.2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270.5</v>
      </c>
      <c r="K23" s="38">
        <f>'基本データ'!K20</f>
        <v>262</v>
      </c>
      <c r="L23" s="38">
        <f>'基本データ'!L20</f>
        <v>8.5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36.4</v>
      </c>
      <c r="Q23" s="38">
        <f>'基本データ'!Q20</f>
        <v>36.3</v>
      </c>
      <c r="R23" s="38">
        <f>'基本データ'!R20</f>
        <v>0.1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20.9</v>
      </c>
      <c r="W23" s="38">
        <f>'基本データ'!W20</f>
        <v>8.3</v>
      </c>
      <c r="X23" s="38">
        <f>'基本データ'!X20</f>
        <v>12.6</v>
      </c>
      <c r="Y23" s="204">
        <f>'基本データ'!Y20</f>
        <v>170</v>
      </c>
      <c r="Z23" s="199">
        <f>'基本データ'!Z20</f>
        <v>497.79999999999995</v>
      </c>
      <c r="AA23" s="210">
        <f>'基本データ'!AA20</f>
        <v>327.79999999999995</v>
      </c>
      <c r="AB23" s="230">
        <f>'基本データ'!AB20</f>
        <v>291.4</v>
      </c>
      <c r="AC23" s="231">
        <f>'基本データ'!AC20</f>
        <v>36.4</v>
      </c>
      <c r="AD23" s="216">
        <f t="shared" si="1"/>
        <v>686.7697310116968</v>
      </c>
      <c r="AE23" s="243">
        <f t="shared" si="2"/>
        <v>610.5085406247971</v>
      </c>
      <c r="AF23" s="244">
        <f t="shared" si="3"/>
        <v>76.26119038689984</v>
      </c>
      <c r="AG23" s="257">
        <f t="shared" si="4"/>
        <v>1042.9346311702948</v>
      </c>
      <c r="AH23" s="262">
        <f t="shared" si="5"/>
        <v>356.16490015859813</v>
      </c>
      <c r="AI23" s="268">
        <f>'基本データ'!AI20</f>
        <v>11.104331909701038</v>
      </c>
    </row>
    <row r="24" spans="1:35" s="20" customFormat="1" ht="19.5" customHeight="1" thickBot="1">
      <c r="A24" s="395"/>
      <c r="B24" s="53" t="s">
        <v>86</v>
      </c>
      <c r="C24" s="181">
        <f>'基本データ'!C14</f>
        <v>17763</v>
      </c>
      <c r="D24" s="187">
        <f>'基本データ'!D14</f>
        <v>341.2</v>
      </c>
      <c r="E24" s="39">
        <f>'基本データ'!E14</f>
        <v>272.79999999999995</v>
      </c>
      <c r="F24" s="39">
        <f>'基本データ'!F14</f>
        <v>68.4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282.09999999999997</v>
      </c>
      <c r="K24" s="39">
        <f>'基本データ'!K14</f>
        <v>228.2</v>
      </c>
      <c r="L24" s="39">
        <f>'基本データ'!L14</f>
        <v>53.9</v>
      </c>
      <c r="M24" s="252">
        <f>'基本データ'!M14</f>
        <v>12.6</v>
      </c>
      <c r="N24" s="39">
        <f>'基本データ'!N14</f>
        <v>5.6</v>
      </c>
      <c r="O24" s="39">
        <f>'基本データ'!O14</f>
        <v>7</v>
      </c>
      <c r="P24" s="252">
        <f>'基本データ'!P14</f>
        <v>46.5</v>
      </c>
      <c r="Q24" s="39">
        <f>'基本データ'!Q14</f>
        <v>39</v>
      </c>
      <c r="R24" s="39">
        <f>'基本データ'!R14</f>
        <v>7.5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70.3</v>
      </c>
      <c r="Z24" s="200">
        <f>'基本データ'!Z14</f>
        <v>411.5</v>
      </c>
      <c r="AA24" s="211">
        <f>'基本データ'!AA14</f>
        <v>341.2</v>
      </c>
      <c r="AB24" s="232">
        <f>'基本データ'!AB14</f>
        <v>294.7</v>
      </c>
      <c r="AC24" s="233">
        <f>'基本データ'!AC14</f>
        <v>46.5</v>
      </c>
      <c r="AD24" s="217">
        <f t="shared" si="1"/>
        <v>619.6279689750169</v>
      </c>
      <c r="AE24" s="245">
        <f t="shared" si="2"/>
        <v>535.1827739066164</v>
      </c>
      <c r="AF24" s="246">
        <f t="shared" si="3"/>
        <v>84.44519506840061</v>
      </c>
      <c r="AG24" s="258">
        <f t="shared" si="4"/>
        <v>747.2945757128355</v>
      </c>
      <c r="AH24" s="263">
        <f t="shared" si="5"/>
        <v>127.66660673781854</v>
      </c>
      <c r="AI24" s="269">
        <f>AC24*100/AA24</f>
        <v>13.628370457209847</v>
      </c>
    </row>
    <row r="25" spans="1:35" s="77" customFormat="1" ht="19.5" customHeight="1" thickBot="1" thickTop="1">
      <c r="A25" s="396" t="s">
        <v>35</v>
      </c>
      <c r="B25" s="397"/>
      <c r="C25" s="66">
        <f aca="true" t="shared" si="7" ref="C25:AC25">SUM(C17:C24)</f>
        <v>111698</v>
      </c>
      <c r="D25" s="67">
        <f t="shared" si="7"/>
        <v>2135.8</v>
      </c>
      <c r="E25" s="67">
        <f t="shared" si="7"/>
        <v>1887.7</v>
      </c>
      <c r="F25" s="67">
        <f t="shared" si="7"/>
        <v>248.09999999999997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1713.6999999999998</v>
      </c>
      <c r="K25" s="67">
        <f t="shared" si="7"/>
        <v>1550.5</v>
      </c>
      <c r="L25" s="67">
        <f t="shared" si="7"/>
        <v>163.2</v>
      </c>
      <c r="M25" s="67">
        <f t="shared" si="7"/>
        <v>73.5</v>
      </c>
      <c r="N25" s="67">
        <f t="shared" si="7"/>
        <v>41.6</v>
      </c>
      <c r="O25" s="67">
        <f t="shared" si="7"/>
        <v>31.9</v>
      </c>
      <c r="P25" s="67">
        <f t="shared" si="7"/>
        <v>280.9</v>
      </c>
      <c r="Q25" s="67">
        <f t="shared" si="7"/>
        <v>265.9</v>
      </c>
      <c r="R25" s="67">
        <f t="shared" si="7"/>
        <v>15</v>
      </c>
      <c r="S25" s="67">
        <f t="shared" si="7"/>
        <v>0.9</v>
      </c>
      <c r="T25" s="67">
        <f t="shared" si="7"/>
        <v>0.8</v>
      </c>
      <c r="U25" s="67">
        <f t="shared" si="7"/>
        <v>0.1</v>
      </c>
      <c r="V25" s="67">
        <f t="shared" si="7"/>
        <v>66.80000000000001</v>
      </c>
      <c r="W25" s="67">
        <f t="shared" si="7"/>
        <v>28.900000000000002</v>
      </c>
      <c r="X25" s="67">
        <f t="shared" si="7"/>
        <v>37.9</v>
      </c>
      <c r="Y25" s="67">
        <f t="shared" si="7"/>
        <v>672.8999999999999</v>
      </c>
      <c r="Z25" s="68">
        <f t="shared" si="7"/>
        <v>2808.7</v>
      </c>
      <c r="AA25" s="69">
        <f t="shared" si="7"/>
        <v>2135.8</v>
      </c>
      <c r="AB25" s="70">
        <f t="shared" si="7"/>
        <v>1854.8999999999999</v>
      </c>
      <c r="AC25" s="71">
        <f t="shared" si="7"/>
        <v>280.9</v>
      </c>
      <c r="AD25" s="72">
        <f t="shared" si="1"/>
        <v>616.8129616783505</v>
      </c>
      <c r="AE25" s="66">
        <f t="shared" si="2"/>
        <v>535.6898410980299</v>
      </c>
      <c r="AF25" s="73">
        <f t="shared" si="3"/>
        <v>81.12312058032055</v>
      </c>
      <c r="AG25" s="74">
        <f t="shared" si="4"/>
        <v>811.1445666569823</v>
      </c>
      <c r="AH25" s="75">
        <f t="shared" si="5"/>
        <v>194.33160497863187</v>
      </c>
      <c r="AI25" s="76">
        <f>AC25*100/AA25</f>
        <v>13.151980522520832</v>
      </c>
    </row>
    <row r="26" spans="1:35" s="20" customFormat="1" ht="19.5" customHeight="1">
      <c r="A26" s="393" t="s">
        <v>64</v>
      </c>
      <c r="B26" s="4" t="s">
        <v>87</v>
      </c>
      <c r="C26" s="179">
        <f>'基本データ'!C17</f>
        <v>23628</v>
      </c>
      <c r="D26" s="184">
        <f>'基本データ'!D17</f>
        <v>550.4</v>
      </c>
      <c r="E26" s="2">
        <f>'基本データ'!E17</f>
        <v>451.7</v>
      </c>
      <c r="F26" s="2">
        <f>'基本データ'!F17</f>
        <v>98.69999999999999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459</v>
      </c>
      <c r="K26" s="2">
        <f>'基本データ'!K17</f>
        <v>387.7</v>
      </c>
      <c r="L26" s="2">
        <f>'基本データ'!L17</f>
        <v>71.3</v>
      </c>
      <c r="M26" s="226">
        <f>'基本データ'!M17</f>
        <v>14.1</v>
      </c>
      <c r="N26" s="2">
        <f>'基本データ'!N17</f>
        <v>13.4</v>
      </c>
      <c r="O26" s="2">
        <f>'基本データ'!O17</f>
        <v>0.7</v>
      </c>
      <c r="P26" s="226">
        <f>'基本データ'!P17</f>
        <v>56.4</v>
      </c>
      <c r="Q26" s="2">
        <f>'基本データ'!Q17</f>
        <v>50.6</v>
      </c>
      <c r="R26" s="2">
        <f>'基本データ'!R17</f>
        <v>5.8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20.9</v>
      </c>
      <c r="W26" s="2">
        <f>'基本データ'!W17</f>
        <v>0</v>
      </c>
      <c r="X26" s="2">
        <f>'基本データ'!X17</f>
        <v>20.9</v>
      </c>
      <c r="Y26" s="202">
        <f>'基本データ'!Y17</f>
        <v>232</v>
      </c>
      <c r="Z26" s="197">
        <f>'基本データ'!Z17</f>
        <v>782.4</v>
      </c>
      <c r="AA26" s="207">
        <f>'基本データ'!AA17</f>
        <v>550.4</v>
      </c>
      <c r="AB26" s="224">
        <f>'基本データ'!AB17</f>
        <v>494</v>
      </c>
      <c r="AC26" s="225">
        <f>'基本データ'!AC17</f>
        <v>56.4</v>
      </c>
      <c r="AD26" s="213">
        <f t="shared" si="1"/>
        <v>751.4321444759361</v>
      </c>
      <c r="AE26" s="239">
        <f t="shared" si="2"/>
        <v>674.4321936248409</v>
      </c>
      <c r="AF26" s="240">
        <f t="shared" si="3"/>
        <v>76.9999508510952</v>
      </c>
      <c r="AG26" s="255">
        <f t="shared" si="4"/>
        <v>1068.1695309556185</v>
      </c>
      <c r="AH26" s="260">
        <f t="shared" si="5"/>
        <v>316.7373864796824</v>
      </c>
      <c r="AI26" s="349">
        <f>AC26*100/AA26</f>
        <v>10.247093023255815</v>
      </c>
    </row>
    <row r="27" spans="1:35" s="20" customFormat="1" ht="19.5" customHeight="1">
      <c r="A27" s="394"/>
      <c r="B27" s="4" t="s">
        <v>94</v>
      </c>
      <c r="C27" s="179">
        <f>'基本データ'!C12</f>
        <v>24768</v>
      </c>
      <c r="D27" s="184">
        <f>'基本データ'!D12</f>
        <v>489.70000000000005</v>
      </c>
      <c r="E27" s="2">
        <f>'基本データ'!E12</f>
        <v>465.29999999999995</v>
      </c>
      <c r="F27" s="2">
        <f>'基本データ'!F12</f>
        <v>24.4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357.6</v>
      </c>
      <c r="K27" s="2">
        <f>'基本データ'!K12</f>
        <v>343.6</v>
      </c>
      <c r="L27" s="2">
        <f>'基本データ'!L12</f>
        <v>14</v>
      </c>
      <c r="M27" s="226">
        <f>'基本データ'!M12</f>
        <v>27.5</v>
      </c>
      <c r="N27" s="2">
        <f>'基本データ'!N12</f>
        <v>24.9</v>
      </c>
      <c r="O27" s="2">
        <f>'基本データ'!O12</f>
        <v>2.6</v>
      </c>
      <c r="P27" s="226">
        <f>'基本データ'!P12</f>
        <v>98.60000000000001</v>
      </c>
      <c r="Q27" s="2">
        <f>'基本データ'!Q12</f>
        <v>92.2</v>
      </c>
      <c r="R27" s="2">
        <f>'基本データ'!R12</f>
        <v>6.4</v>
      </c>
      <c r="S27" s="226">
        <f>'基本データ'!S12</f>
        <v>0.4</v>
      </c>
      <c r="T27" s="2">
        <f>'基本データ'!T12</f>
        <v>0.4</v>
      </c>
      <c r="U27" s="2">
        <f>'基本データ'!U12</f>
        <v>0</v>
      </c>
      <c r="V27" s="226">
        <f>'基本データ'!V12</f>
        <v>5.6</v>
      </c>
      <c r="W27" s="2">
        <f>'基本データ'!W12</f>
        <v>4.2</v>
      </c>
      <c r="X27" s="2">
        <f>'基本データ'!X12</f>
        <v>1.4</v>
      </c>
      <c r="Y27" s="202">
        <f>'基本データ'!Y12</f>
        <v>170.5</v>
      </c>
      <c r="Z27" s="197">
        <f>'基本データ'!Z12</f>
        <v>660.2</v>
      </c>
      <c r="AA27" s="207">
        <f>'基本データ'!AA12</f>
        <v>489.70000000000005</v>
      </c>
      <c r="AB27" s="224">
        <f>'基本データ'!AB12</f>
        <v>391.1</v>
      </c>
      <c r="AC27" s="225">
        <f>'基本データ'!AC12</f>
        <v>98.60000000000001</v>
      </c>
      <c r="AD27" s="213">
        <f t="shared" si="1"/>
        <v>637.7896557472701</v>
      </c>
      <c r="AE27" s="239">
        <f t="shared" si="2"/>
        <v>509.3721347003418</v>
      </c>
      <c r="AF27" s="240">
        <f t="shared" si="3"/>
        <v>128.41752104692839</v>
      </c>
      <c r="AG27" s="255">
        <f t="shared" si="4"/>
        <v>859.8503792614821</v>
      </c>
      <c r="AH27" s="260">
        <f t="shared" si="5"/>
        <v>222.0607235142119</v>
      </c>
      <c r="AI27" s="349">
        <f>'基本データ'!AI12</f>
        <v>20.134776393710432</v>
      </c>
    </row>
    <row r="28" spans="1:35" s="20" customFormat="1" ht="19.5" customHeight="1">
      <c r="A28" s="394"/>
      <c r="B28" s="4" t="s">
        <v>95</v>
      </c>
      <c r="C28" s="179">
        <f>'基本データ'!C16</f>
        <v>24806</v>
      </c>
      <c r="D28" s="184">
        <f>'基本データ'!D16</f>
        <v>507.6</v>
      </c>
      <c r="E28" s="2">
        <f>'基本データ'!E16</f>
        <v>470.4</v>
      </c>
      <c r="F28" s="2">
        <f>'基本データ'!F16</f>
        <v>37.199999999999996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394</v>
      </c>
      <c r="K28" s="2">
        <f>'基本データ'!K16</f>
        <v>382.4</v>
      </c>
      <c r="L28" s="2">
        <f>'基本データ'!L16</f>
        <v>11.6</v>
      </c>
      <c r="M28" s="226">
        <f>'基本データ'!M16</f>
        <v>18.5</v>
      </c>
      <c r="N28" s="2">
        <f>'基本データ'!N16</f>
        <v>14.9</v>
      </c>
      <c r="O28" s="2">
        <f>'基本データ'!O16</f>
        <v>3.6</v>
      </c>
      <c r="P28" s="226">
        <f>'基本データ'!P16</f>
        <v>50.1</v>
      </c>
      <c r="Q28" s="2">
        <f>'基本データ'!Q16</f>
        <v>49.5</v>
      </c>
      <c r="R28" s="2">
        <f>'基本データ'!R16</f>
        <v>0.6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45</v>
      </c>
      <c r="W28" s="2">
        <f>'基本データ'!W16</f>
        <v>23.6</v>
      </c>
      <c r="X28" s="2">
        <f>'基本データ'!X16</f>
        <v>21.4</v>
      </c>
      <c r="Y28" s="202">
        <f>'基本データ'!Y16</f>
        <v>149.9</v>
      </c>
      <c r="Z28" s="197">
        <f>'基本データ'!Z16</f>
        <v>657.5</v>
      </c>
      <c r="AA28" s="207">
        <f>'基本データ'!AA16</f>
        <v>507.6</v>
      </c>
      <c r="AB28" s="224">
        <f>'基本データ'!AB16</f>
        <v>457.5</v>
      </c>
      <c r="AC28" s="225">
        <f>'基本データ'!AC16</f>
        <v>50.1</v>
      </c>
      <c r="AD28" s="213">
        <f t="shared" si="1"/>
        <v>660.0900406509352</v>
      </c>
      <c r="AE28" s="239">
        <f t="shared" si="2"/>
        <v>594.9393096883429</v>
      </c>
      <c r="AF28" s="240">
        <f t="shared" si="3"/>
        <v>65.1507309625923</v>
      </c>
      <c r="AG28" s="255">
        <f t="shared" si="4"/>
        <v>855.0220680220446</v>
      </c>
      <c r="AH28" s="260">
        <f t="shared" si="5"/>
        <v>194.9320273711095</v>
      </c>
      <c r="AI28" s="349">
        <f>'基本データ'!AI16</f>
        <v>9.869976359338061</v>
      </c>
    </row>
    <row r="29" spans="1:35" s="20" customFormat="1" ht="19.5" customHeight="1">
      <c r="A29" s="394"/>
      <c r="B29" s="4" t="s">
        <v>98</v>
      </c>
      <c r="C29" s="179">
        <f>'基本データ'!C24</f>
        <v>26405</v>
      </c>
      <c r="D29" s="184">
        <f>'基本データ'!D24</f>
        <v>461.6</v>
      </c>
      <c r="E29" s="2">
        <f>'基本データ'!E24</f>
        <v>438.49999999999994</v>
      </c>
      <c r="F29" s="2">
        <f>'基本データ'!F24</f>
        <v>23.1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342.7</v>
      </c>
      <c r="K29" s="2">
        <f>'基本データ'!K24</f>
        <v>328.2</v>
      </c>
      <c r="L29" s="2">
        <f>'基本データ'!L24</f>
        <v>14.5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84.8</v>
      </c>
      <c r="Q29" s="2">
        <f>'基本データ'!Q24</f>
        <v>84.6</v>
      </c>
      <c r="R29" s="2">
        <f>'基本データ'!R24</f>
        <v>0.2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34.1</v>
      </c>
      <c r="W29" s="2">
        <f>'基本データ'!W24</f>
        <v>25.7</v>
      </c>
      <c r="X29" s="2">
        <f>'基本データ'!X24</f>
        <v>8.4</v>
      </c>
      <c r="Y29" s="202">
        <f>'基本データ'!Y24</f>
        <v>373.7</v>
      </c>
      <c r="Z29" s="197">
        <f>'基本データ'!Z24</f>
        <v>835.3</v>
      </c>
      <c r="AA29" s="207">
        <f>'基本データ'!AA24</f>
        <v>461.6</v>
      </c>
      <c r="AB29" s="224">
        <f>'基本データ'!AB24</f>
        <v>376.8</v>
      </c>
      <c r="AC29" s="225">
        <f>'基本データ'!AC24</f>
        <v>84.8</v>
      </c>
      <c r="AD29" s="213">
        <f t="shared" si="1"/>
        <v>563.9205673412293</v>
      </c>
      <c r="AE29" s="239">
        <f t="shared" si="2"/>
        <v>460.323374727416</v>
      </c>
      <c r="AF29" s="240">
        <f t="shared" si="3"/>
        <v>103.59719261381336</v>
      </c>
      <c r="AG29" s="255">
        <f t="shared" si="4"/>
        <v>1020.4567805462063</v>
      </c>
      <c r="AH29" s="260">
        <f t="shared" si="5"/>
        <v>456.53621320497706</v>
      </c>
      <c r="AI29" s="349">
        <f>'基本データ'!AI24</f>
        <v>18.370883882149045</v>
      </c>
    </row>
    <row r="30" spans="1:35" s="20" customFormat="1" ht="19.5" customHeight="1">
      <c r="A30" s="394"/>
      <c r="B30" s="4" t="s">
        <v>88</v>
      </c>
      <c r="C30" s="179">
        <f>'基本データ'!C15</f>
        <v>30216</v>
      </c>
      <c r="D30" s="184">
        <f>'基本データ'!D15</f>
        <v>586.9000000000001</v>
      </c>
      <c r="E30" s="2">
        <f>'基本データ'!E15</f>
        <v>517.3</v>
      </c>
      <c r="F30" s="2">
        <f>'基本データ'!F15</f>
        <v>69.60000000000001</v>
      </c>
      <c r="G30" s="226">
        <f>'基本データ'!G15</f>
        <v>441.5</v>
      </c>
      <c r="H30" s="2">
        <f>'基本データ'!H15</f>
        <v>441.5</v>
      </c>
      <c r="I30" s="2">
        <f>'基本データ'!I15</f>
        <v>0</v>
      </c>
      <c r="J30" s="226">
        <f>'基本データ'!J15</f>
        <v>43.9</v>
      </c>
      <c r="K30" s="2">
        <f>'基本データ'!K15</f>
        <v>0</v>
      </c>
      <c r="L30" s="2">
        <f>'基本データ'!L15</f>
        <v>43.9</v>
      </c>
      <c r="M30" s="226">
        <f>'基本データ'!M15</f>
        <v>9.8</v>
      </c>
      <c r="N30" s="2">
        <f>'基本データ'!N15</f>
        <v>0</v>
      </c>
      <c r="O30" s="2">
        <f>'基本データ'!O15</f>
        <v>9.8</v>
      </c>
      <c r="P30" s="226">
        <f>'基本データ'!P15</f>
        <v>72.5</v>
      </c>
      <c r="Q30" s="2">
        <f>'基本データ'!Q15</f>
        <v>72.5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19.2</v>
      </c>
      <c r="W30" s="2">
        <f>'基本データ'!W15</f>
        <v>3.3</v>
      </c>
      <c r="X30" s="2">
        <f>'基本データ'!X15</f>
        <v>15.9</v>
      </c>
      <c r="Y30" s="202">
        <f>'基本データ'!Y15</f>
        <v>355.9</v>
      </c>
      <c r="Z30" s="197">
        <f>'基本データ'!Z15</f>
        <v>942.8000000000001</v>
      </c>
      <c r="AA30" s="207">
        <f>'基本データ'!AA15</f>
        <v>586.9</v>
      </c>
      <c r="AB30" s="224">
        <f>'基本データ'!AB15</f>
        <v>514.4</v>
      </c>
      <c r="AC30" s="225">
        <f>'基本データ'!AC15</f>
        <v>72.5</v>
      </c>
      <c r="AD30" s="213">
        <f t="shared" si="1"/>
        <v>626.564007959893</v>
      </c>
      <c r="AE30" s="239">
        <f t="shared" si="2"/>
        <v>549.1642966341268</v>
      </c>
      <c r="AF30" s="240">
        <f t="shared" si="3"/>
        <v>77.3997113257663</v>
      </c>
      <c r="AG30" s="255">
        <f t="shared" si="4"/>
        <v>1006.5165219025172</v>
      </c>
      <c r="AH30" s="260">
        <f t="shared" si="5"/>
        <v>379.95251394262385</v>
      </c>
      <c r="AI30" s="349">
        <f>'基本データ'!AI15</f>
        <v>12.353041403987051</v>
      </c>
    </row>
    <row r="31" spans="1:35" s="20" customFormat="1" ht="19.5" customHeight="1">
      <c r="A31" s="394"/>
      <c r="B31" s="4" t="s">
        <v>96</v>
      </c>
      <c r="C31" s="179">
        <f>'基本データ'!C23</f>
        <v>32938</v>
      </c>
      <c r="D31" s="184">
        <f>'基本データ'!D23</f>
        <v>579</v>
      </c>
      <c r="E31" s="2">
        <f>'基本データ'!E23</f>
        <v>540.6</v>
      </c>
      <c r="F31" s="2">
        <f>'基本データ'!F23</f>
        <v>38.4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426.5</v>
      </c>
      <c r="K31" s="2">
        <f>'基本データ'!K23</f>
        <v>403.6</v>
      </c>
      <c r="L31" s="2">
        <f>'基本データ'!L23</f>
        <v>22.9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107.2</v>
      </c>
      <c r="Q31" s="2">
        <f>'基本データ'!Q23</f>
        <v>107.2</v>
      </c>
      <c r="R31" s="2">
        <f>'基本データ'!R23</f>
        <v>0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45.3</v>
      </c>
      <c r="W31" s="2">
        <f>'基本データ'!W23</f>
        <v>29.8</v>
      </c>
      <c r="X31" s="2">
        <f>'基本データ'!X23</f>
        <v>15.5</v>
      </c>
      <c r="Y31" s="202">
        <f>'基本データ'!Y23</f>
        <v>210.9</v>
      </c>
      <c r="Z31" s="197">
        <f>'基本データ'!Z23</f>
        <v>789.9</v>
      </c>
      <c r="AA31" s="207">
        <f>'基本データ'!AA23</f>
        <v>579</v>
      </c>
      <c r="AB31" s="224">
        <f>'基本データ'!AB23</f>
        <v>471.8</v>
      </c>
      <c r="AC31" s="225">
        <f>'基本データ'!AC23</f>
        <v>107.2</v>
      </c>
      <c r="AD31" s="213">
        <f t="shared" si="1"/>
        <v>567.047767163723</v>
      </c>
      <c r="AE31" s="239">
        <f t="shared" si="2"/>
        <v>462.06068488401473</v>
      </c>
      <c r="AF31" s="240">
        <f t="shared" si="3"/>
        <v>104.9870822797083</v>
      </c>
      <c r="AG31" s="255">
        <f t="shared" si="4"/>
        <v>773.594181835276</v>
      </c>
      <c r="AH31" s="260">
        <f t="shared" si="5"/>
        <v>206.54641467155304</v>
      </c>
      <c r="AI31" s="349">
        <f>'基本データ'!AI23</f>
        <v>18.5146804835924</v>
      </c>
    </row>
    <row r="32" spans="1:35" s="20" customFormat="1" ht="19.5" customHeight="1">
      <c r="A32" s="394"/>
      <c r="B32" s="4" t="s">
        <v>30</v>
      </c>
      <c r="C32" s="179">
        <f>'基本データ'!C11</f>
        <v>32250</v>
      </c>
      <c r="D32" s="184">
        <f>'基本データ'!D11</f>
        <v>734.1999999999999</v>
      </c>
      <c r="E32" s="2">
        <f>'基本データ'!E11</f>
        <v>553.8000000000001</v>
      </c>
      <c r="F32" s="2">
        <f>'基本データ'!F11</f>
        <v>180.39999999999998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601.8</v>
      </c>
      <c r="K32" s="2">
        <f>'基本データ'!K11</f>
        <v>454.3</v>
      </c>
      <c r="L32" s="2">
        <f>'基本データ'!L11</f>
        <v>147.5</v>
      </c>
      <c r="M32" s="226">
        <f>'基本データ'!M11</f>
        <v>45.8</v>
      </c>
      <c r="N32" s="2">
        <f>'基本データ'!N11</f>
        <v>16.6</v>
      </c>
      <c r="O32" s="2">
        <f>'基本データ'!O11</f>
        <v>29.2</v>
      </c>
      <c r="P32" s="226">
        <f>'基本データ'!P11</f>
        <v>86.60000000000001</v>
      </c>
      <c r="Q32" s="2">
        <f>'基本データ'!Q11</f>
        <v>82.9</v>
      </c>
      <c r="R32" s="2">
        <f>'基本データ'!R11</f>
        <v>3.7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267</v>
      </c>
      <c r="Z32" s="197">
        <f>'基本データ'!Z11</f>
        <v>1001.1999999999999</v>
      </c>
      <c r="AA32" s="207">
        <f>'基本データ'!AA11</f>
        <v>734.1999999999999</v>
      </c>
      <c r="AB32" s="224">
        <f>'基本データ'!AB11</f>
        <v>647.5999999999999</v>
      </c>
      <c r="AC32" s="225">
        <f>'基本データ'!AC11</f>
        <v>86.60000000000001</v>
      </c>
      <c r="AD32" s="213">
        <f t="shared" si="1"/>
        <v>734.3835958989746</v>
      </c>
      <c r="AE32" s="239">
        <f t="shared" si="2"/>
        <v>647.7619404851212</v>
      </c>
      <c r="AF32" s="240">
        <f t="shared" si="3"/>
        <v>86.62165541385347</v>
      </c>
      <c r="AG32" s="255">
        <f t="shared" si="4"/>
        <v>1001.4503625906477</v>
      </c>
      <c r="AH32" s="260">
        <f t="shared" si="5"/>
        <v>267.0667666916729</v>
      </c>
      <c r="AI32" s="349">
        <f>AC32*100/AA32</f>
        <v>11.795151184963226</v>
      </c>
    </row>
    <row r="33" spans="1:35" s="20" customFormat="1" ht="19.5" customHeight="1">
      <c r="A33" s="394"/>
      <c r="B33" s="4" t="s">
        <v>89</v>
      </c>
      <c r="C33" s="179">
        <f>'基本データ'!C8</f>
        <v>33032</v>
      </c>
      <c r="D33" s="184">
        <f>'基本データ'!D8</f>
        <v>680.3000000000001</v>
      </c>
      <c r="E33" s="2">
        <f>'基本データ'!E8</f>
        <v>589.1</v>
      </c>
      <c r="F33" s="2">
        <f>'基本データ'!F8</f>
        <v>91.2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579.3000000000001</v>
      </c>
      <c r="K33" s="2">
        <f>'基本データ'!K8</f>
        <v>521.1</v>
      </c>
      <c r="L33" s="2">
        <f>'基本データ'!L8</f>
        <v>58.2</v>
      </c>
      <c r="M33" s="226">
        <f>'基本データ'!M8</f>
        <v>77.1</v>
      </c>
      <c r="N33" s="2">
        <f>'基本データ'!N8</f>
        <v>47.3</v>
      </c>
      <c r="O33" s="2">
        <f>'基本データ'!O8</f>
        <v>29.8</v>
      </c>
      <c r="P33" s="226">
        <f>'基本データ'!P8</f>
        <v>23.9</v>
      </c>
      <c r="Q33" s="2">
        <f>'基本データ'!Q8</f>
        <v>20.7</v>
      </c>
      <c r="R33" s="2">
        <f>'基本データ'!R8</f>
        <v>3.2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74.2</v>
      </c>
      <c r="Z33" s="197">
        <f>'基本データ'!Z8</f>
        <v>754.5000000000001</v>
      </c>
      <c r="AA33" s="207">
        <f>'基本データ'!AA8</f>
        <v>680.3000000000001</v>
      </c>
      <c r="AB33" s="224">
        <f>'基本データ'!AB8</f>
        <v>656.4000000000001</v>
      </c>
      <c r="AC33" s="225">
        <f>'基本データ'!AC8</f>
        <v>23.9</v>
      </c>
      <c r="AD33" s="213">
        <f t="shared" si="1"/>
        <v>664.3606590676491</v>
      </c>
      <c r="AE33" s="239">
        <f t="shared" si="2"/>
        <v>641.0206329736952</v>
      </c>
      <c r="AF33" s="240">
        <f t="shared" si="3"/>
        <v>23.34002609395386</v>
      </c>
      <c r="AG33" s="255">
        <f t="shared" si="4"/>
        <v>736.8221626731461</v>
      </c>
      <c r="AH33" s="260">
        <f t="shared" si="5"/>
        <v>72.46150360549693</v>
      </c>
      <c r="AI33" s="349">
        <f>'基本データ'!AI8</f>
        <v>3.513155960605615</v>
      </c>
    </row>
    <row r="34" spans="1:35" s="20" customFormat="1" ht="19.5" customHeight="1" thickBot="1">
      <c r="A34" s="395"/>
      <c r="B34" s="4" t="s">
        <v>99</v>
      </c>
      <c r="C34" s="179">
        <f>'基本データ'!C7</f>
        <v>47171</v>
      </c>
      <c r="D34" s="184">
        <f>'基本データ'!D7</f>
        <v>1053.2</v>
      </c>
      <c r="E34" s="2">
        <f>'基本データ'!E7</f>
        <v>835.1999999999999</v>
      </c>
      <c r="F34" s="2">
        <f>'基本データ'!F7</f>
        <v>218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804.4</v>
      </c>
      <c r="K34" s="2">
        <f>'基本データ'!K7</f>
        <v>710</v>
      </c>
      <c r="L34" s="2">
        <f>'基本データ'!L7</f>
        <v>94.4</v>
      </c>
      <c r="M34" s="226">
        <f>'基本データ'!M7</f>
        <v>35.900000000000006</v>
      </c>
      <c r="N34" s="2">
        <f>'基本データ'!N7</f>
        <v>18.8</v>
      </c>
      <c r="O34" s="2">
        <f>'基本データ'!O7</f>
        <v>17.1</v>
      </c>
      <c r="P34" s="226">
        <f>'基本データ'!P7</f>
        <v>130.1</v>
      </c>
      <c r="Q34" s="2">
        <f>'基本データ'!Q7</f>
        <v>98.6</v>
      </c>
      <c r="R34" s="2">
        <f>'基本データ'!R7</f>
        <v>31.5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82.8</v>
      </c>
      <c r="W34" s="2">
        <f>'基本データ'!W7</f>
        <v>7.8</v>
      </c>
      <c r="X34" s="2">
        <f>'基本データ'!X7</f>
        <v>75</v>
      </c>
      <c r="Y34" s="202">
        <f>'基本データ'!Y7</f>
        <v>488.3</v>
      </c>
      <c r="Z34" s="197">
        <f>'基本データ'!Z7</f>
        <v>1541.5</v>
      </c>
      <c r="AA34" s="207">
        <f>'基本データ'!AA7</f>
        <v>1053.1999999999998</v>
      </c>
      <c r="AB34" s="224">
        <f>'基本データ'!AB7</f>
        <v>923.0999999999999</v>
      </c>
      <c r="AC34" s="225">
        <f>'基本データ'!AC7</f>
        <v>130.1</v>
      </c>
      <c r="AD34" s="213">
        <f t="shared" si="1"/>
        <v>720.2347533100229</v>
      </c>
      <c r="AE34" s="239">
        <f t="shared" si="2"/>
        <v>631.2653824349431</v>
      </c>
      <c r="AF34" s="240">
        <f t="shared" si="3"/>
        <v>88.96937087507975</v>
      </c>
      <c r="AG34" s="255">
        <f t="shared" si="4"/>
        <v>1054.160531928789</v>
      </c>
      <c r="AH34" s="260">
        <f t="shared" si="5"/>
        <v>333.92577861876595</v>
      </c>
      <c r="AI34" s="349">
        <f>'基本データ'!AI7</f>
        <v>12.352829472085077</v>
      </c>
    </row>
    <row r="35" spans="1:35" s="77" customFormat="1" ht="19.5" customHeight="1" thickBot="1" thickTop="1">
      <c r="A35" s="396" t="s">
        <v>35</v>
      </c>
      <c r="B35" s="397"/>
      <c r="C35" s="66">
        <f>SUM(C26:C34)</f>
        <v>275214</v>
      </c>
      <c r="D35" s="67">
        <f aca="true" t="shared" si="8" ref="D35:Z35">SUM(D26:D34)</f>
        <v>5642.9</v>
      </c>
      <c r="E35" s="67">
        <f t="shared" si="8"/>
        <v>4861.9</v>
      </c>
      <c r="F35" s="67">
        <f t="shared" si="8"/>
        <v>781</v>
      </c>
      <c r="G35" s="67">
        <f t="shared" si="8"/>
        <v>441.5</v>
      </c>
      <c r="H35" s="67">
        <f t="shared" si="8"/>
        <v>441.5</v>
      </c>
      <c r="I35" s="67">
        <f t="shared" si="8"/>
        <v>0</v>
      </c>
      <c r="J35" s="67">
        <f t="shared" si="8"/>
        <v>4009.2000000000003</v>
      </c>
      <c r="K35" s="67">
        <f t="shared" si="8"/>
        <v>3530.9</v>
      </c>
      <c r="L35" s="67">
        <f t="shared" si="8"/>
        <v>478.29999999999995</v>
      </c>
      <c r="M35" s="67">
        <f t="shared" si="8"/>
        <v>228.70000000000002</v>
      </c>
      <c r="N35" s="67">
        <f t="shared" si="8"/>
        <v>135.9</v>
      </c>
      <c r="O35" s="67">
        <f t="shared" si="8"/>
        <v>92.80000000000001</v>
      </c>
      <c r="P35" s="67">
        <f t="shared" si="8"/>
        <v>710.1999999999999</v>
      </c>
      <c r="Q35" s="67">
        <f t="shared" si="8"/>
        <v>658.8000000000001</v>
      </c>
      <c r="R35" s="67">
        <f t="shared" si="8"/>
        <v>51.4</v>
      </c>
      <c r="S35" s="67">
        <f t="shared" si="8"/>
        <v>0.4</v>
      </c>
      <c r="T35" s="67">
        <f t="shared" si="8"/>
        <v>0.4</v>
      </c>
      <c r="U35" s="67">
        <f t="shared" si="8"/>
        <v>0</v>
      </c>
      <c r="V35" s="67">
        <f t="shared" si="8"/>
        <v>252.89999999999998</v>
      </c>
      <c r="W35" s="67">
        <f t="shared" si="8"/>
        <v>94.39999999999999</v>
      </c>
      <c r="X35" s="67">
        <f t="shared" si="8"/>
        <v>158.5</v>
      </c>
      <c r="Y35" s="67">
        <f t="shared" si="8"/>
        <v>2322.4</v>
      </c>
      <c r="Z35" s="68">
        <f t="shared" si="8"/>
        <v>7965.299999999999</v>
      </c>
      <c r="AA35" s="69">
        <f>SUM(AA26:AA34)</f>
        <v>5642.9</v>
      </c>
      <c r="AB35" s="70">
        <f>SUM(AB26:AB34)</f>
        <v>4932.7</v>
      </c>
      <c r="AC35" s="71">
        <f>SUM(AC26:AC34)</f>
        <v>710.1999999999999</v>
      </c>
      <c r="AD35" s="78">
        <f t="shared" si="1"/>
        <v>661.409057163024</v>
      </c>
      <c r="AE35" s="66">
        <f t="shared" si="2"/>
        <v>578.165917572179</v>
      </c>
      <c r="AF35" s="73">
        <f t="shared" si="3"/>
        <v>83.24313959084509</v>
      </c>
      <c r="AG35" s="74">
        <f t="shared" si="4"/>
        <v>933.6195153237937</v>
      </c>
      <c r="AH35" s="79">
        <f t="shared" si="5"/>
        <v>272.2104581607697</v>
      </c>
      <c r="AI35" s="76">
        <f>AC35*100/AA35</f>
        <v>12.585727197008632</v>
      </c>
    </row>
    <row r="36" spans="1:35" s="20" customFormat="1" ht="19.5" customHeight="1">
      <c r="A36" s="391" t="s">
        <v>100</v>
      </c>
      <c r="B36" s="48" t="s">
        <v>59</v>
      </c>
      <c r="C36" s="178">
        <f>'基本データ'!C19</f>
        <v>55073</v>
      </c>
      <c r="D36" s="183">
        <f>'基本データ'!D19</f>
        <v>1105.8</v>
      </c>
      <c r="E36" s="5">
        <f>'基本データ'!E19</f>
        <v>1018.6</v>
      </c>
      <c r="F36" s="5">
        <f>'基本データ'!F19</f>
        <v>87.19999999999999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882.1999999999999</v>
      </c>
      <c r="K36" s="5">
        <f>'基本データ'!K19</f>
        <v>855.4</v>
      </c>
      <c r="L36" s="5">
        <f>'基本データ'!L19</f>
        <v>26.8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138.1</v>
      </c>
      <c r="Q36" s="5">
        <f>'基本データ'!Q19</f>
        <v>129.6</v>
      </c>
      <c r="R36" s="5">
        <f>'基本データ'!R19</f>
        <v>8.5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85.5</v>
      </c>
      <c r="W36" s="5">
        <f>'基本データ'!W19</f>
        <v>33.6</v>
      </c>
      <c r="X36" s="5">
        <f>'基本データ'!X19</f>
        <v>51.9</v>
      </c>
      <c r="Y36" s="201">
        <f>'基本データ'!Y19</f>
        <v>295.5</v>
      </c>
      <c r="Z36" s="196">
        <f>'基本データ'!Z19</f>
        <v>1401.3</v>
      </c>
      <c r="AA36" s="206">
        <f>'基本データ'!AA19</f>
        <v>1105.8</v>
      </c>
      <c r="AB36" s="222">
        <f>'基本データ'!AB19</f>
        <v>967.6999999999999</v>
      </c>
      <c r="AC36" s="223">
        <f>'基本データ'!AC19</f>
        <v>138.1</v>
      </c>
      <c r="AD36" s="212">
        <f t="shared" si="1"/>
        <v>647.7033708339019</v>
      </c>
      <c r="AE36" s="237">
        <f t="shared" si="2"/>
        <v>566.813666084253</v>
      </c>
      <c r="AF36" s="238">
        <f t="shared" si="3"/>
        <v>80.889704749649</v>
      </c>
      <c r="AG36" s="254">
        <f t="shared" si="4"/>
        <v>820.7874240817027</v>
      </c>
      <c r="AH36" s="259">
        <f t="shared" si="5"/>
        <v>173.08405324780074</v>
      </c>
      <c r="AI36" s="265">
        <f>'基本データ'!AI19</f>
        <v>12.488695966720927</v>
      </c>
    </row>
    <row r="37" spans="1:35" s="20" customFormat="1" ht="19.5" customHeight="1">
      <c r="A37" s="391"/>
      <c r="B37" s="4" t="s">
        <v>90</v>
      </c>
      <c r="C37" s="179">
        <f>'基本データ'!C10</f>
        <v>91763</v>
      </c>
      <c r="D37" s="184">
        <f>'基本データ'!D10</f>
        <v>1438.6</v>
      </c>
      <c r="E37" s="2">
        <f>'基本データ'!E10</f>
        <v>1346.8</v>
      </c>
      <c r="F37" s="2">
        <f>'基本データ'!F10</f>
        <v>91.80000000000001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1108.8</v>
      </c>
      <c r="K37" s="2">
        <f>'基本データ'!K10</f>
        <v>1036.6</v>
      </c>
      <c r="L37" s="2">
        <f>'基本データ'!L10</f>
        <v>72.2</v>
      </c>
      <c r="M37" s="226">
        <f>'基本データ'!M10</f>
        <v>56.5</v>
      </c>
      <c r="N37" s="2">
        <f>'基本データ'!N10</f>
        <v>36.9</v>
      </c>
      <c r="O37" s="2">
        <f>'基本データ'!O10</f>
        <v>19.6</v>
      </c>
      <c r="P37" s="226">
        <f>'基本データ'!P10</f>
        <v>273.3</v>
      </c>
      <c r="Q37" s="2">
        <f>'基本データ'!Q10</f>
        <v>273.3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728.3</v>
      </c>
      <c r="Z37" s="197">
        <f>'基本データ'!Z10</f>
        <v>2166.8999999999996</v>
      </c>
      <c r="AA37" s="207">
        <f>'基本データ'!AA10</f>
        <v>1438.6</v>
      </c>
      <c r="AB37" s="224">
        <f>'基本データ'!AB10</f>
        <v>1165.3</v>
      </c>
      <c r="AC37" s="225">
        <f>'基本データ'!AC10</f>
        <v>273.3</v>
      </c>
      <c r="AD37" s="213">
        <f t="shared" si="1"/>
        <v>505.72073289782617</v>
      </c>
      <c r="AE37" s="239">
        <f t="shared" si="2"/>
        <v>409.64574589589665</v>
      </c>
      <c r="AF37" s="240">
        <f t="shared" si="3"/>
        <v>96.0749870019296</v>
      </c>
      <c r="AG37" s="255">
        <f t="shared" si="4"/>
        <v>761.7449298736963</v>
      </c>
      <c r="AH37" s="260">
        <f t="shared" si="5"/>
        <v>256.02419697587015</v>
      </c>
      <c r="AI37" s="266">
        <f aca="true" t="shared" si="9" ref="AI37:AI42">AC37*100/AA37</f>
        <v>18.997636591130266</v>
      </c>
    </row>
    <row r="38" spans="1:35" s="20" customFormat="1" ht="19.5" customHeight="1">
      <c r="A38" s="391"/>
      <c r="B38" s="4" t="s">
        <v>3</v>
      </c>
      <c r="C38" s="179">
        <f>'基本データ'!C9</f>
        <v>91558</v>
      </c>
      <c r="D38" s="184">
        <f>'基本データ'!D9</f>
        <v>1431.2</v>
      </c>
      <c r="E38" s="2">
        <f>'基本データ'!E9</f>
        <v>1388.9</v>
      </c>
      <c r="F38" s="2">
        <f>'基本データ'!F9</f>
        <v>42.3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1256.6000000000001</v>
      </c>
      <c r="K38" s="2">
        <f>'基本データ'!K9</f>
        <v>1227.4</v>
      </c>
      <c r="L38" s="2">
        <f>'基本データ'!L9</f>
        <v>29.2</v>
      </c>
      <c r="M38" s="226">
        <f>'基本データ'!M9</f>
        <v>66.7</v>
      </c>
      <c r="N38" s="2">
        <f>'基本データ'!N9</f>
        <v>58.4</v>
      </c>
      <c r="O38" s="2">
        <f>'基本データ'!O9</f>
        <v>8.3</v>
      </c>
      <c r="P38" s="226">
        <f>'基本データ'!P9</f>
        <v>103.1</v>
      </c>
      <c r="Q38" s="2">
        <f>'基本データ'!Q9</f>
        <v>103.1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4.8</v>
      </c>
      <c r="W38" s="2">
        <f>'基本データ'!W9</f>
        <v>0</v>
      </c>
      <c r="X38" s="2">
        <f>'基本データ'!X9</f>
        <v>4.8</v>
      </c>
      <c r="Y38" s="202">
        <f>'基本データ'!Y9</f>
        <v>925.8</v>
      </c>
      <c r="Z38" s="197">
        <f>'基本データ'!Z9</f>
        <v>2357</v>
      </c>
      <c r="AA38" s="207">
        <f>'基本データ'!AA9</f>
        <v>1431.2</v>
      </c>
      <c r="AB38" s="224">
        <f>'基本データ'!AB9</f>
        <v>1328.1000000000001</v>
      </c>
      <c r="AC38" s="225">
        <f>'基本データ'!AC9</f>
        <v>103.1</v>
      </c>
      <c r="AD38" s="213">
        <f t="shared" si="1"/>
        <v>504.24585438174574</v>
      </c>
      <c r="AE38" s="239">
        <f t="shared" si="2"/>
        <v>467.92126830938827</v>
      </c>
      <c r="AF38" s="240">
        <f t="shared" si="3"/>
        <v>36.32458607235745</v>
      </c>
      <c r="AG38" s="255">
        <f t="shared" si="4"/>
        <v>830.4272490062707</v>
      </c>
      <c r="AH38" s="260">
        <f t="shared" si="5"/>
        <v>326.181394624525</v>
      </c>
      <c r="AI38" s="266">
        <f t="shared" si="9"/>
        <v>7.203745108999441</v>
      </c>
    </row>
    <row r="39" spans="1:35" s="20" customFormat="1" ht="19.5" customHeight="1">
      <c r="A39" s="391"/>
      <c r="B39" s="347" t="s">
        <v>68</v>
      </c>
      <c r="C39" s="179">
        <f>'基本データ'!C13</f>
        <v>108263</v>
      </c>
      <c r="D39" s="184">
        <f>'基本データ'!D13</f>
        <v>1921.1</v>
      </c>
      <c r="E39" s="2">
        <f>'基本データ'!E13</f>
        <v>1738.4</v>
      </c>
      <c r="F39" s="2">
        <f>'基本データ'!F13</f>
        <v>182.7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1588.6999999999998</v>
      </c>
      <c r="K39" s="2">
        <f>'基本データ'!K13</f>
        <v>1454.6</v>
      </c>
      <c r="L39" s="2">
        <f>'基本データ'!L13</f>
        <v>134.1</v>
      </c>
      <c r="M39" s="226">
        <f>'基本データ'!M13</f>
        <v>95.5</v>
      </c>
      <c r="N39" s="2">
        <f>'基本データ'!N13</f>
        <v>77.9</v>
      </c>
      <c r="O39" s="2">
        <f>'基本データ'!O13</f>
        <v>17.6</v>
      </c>
      <c r="P39" s="226">
        <f>'基本データ'!P13</f>
        <v>206</v>
      </c>
      <c r="Q39" s="2">
        <f>'基本データ'!Q13</f>
        <v>205.9</v>
      </c>
      <c r="R39" s="2">
        <f>'基本データ'!R13</f>
        <v>0.1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30.9</v>
      </c>
      <c r="W39" s="2">
        <f>'基本データ'!W13</f>
        <v>0</v>
      </c>
      <c r="X39" s="2">
        <f>'基本データ'!X13</f>
        <v>30.9</v>
      </c>
      <c r="Y39" s="202">
        <f>'基本データ'!Y13</f>
        <v>684.4</v>
      </c>
      <c r="Z39" s="197">
        <f>'基本データ'!Z13</f>
        <v>2605.5</v>
      </c>
      <c r="AA39" s="207">
        <f>'基本データ'!AA13</f>
        <v>1921.1</v>
      </c>
      <c r="AB39" s="224">
        <f>'基本データ'!AB13</f>
        <v>1715.1</v>
      </c>
      <c r="AC39" s="225">
        <f>'基本データ'!AC13</f>
        <v>206</v>
      </c>
      <c r="AD39" s="213">
        <f t="shared" si="1"/>
        <v>572.411329280876</v>
      </c>
      <c r="AE39" s="239">
        <f t="shared" si="2"/>
        <v>511.0315292538809</v>
      </c>
      <c r="AF39" s="240">
        <f t="shared" si="3"/>
        <v>61.3798000269952</v>
      </c>
      <c r="AG39" s="255">
        <f t="shared" si="4"/>
        <v>776.3352862637669</v>
      </c>
      <c r="AH39" s="260">
        <f t="shared" si="5"/>
        <v>203.92395698289081</v>
      </c>
      <c r="AI39" s="266">
        <f>'基本データ'!AI13</f>
        <v>10.723023267919421</v>
      </c>
    </row>
    <row r="40" spans="1:35" s="20" customFormat="1" ht="19.5" customHeight="1">
      <c r="A40" s="391"/>
      <c r="B40" s="347" t="s">
        <v>97</v>
      </c>
      <c r="C40" s="179">
        <f>'基本データ'!C18</f>
        <v>110371</v>
      </c>
      <c r="D40" s="188">
        <f>'基本データ'!D18</f>
        <v>1943.9</v>
      </c>
      <c r="E40" s="2">
        <f>'基本データ'!E18</f>
        <v>1802.3</v>
      </c>
      <c r="F40" s="2">
        <f>'基本データ'!F18</f>
        <v>141.6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1654.2</v>
      </c>
      <c r="K40" s="2">
        <f>'基本データ'!K18</f>
        <v>1547.5</v>
      </c>
      <c r="L40" s="2">
        <f>'基本データ'!L18</f>
        <v>106.7</v>
      </c>
      <c r="M40" s="226">
        <f>'基本データ'!M18</f>
        <v>91.9</v>
      </c>
      <c r="N40" s="2">
        <f>'基本データ'!N18</f>
        <v>57</v>
      </c>
      <c r="O40" s="2">
        <f>'基本データ'!O18</f>
        <v>34.9</v>
      </c>
      <c r="P40" s="226">
        <f>'基本データ'!P18</f>
        <v>197.8</v>
      </c>
      <c r="Q40" s="2">
        <f>'基本データ'!Q18</f>
        <v>197.8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1051.2</v>
      </c>
      <c r="Z40" s="197">
        <f>'基本データ'!Z18</f>
        <v>2995.1000000000004</v>
      </c>
      <c r="AA40" s="207">
        <f>'基本データ'!AA18</f>
        <v>1943.9</v>
      </c>
      <c r="AB40" s="224">
        <f>'基本データ'!AB18</f>
        <v>1746.1000000000001</v>
      </c>
      <c r="AC40" s="225">
        <f>'基本データ'!AC18</f>
        <v>197.8</v>
      </c>
      <c r="AD40" s="213">
        <f t="shared" si="1"/>
        <v>568.1424614518598</v>
      </c>
      <c r="AE40" s="239">
        <f t="shared" si="2"/>
        <v>510.33157669689416</v>
      </c>
      <c r="AF40" s="240">
        <f t="shared" si="3"/>
        <v>57.81088475496574</v>
      </c>
      <c r="AG40" s="255">
        <f t="shared" si="4"/>
        <v>875.3760411000903</v>
      </c>
      <c r="AH40" s="260">
        <f t="shared" si="5"/>
        <v>307.23357964823043</v>
      </c>
      <c r="AI40" s="266">
        <f>'基本データ'!AI18</f>
        <v>10.175420546324398</v>
      </c>
    </row>
    <row r="41" spans="1:35" s="20" customFormat="1" ht="19.5" customHeight="1" thickBot="1">
      <c r="A41" s="392"/>
      <c r="B41" s="12" t="s">
        <v>0</v>
      </c>
      <c r="C41" s="181">
        <f>'基本データ'!C6</f>
        <v>281183</v>
      </c>
      <c r="D41" s="186">
        <f>'基本データ'!D6</f>
        <v>4962.6</v>
      </c>
      <c r="E41" s="38">
        <f>'基本データ'!E6</f>
        <v>4918.5</v>
      </c>
      <c r="F41" s="38">
        <f>'基本データ'!F6</f>
        <v>44.1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3838.8</v>
      </c>
      <c r="K41" s="38">
        <f>'基本データ'!K6</f>
        <v>3810.8</v>
      </c>
      <c r="L41" s="38">
        <f>'基本データ'!L6</f>
        <v>28</v>
      </c>
      <c r="M41" s="251">
        <f>'基本データ'!M6</f>
        <v>256.59999999999997</v>
      </c>
      <c r="N41" s="38">
        <f>'基本データ'!N6</f>
        <v>254.2</v>
      </c>
      <c r="O41" s="38">
        <f>'基本データ'!O6</f>
        <v>2.4</v>
      </c>
      <c r="P41" s="251">
        <f>'基本データ'!P6</f>
        <v>788.1999999999999</v>
      </c>
      <c r="Q41" s="38">
        <f>'基本データ'!Q6</f>
        <v>787.4</v>
      </c>
      <c r="R41" s="38">
        <f>'基本データ'!R6</f>
        <v>0.8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79</v>
      </c>
      <c r="W41" s="38">
        <f>'基本データ'!W6</f>
        <v>66.1</v>
      </c>
      <c r="X41" s="38">
        <f>'基本データ'!X6</f>
        <v>12.9</v>
      </c>
      <c r="Y41" s="204">
        <f>'基本データ'!Y6</f>
        <v>3208.6</v>
      </c>
      <c r="Z41" s="190">
        <f>'基本データ'!Z6</f>
        <v>8171.200000000001</v>
      </c>
      <c r="AA41" s="210">
        <f>'基本データ'!AA6</f>
        <v>4962.599999999999</v>
      </c>
      <c r="AB41" s="230">
        <f>'基本データ'!AB6</f>
        <v>4174.4</v>
      </c>
      <c r="AC41" s="231">
        <f>'基本データ'!AC6</f>
        <v>788.1999999999999</v>
      </c>
      <c r="AD41" s="216">
        <f t="shared" si="1"/>
        <v>569.3227220982133</v>
      </c>
      <c r="AE41" s="243">
        <f t="shared" si="2"/>
        <v>478.8983136111679</v>
      </c>
      <c r="AF41" s="244">
        <f t="shared" si="3"/>
        <v>90.42440848704544</v>
      </c>
      <c r="AG41" s="257">
        <f t="shared" si="4"/>
        <v>937.421881031903</v>
      </c>
      <c r="AH41" s="262">
        <f t="shared" si="5"/>
        <v>368.09915893368947</v>
      </c>
      <c r="AI41" s="268">
        <f>'基本データ'!AI6</f>
        <v>15.88280336920163</v>
      </c>
    </row>
    <row r="42" spans="1:35" s="82" customFormat="1" ht="18" customHeight="1" thickBot="1" thickTop="1">
      <c r="A42" s="396" t="s">
        <v>35</v>
      </c>
      <c r="B42" s="397"/>
      <c r="C42" s="66">
        <f aca="true" t="shared" si="10" ref="C42:AC42">SUM(C36:C41)</f>
        <v>738211</v>
      </c>
      <c r="D42" s="67">
        <f t="shared" si="10"/>
        <v>12803.199999999999</v>
      </c>
      <c r="E42" s="67">
        <f t="shared" si="10"/>
        <v>12213.5</v>
      </c>
      <c r="F42" s="67">
        <f t="shared" si="10"/>
        <v>589.7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10329.3</v>
      </c>
      <c r="K42" s="67">
        <f t="shared" si="10"/>
        <v>9932.3</v>
      </c>
      <c r="L42" s="67">
        <f t="shared" si="10"/>
        <v>396.99999999999994</v>
      </c>
      <c r="M42" s="67">
        <f t="shared" si="10"/>
        <v>567.2</v>
      </c>
      <c r="N42" s="67">
        <f t="shared" si="10"/>
        <v>484.4</v>
      </c>
      <c r="O42" s="67">
        <f t="shared" si="10"/>
        <v>82.80000000000001</v>
      </c>
      <c r="P42" s="67">
        <f t="shared" si="10"/>
        <v>1706.5</v>
      </c>
      <c r="Q42" s="67">
        <f t="shared" si="10"/>
        <v>1697.1</v>
      </c>
      <c r="R42" s="67">
        <f t="shared" si="10"/>
        <v>9.4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200.2</v>
      </c>
      <c r="W42" s="67">
        <f t="shared" si="10"/>
        <v>99.69999999999999</v>
      </c>
      <c r="X42" s="67">
        <f t="shared" si="10"/>
        <v>100.5</v>
      </c>
      <c r="Y42" s="67">
        <f t="shared" si="10"/>
        <v>6893.799999999999</v>
      </c>
      <c r="Z42" s="68">
        <f t="shared" si="10"/>
        <v>19697</v>
      </c>
      <c r="AA42" s="80">
        <f t="shared" si="10"/>
        <v>12803.199999999997</v>
      </c>
      <c r="AB42" s="67">
        <f t="shared" si="10"/>
        <v>11096.7</v>
      </c>
      <c r="AC42" s="81">
        <f t="shared" si="10"/>
        <v>1706.5</v>
      </c>
      <c r="AD42" s="72">
        <f t="shared" si="1"/>
        <v>559.4693815357712</v>
      </c>
      <c r="AE42" s="66">
        <f t="shared" si="2"/>
        <v>484.8993912528113</v>
      </c>
      <c r="AF42" s="73">
        <f t="shared" si="3"/>
        <v>74.56999028296</v>
      </c>
      <c r="AG42" s="74">
        <f t="shared" si="4"/>
        <v>860.7120413732572</v>
      </c>
      <c r="AH42" s="75">
        <f t="shared" si="5"/>
        <v>301.24265983748586</v>
      </c>
      <c r="AI42" s="76">
        <f t="shared" si="9"/>
        <v>13.328699075231196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&amp;C&amp;16【人口規模別】令和５年７月分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80" zoomScaleNormal="80" zoomScaleSheetLayoutView="75" workbookViewId="0" topLeftCell="A1">
      <selection activeCell="Q22" sqref="Q22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39" t="s">
        <v>102</v>
      </c>
      <c r="B1" s="440"/>
      <c r="C1" s="379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4" t="s">
        <v>38</v>
      </c>
      <c r="AB1" s="385"/>
      <c r="AC1" s="386"/>
      <c r="AD1" s="371" t="s">
        <v>56</v>
      </c>
      <c r="AE1" s="371"/>
      <c r="AF1" s="371"/>
      <c r="AG1" s="445" t="s">
        <v>57</v>
      </c>
      <c r="AH1" s="365" t="s">
        <v>58</v>
      </c>
      <c r="AI1" s="368" t="s">
        <v>45</v>
      </c>
    </row>
    <row r="2" spans="1:35" ht="19.5" customHeight="1">
      <c r="A2" s="441"/>
      <c r="B2" s="442"/>
      <c r="C2" s="380"/>
      <c r="D2" s="358" t="s">
        <v>38</v>
      </c>
      <c r="E2" s="359"/>
      <c r="F2" s="360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382" t="s">
        <v>36</v>
      </c>
      <c r="Z2" s="437" t="s">
        <v>37</v>
      </c>
      <c r="AA2" s="387"/>
      <c r="AB2" s="388"/>
      <c r="AC2" s="389"/>
      <c r="AD2" s="372"/>
      <c r="AE2" s="372"/>
      <c r="AF2" s="372"/>
      <c r="AG2" s="446"/>
      <c r="AH2" s="366"/>
      <c r="AI2" s="369"/>
    </row>
    <row r="3" spans="1:35" ht="19.5" customHeight="1">
      <c r="A3" s="441"/>
      <c r="B3" s="442"/>
      <c r="C3" s="380"/>
      <c r="D3" s="361"/>
      <c r="E3" s="359"/>
      <c r="F3" s="359"/>
      <c r="G3" s="431" t="s">
        <v>41</v>
      </c>
      <c r="H3" s="432"/>
      <c r="I3" s="432"/>
      <c r="J3" s="431" t="s">
        <v>42</v>
      </c>
      <c r="K3" s="432"/>
      <c r="L3" s="432"/>
      <c r="M3" s="431" t="s">
        <v>43</v>
      </c>
      <c r="N3" s="432"/>
      <c r="O3" s="432"/>
      <c r="P3" s="431" t="s">
        <v>44</v>
      </c>
      <c r="Q3" s="432"/>
      <c r="R3" s="432"/>
      <c r="S3" s="431" t="s">
        <v>40</v>
      </c>
      <c r="T3" s="432"/>
      <c r="U3" s="432"/>
      <c r="V3" s="431" t="s">
        <v>39</v>
      </c>
      <c r="W3" s="432"/>
      <c r="X3" s="432"/>
      <c r="Y3" s="382"/>
      <c r="Z3" s="437"/>
      <c r="AA3" s="387"/>
      <c r="AB3" s="388"/>
      <c r="AC3" s="389"/>
      <c r="AD3" s="372"/>
      <c r="AE3" s="372"/>
      <c r="AF3" s="372"/>
      <c r="AG3" s="446"/>
      <c r="AH3" s="366"/>
      <c r="AI3" s="369"/>
    </row>
    <row r="4" spans="1:35" ht="19.5" customHeight="1" thickBot="1">
      <c r="A4" s="443"/>
      <c r="B4" s="444"/>
      <c r="C4" s="381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3"/>
      <c r="Z4" s="438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7"/>
      <c r="AH4" s="367"/>
      <c r="AI4" s="370"/>
    </row>
    <row r="5" spans="1:35" s="19" customFormat="1" ht="22.5" customHeight="1" thickBot="1">
      <c r="A5" s="356" t="s">
        <v>55</v>
      </c>
      <c r="B5" s="357"/>
      <c r="C5" s="98">
        <f>C14+C23+C28+C33+C38+C44</f>
        <v>1178291</v>
      </c>
      <c r="D5" s="277">
        <f>D14+D23+D28+D33+D38+D44</f>
        <v>21554</v>
      </c>
      <c r="E5" s="32">
        <f aca="true" t="shared" si="0" ref="E5:AC5">E14+E23+E28+E33+E38+E44</f>
        <v>19879.9</v>
      </c>
      <c r="F5" s="32">
        <f t="shared" si="0"/>
        <v>1674.1000000000001</v>
      </c>
      <c r="G5" s="248">
        <f t="shared" si="0"/>
        <v>441.5</v>
      </c>
      <c r="H5" s="33">
        <f t="shared" si="0"/>
        <v>441.5</v>
      </c>
      <c r="I5" s="33">
        <f t="shared" si="0"/>
        <v>0</v>
      </c>
      <c r="J5" s="248">
        <f t="shared" si="0"/>
        <v>16796.9</v>
      </c>
      <c r="K5" s="33">
        <f t="shared" si="0"/>
        <v>15730.900000000001</v>
      </c>
      <c r="L5" s="33">
        <f t="shared" si="0"/>
        <v>1066</v>
      </c>
      <c r="M5" s="248">
        <f t="shared" si="0"/>
        <v>925.4</v>
      </c>
      <c r="N5" s="33">
        <f t="shared" si="0"/>
        <v>707.6</v>
      </c>
      <c r="O5" s="33">
        <f t="shared" si="0"/>
        <v>217.8</v>
      </c>
      <c r="P5" s="248">
        <f t="shared" si="0"/>
        <v>2848</v>
      </c>
      <c r="Q5" s="33">
        <f t="shared" si="0"/>
        <v>2768.6</v>
      </c>
      <c r="R5" s="33">
        <f t="shared" si="0"/>
        <v>79.4</v>
      </c>
      <c r="S5" s="248">
        <f t="shared" si="0"/>
        <v>1.3</v>
      </c>
      <c r="T5" s="33">
        <f t="shared" si="0"/>
        <v>1.2000000000000002</v>
      </c>
      <c r="U5" s="33">
        <f t="shared" si="0"/>
        <v>0.1</v>
      </c>
      <c r="V5" s="248">
        <f t="shared" si="0"/>
        <v>540.9</v>
      </c>
      <c r="W5" s="33">
        <f t="shared" si="0"/>
        <v>230.1</v>
      </c>
      <c r="X5" s="33">
        <f t="shared" si="0"/>
        <v>310.8</v>
      </c>
      <c r="Y5" s="121">
        <f t="shared" si="0"/>
        <v>10201.099999999999</v>
      </c>
      <c r="Z5" s="195">
        <f t="shared" si="0"/>
        <v>31755.1</v>
      </c>
      <c r="AA5" s="137">
        <f t="shared" si="0"/>
        <v>21554</v>
      </c>
      <c r="AB5" s="220">
        <f t="shared" si="0"/>
        <v>18706</v>
      </c>
      <c r="AC5" s="221">
        <f t="shared" si="0"/>
        <v>2848</v>
      </c>
      <c r="AD5" s="164">
        <f aca="true" t="shared" si="1" ref="AD5:AD44">AA5/C5/31*1000000</f>
        <v>590.083708167715</v>
      </c>
      <c r="AE5" s="235">
        <f aca="true" t="shared" si="2" ref="AE5:AE44">AB5/C5/31*1000000</f>
        <v>512.1140319655414</v>
      </c>
      <c r="AF5" s="236">
        <f aca="true" t="shared" si="3" ref="AF5:AF44">AC5/C5/31*1000000</f>
        <v>77.96967620217373</v>
      </c>
      <c r="AG5" s="253">
        <f aca="true" t="shared" si="4" ref="AG5:AG44">Z5/C5/31*1000000</f>
        <v>869.3591519549321</v>
      </c>
      <c r="AH5" s="169">
        <f aca="true" t="shared" si="5" ref="AH5:AH44">Y5/C5/31*1000000</f>
        <v>279.2754437872171</v>
      </c>
      <c r="AI5" s="339">
        <f>AC5*100/AA5</f>
        <v>13.21332467291454</v>
      </c>
    </row>
    <row r="6" spans="1:35" s="22" customFormat="1" ht="19.5" customHeight="1" thickTop="1">
      <c r="A6" s="436" t="s">
        <v>49</v>
      </c>
      <c r="B6" s="30" t="s">
        <v>48</v>
      </c>
      <c r="C6" s="270">
        <f>'基本データ'!C11</f>
        <v>32250</v>
      </c>
      <c r="D6" s="278">
        <f>'基本データ'!D11</f>
        <v>734.1999999999999</v>
      </c>
      <c r="E6" s="34">
        <f>'基本データ'!E11</f>
        <v>553.8000000000001</v>
      </c>
      <c r="F6" s="34">
        <f>'基本データ'!F11</f>
        <v>180.39999999999998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601.8</v>
      </c>
      <c r="K6" s="34">
        <f>'基本データ'!K11</f>
        <v>454.3</v>
      </c>
      <c r="L6" s="34">
        <f>'基本データ'!L11</f>
        <v>147.5</v>
      </c>
      <c r="M6" s="284">
        <f>'基本データ'!M11</f>
        <v>45.8</v>
      </c>
      <c r="N6" s="34">
        <f>'基本データ'!N11</f>
        <v>16.6</v>
      </c>
      <c r="O6" s="34">
        <f>'基本データ'!O11</f>
        <v>29.2</v>
      </c>
      <c r="P6" s="284">
        <f>'基本データ'!P11</f>
        <v>86.60000000000001</v>
      </c>
      <c r="Q6" s="34">
        <f>'基本データ'!Q11</f>
        <v>82.9</v>
      </c>
      <c r="R6" s="34">
        <f>'基本データ'!R11</f>
        <v>3.7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267</v>
      </c>
      <c r="Z6" s="294">
        <f>'基本データ'!Z11</f>
        <v>1001.1999999999999</v>
      </c>
      <c r="AA6" s="138">
        <f>'基本データ'!AA11</f>
        <v>734.1999999999999</v>
      </c>
      <c r="AB6" s="308">
        <f>'基本データ'!AB11</f>
        <v>647.5999999999999</v>
      </c>
      <c r="AC6" s="309">
        <f>'基本データ'!AC11</f>
        <v>86.60000000000001</v>
      </c>
      <c r="AD6" s="303">
        <f t="shared" si="1"/>
        <v>734.3835958989746</v>
      </c>
      <c r="AE6" s="319">
        <f t="shared" si="2"/>
        <v>647.7619404851212</v>
      </c>
      <c r="AF6" s="320">
        <f t="shared" si="3"/>
        <v>86.62165541385347</v>
      </c>
      <c r="AG6" s="329">
        <f t="shared" si="4"/>
        <v>1001.4503625906477</v>
      </c>
      <c r="AH6" s="334">
        <f t="shared" si="5"/>
        <v>267.0667666916729</v>
      </c>
      <c r="AI6" s="340">
        <f aca="true" t="shared" si="6" ref="AI6:AI38">AC6*100/AA6</f>
        <v>11.795151184963226</v>
      </c>
    </row>
    <row r="7" spans="1:35" s="22" customFormat="1" ht="19.5" customHeight="1">
      <c r="A7" s="436"/>
      <c r="B7" s="11" t="s">
        <v>46</v>
      </c>
      <c r="C7" s="101">
        <f>'基本データ'!C33</f>
        <v>2398</v>
      </c>
      <c r="D7" s="279">
        <f>'基本データ'!D33</f>
        <v>51.7</v>
      </c>
      <c r="E7" s="6">
        <f>'基本データ'!E33</f>
        <v>46.599999999999994</v>
      </c>
      <c r="F7" s="6">
        <f>'基本データ'!F33</f>
        <v>5.1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42.6</v>
      </c>
      <c r="K7" s="6">
        <f>'基本データ'!K33</f>
        <v>38.5</v>
      </c>
      <c r="L7" s="6">
        <f>'基本データ'!L33</f>
        <v>4.1</v>
      </c>
      <c r="M7" s="285">
        <f>'基本データ'!M33</f>
        <v>2.4</v>
      </c>
      <c r="N7" s="6">
        <f>'基本データ'!N33</f>
        <v>1.8</v>
      </c>
      <c r="O7" s="6">
        <f>'基本データ'!O33</f>
        <v>0.6</v>
      </c>
      <c r="P7" s="285">
        <f>'基本データ'!P33</f>
        <v>6.7</v>
      </c>
      <c r="Q7" s="6">
        <f>'基本データ'!Q33</f>
        <v>6.3</v>
      </c>
      <c r="R7" s="6">
        <f>'基本データ'!R33</f>
        <v>0.4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18.1</v>
      </c>
      <c r="Z7" s="295">
        <f>'基本データ'!Z33</f>
        <v>69.80000000000001</v>
      </c>
      <c r="AA7" s="139">
        <f>'基本データ'!AA33</f>
        <v>51.7</v>
      </c>
      <c r="AB7" s="286">
        <f>'基本データ'!AB33</f>
        <v>45</v>
      </c>
      <c r="AC7" s="310">
        <f>'基本データ'!AC33</f>
        <v>6.7</v>
      </c>
      <c r="AD7" s="303">
        <f t="shared" si="1"/>
        <v>695.4720331459013</v>
      </c>
      <c r="AE7" s="321">
        <f t="shared" si="2"/>
        <v>605.3431623126799</v>
      </c>
      <c r="AF7" s="322">
        <f t="shared" si="3"/>
        <v>90.12887083322124</v>
      </c>
      <c r="AG7" s="330">
        <f t="shared" si="4"/>
        <v>938.9545050983347</v>
      </c>
      <c r="AH7" s="335">
        <f t="shared" si="5"/>
        <v>243.48247195243349</v>
      </c>
      <c r="AI7" s="341">
        <f t="shared" si="6"/>
        <v>12.959381044487428</v>
      </c>
    </row>
    <row r="8" spans="1:35" s="22" customFormat="1" ht="19.5" customHeight="1">
      <c r="A8" s="436"/>
      <c r="B8" s="11" t="s">
        <v>25</v>
      </c>
      <c r="C8" s="101">
        <f>'基本データ'!C34</f>
        <v>8179</v>
      </c>
      <c r="D8" s="279">
        <f>'基本データ'!D34</f>
        <v>121.39999999999999</v>
      </c>
      <c r="E8" s="6">
        <f>'基本データ'!E34</f>
        <v>119.7</v>
      </c>
      <c r="F8" s="6">
        <f>'基本データ'!F34</f>
        <v>1.7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95.5</v>
      </c>
      <c r="K8" s="6">
        <f>'基本データ'!K34</f>
        <v>95.4</v>
      </c>
      <c r="L8" s="6">
        <f>'基本データ'!L34</f>
        <v>0.1</v>
      </c>
      <c r="M8" s="285">
        <f>'基本データ'!M34</f>
        <v>5</v>
      </c>
      <c r="N8" s="6">
        <f>'基本データ'!N34</f>
        <v>4.9</v>
      </c>
      <c r="O8" s="8">
        <f>'基本データ'!O34</f>
        <v>0.1</v>
      </c>
      <c r="P8" s="285">
        <f>'基本データ'!P34</f>
        <v>18.1</v>
      </c>
      <c r="Q8" s="6">
        <f>'基本データ'!Q34</f>
        <v>18.1</v>
      </c>
      <c r="R8" s="6">
        <f>'基本データ'!R34</f>
        <v>0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2.8</v>
      </c>
      <c r="W8" s="6">
        <f>'基本データ'!W34</f>
        <v>1.3</v>
      </c>
      <c r="X8" s="6">
        <f>'基本データ'!X34</f>
        <v>1.5</v>
      </c>
      <c r="Y8" s="123">
        <f>'基本データ'!Y34</f>
        <v>25.9</v>
      </c>
      <c r="Z8" s="295">
        <f>'基本データ'!Z34</f>
        <v>147.29999999999998</v>
      </c>
      <c r="AA8" s="139">
        <f>'基本データ'!AA34</f>
        <v>121.4</v>
      </c>
      <c r="AB8" s="286">
        <f>'基本データ'!AB34</f>
        <v>103.3</v>
      </c>
      <c r="AC8" s="310">
        <f>'基本データ'!AC34</f>
        <v>18.1</v>
      </c>
      <c r="AD8" s="303">
        <f t="shared" si="1"/>
        <v>478.80291383519557</v>
      </c>
      <c r="AE8" s="321">
        <f t="shared" si="2"/>
        <v>407.4163179503764</v>
      </c>
      <c r="AF8" s="322">
        <f t="shared" si="3"/>
        <v>71.3865958848191</v>
      </c>
      <c r="AG8" s="330">
        <f t="shared" si="4"/>
        <v>580.952794134467</v>
      </c>
      <c r="AH8" s="335">
        <f t="shared" si="5"/>
        <v>102.14988029927153</v>
      </c>
      <c r="AI8" s="341">
        <f t="shared" si="6"/>
        <v>14.909390444810544</v>
      </c>
    </row>
    <row r="9" spans="1:35" s="22" customFormat="1" ht="19.5" customHeight="1">
      <c r="A9" s="436"/>
      <c r="B9" s="11" t="s">
        <v>26</v>
      </c>
      <c r="C9" s="271">
        <f>'基本データ'!C35</f>
        <v>3990</v>
      </c>
      <c r="D9" s="280">
        <f>'基本データ'!D35</f>
        <v>78.1</v>
      </c>
      <c r="E9" s="7">
        <f>'基本データ'!E35</f>
        <v>67.5</v>
      </c>
      <c r="F9" s="7">
        <f>'基本データ'!F35</f>
        <v>10.6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63.5</v>
      </c>
      <c r="K9" s="7">
        <f>'基本データ'!K35</f>
        <v>54.6</v>
      </c>
      <c r="L9" s="7">
        <f>'基本データ'!L35</f>
        <v>8.9</v>
      </c>
      <c r="M9" s="286">
        <f>'基本データ'!M35</f>
        <v>4</v>
      </c>
      <c r="N9" s="7">
        <f>'基本データ'!N35</f>
        <v>2.4</v>
      </c>
      <c r="O9" s="17">
        <f>'基本データ'!O35</f>
        <v>1.6</v>
      </c>
      <c r="P9" s="286">
        <f>'基本データ'!P35</f>
        <v>10.6</v>
      </c>
      <c r="Q9" s="7">
        <f>'基本データ'!Q35</f>
        <v>10.5</v>
      </c>
      <c r="R9" s="7">
        <f>'基本データ'!R35</f>
        <v>0.1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27.6</v>
      </c>
      <c r="Z9" s="296">
        <f>'基本データ'!Z35</f>
        <v>105.69999999999999</v>
      </c>
      <c r="AA9" s="139">
        <f>'基本データ'!AA35</f>
        <v>78.1</v>
      </c>
      <c r="AB9" s="286">
        <f>'基本データ'!AB35</f>
        <v>67.5</v>
      </c>
      <c r="AC9" s="310">
        <f>'基本データ'!AC35</f>
        <v>10.6</v>
      </c>
      <c r="AD9" s="303">
        <f t="shared" si="1"/>
        <v>631.4172528094429</v>
      </c>
      <c r="AE9" s="321">
        <f t="shared" si="2"/>
        <v>545.719136551055</v>
      </c>
      <c r="AF9" s="322">
        <f t="shared" si="3"/>
        <v>85.6981162583879</v>
      </c>
      <c r="AG9" s="330">
        <f t="shared" si="4"/>
        <v>854.5557441992077</v>
      </c>
      <c r="AH9" s="335">
        <f t="shared" si="5"/>
        <v>223.13849138976477</v>
      </c>
      <c r="AI9" s="341">
        <f t="shared" si="6"/>
        <v>13.57234314980794</v>
      </c>
    </row>
    <row r="10" spans="1:35" s="22" customFormat="1" ht="19.5" customHeight="1">
      <c r="A10" s="436"/>
      <c r="B10" s="11" t="s">
        <v>9</v>
      </c>
      <c r="C10" s="101">
        <f>'基本データ'!C16</f>
        <v>24806</v>
      </c>
      <c r="D10" s="279">
        <f>'基本データ'!D16</f>
        <v>507.6</v>
      </c>
      <c r="E10" s="6">
        <f>'基本データ'!E16</f>
        <v>470.4</v>
      </c>
      <c r="F10" s="6">
        <f>'基本データ'!F16</f>
        <v>37.199999999999996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394</v>
      </c>
      <c r="K10" s="6">
        <f>'基本データ'!K16</f>
        <v>382.4</v>
      </c>
      <c r="L10" s="6">
        <f>'基本データ'!L16</f>
        <v>11.6</v>
      </c>
      <c r="M10" s="285">
        <f>'基本データ'!M16</f>
        <v>18.5</v>
      </c>
      <c r="N10" s="6">
        <f>'基本データ'!N16</f>
        <v>14.9</v>
      </c>
      <c r="O10" s="6">
        <f>'基本データ'!O16</f>
        <v>3.6</v>
      </c>
      <c r="P10" s="285">
        <f>'基本データ'!P16</f>
        <v>50.1</v>
      </c>
      <c r="Q10" s="6">
        <f>'基本データ'!Q16</f>
        <v>49.5</v>
      </c>
      <c r="R10" s="6">
        <f>'基本データ'!R16</f>
        <v>0.6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45</v>
      </c>
      <c r="W10" s="6">
        <f>'基本データ'!W16</f>
        <v>23.6</v>
      </c>
      <c r="X10" s="6">
        <f>'基本データ'!X16</f>
        <v>21.4</v>
      </c>
      <c r="Y10" s="123">
        <f>'基本データ'!Y16</f>
        <v>149.9</v>
      </c>
      <c r="Z10" s="295">
        <f>'基本データ'!Z16</f>
        <v>657.5</v>
      </c>
      <c r="AA10" s="139">
        <f>'基本データ'!AA16</f>
        <v>507.6</v>
      </c>
      <c r="AB10" s="286">
        <f>'基本データ'!AB16</f>
        <v>457.5</v>
      </c>
      <c r="AC10" s="310">
        <f>'基本データ'!AC16</f>
        <v>50.1</v>
      </c>
      <c r="AD10" s="303">
        <f t="shared" si="1"/>
        <v>660.0900406509352</v>
      </c>
      <c r="AE10" s="321">
        <f t="shared" si="2"/>
        <v>594.9393096883429</v>
      </c>
      <c r="AF10" s="322">
        <f t="shared" si="3"/>
        <v>65.1507309625923</v>
      </c>
      <c r="AG10" s="330">
        <f t="shared" si="4"/>
        <v>855.0220680220446</v>
      </c>
      <c r="AH10" s="335">
        <f t="shared" si="5"/>
        <v>194.9320273711095</v>
      </c>
      <c r="AI10" s="341">
        <f t="shared" si="6"/>
        <v>9.869976359338061</v>
      </c>
    </row>
    <row r="11" spans="1:35" s="22" customFormat="1" ht="19.5" customHeight="1">
      <c r="A11" s="436"/>
      <c r="B11" s="11" t="s">
        <v>27</v>
      </c>
      <c r="C11" s="101">
        <f>'基本データ'!C36</f>
        <v>5274</v>
      </c>
      <c r="D11" s="279">
        <f>'基本データ'!D36</f>
        <v>88.1</v>
      </c>
      <c r="E11" s="6">
        <f>'基本データ'!E36</f>
        <v>83.6</v>
      </c>
      <c r="F11" s="6">
        <f>'基本データ'!F36</f>
        <v>4.5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65.4</v>
      </c>
      <c r="K11" s="6">
        <f>'基本データ'!K36</f>
        <v>64.9</v>
      </c>
      <c r="L11" s="6">
        <f>'基本データ'!L36</f>
        <v>0.5</v>
      </c>
      <c r="M11" s="285">
        <f>'基本データ'!M36</f>
        <v>3.6</v>
      </c>
      <c r="N11" s="6">
        <f>'基本データ'!N36</f>
        <v>3.6</v>
      </c>
      <c r="O11" s="6">
        <f>'基本データ'!O36</f>
        <v>0</v>
      </c>
      <c r="P11" s="285">
        <f>'基本データ'!P36</f>
        <v>12</v>
      </c>
      <c r="Q11" s="6">
        <f>'基本データ'!Q36</f>
        <v>11.8</v>
      </c>
      <c r="R11" s="6">
        <f>'基本データ'!R36</f>
        <v>0.2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7.1</v>
      </c>
      <c r="W11" s="6">
        <f>'基本データ'!W36</f>
        <v>3.3</v>
      </c>
      <c r="X11" s="6">
        <f>'基本データ'!X36</f>
        <v>3.8</v>
      </c>
      <c r="Y11" s="123">
        <f>'基本データ'!Y36</f>
        <v>13</v>
      </c>
      <c r="Z11" s="295">
        <f>'基本データ'!Z36</f>
        <v>101.1</v>
      </c>
      <c r="AA11" s="139">
        <f>'基本データ'!AA36</f>
        <v>88.1</v>
      </c>
      <c r="AB11" s="286">
        <f>'基本データ'!AB36</f>
        <v>76.1</v>
      </c>
      <c r="AC11" s="310">
        <f>'基本データ'!AC36</f>
        <v>12</v>
      </c>
      <c r="AD11" s="303">
        <f t="shared" si="1"/>
        <v>538.8576950836117</v>
      </c>
      <c r="AE11" s="321">
        <f t="shared" si="2"/>
        <v>465.4605061959459</v>
      </c>
      <c r="AF11" s="322">
        <f t="shared" si="3"/>
        <v>73.3971888876656</v>
      </c>
      <c r="AG11" s="330">
        <f t="shared" si="4"/>
        <v>618.3713163785827</v>
      </c>
      <c r="AH11" s="335">
        <f t="shared" si="5"/>
        <v>79.51362129497107</v>
      </c>
      <c r="AI11" s="341">
        <f t="shared" si="6"/>
        <v>13.620885357548241</v>
      </c>
    </row>
    <row r="12" spans="1:35" s="22" customFormat="1" ht="19.5" customHeight="1">
      <c r="A12" s="436"/>
      <c r="B12" s="11" t="s">
        <v>28</v>
      </c>
      <c r="C12" s="101">
        <f>'基本データ'!C37</f>
        <v>15211</v>
      </c>
      <c r="D12" s="279">
        <f>'基本データ'!D37</f>
        <v>290.6</v>
      </c>
      <c r="E12" s="6">
        <f>'基本データ'!E37</f>
        <v>245.9</v>
      </c>
      <c r="F12" s="6">
        <f>'基本データ'!F37</f>
        <v>44.699999999999996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237</v>
      </c>
      <c r="K12" s="6">
        <f>'基本データ'!K37</f>
        <v>201.7</v>
      </c>
      <c r="L12" s="6">
        <f>'基本データ'!L37</f>
        <v>35.3</v>
      </c>
      <c r="M12" s="285">
        <f>'基本データ'!M37</f>
        <v>17.3</v>
      </c>
      <c r="N12" s="6">
        <f>'基本データ'!N37</f>
        <v>9.8</v>
      </c>
      <c r="O12" s="6">
        <f>'基本データ'!O37</f>
        <v>7.5</v>
      </c>
      <c r="P12" s="285">
        <f>'基本データ'!P37</f>
        <v>36.3</v>
      </c>
      <c r="Q12" s="6">
        <f>'基本データ'!Q37</f>
        <v>34.4</v>
      </c>
      <c r="R12" s="6">
        <f>'基本データ'!R37</f>
        <v>1.9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54.2</v>
      </c>
      <c r="Z12" s="295">
        <f>'基本データ'!Z37</f>
        <v>344.8</v>
      </c>
      <c r="AA12" s="139">
        <f>'基本データ'!AA37</f>
        <v>290.6</v>
      </c>
      <c r="AB12" s="286">
        <f>'基本データ'!AB37</f>
        <v>254.3</v>
      </c>
      <c r="AC12" s="310">
        <f>'基本データ'!AC37</f>
        <v>36.3</v>
      </c>
      <c r="AD12" s="303">
        <f t="shared" si="1"/>
        <v>616.2772696329694</v>
      </c>
      <c r="AE12" s="321">
        <f t="shared" si="2"/>
        <v>539.2956285879701</v>
      </c>
      <c r="AF12" s="322">
        <f t="shared" si="3"/>
        <v>76.98164104499926</v>
      </c>
      <c r="AG12" s="330">
        <f t="shared" si="4"/>
        <v>731.2195546092493</v>
      </c>
      <c r="AH12" s="335">
        <f t="shared" si="5"/>
        <v>114.94228497627991</v>
      </c>
      <c r="AI12" s="341">
        <f t="shared" si="6"/>
        <v>12.491397109428766</v>
      </c>
    </row>
    <row r="13" spans="1:35" s="22" customFormat="1" ht="19.5" customHeight="1" thickBot="1">
      <c r="A13" s="436"/>
      <c r="B13" s="13" t="s">
        <v>29</v>
      </c>
      <c r="C13" s="272">
        <f>'基本データ'!C38</f>
        <v>11040</v>
      </c>
      <c r="D13" s="281">
        <f>'基本データ'!D38</f>
        <v>191.5</v>
      </c>
      <c r="E13" s="14">
        <f>'基本データ'!E38</f>
        <v>177.9</v>
      </c>
      <c r="F13" s="14">
        <f>'基本データ'!F38</f>
        <v>13.600000000000001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138.9</v>
      </c>
      <c r="K13" s="14">
        <f>'基本データ'!K38</f>
        <v>135.8</v>
      </c>
      <c r="L13" s="14">
        <f>'基本データ'!L38</f>
        <v>3.1</v>
      </c>
      <c r="M13" s="287">
        <f>'基本データ'!M38</f>
        <v>6.4</v>
      </c>
      <c r="N13" s="14">
        <f>'基本データ'!N38</f>
        <v>5.3</v>
      </c>
      <c r="O13" s="14">
        <f>'基本データ'!O38</f>
        <v>1.1</v>
      </c>
      <c r="P13" s="287">
        <f>'基本データ'!P38</f>
        <v>26.6</v>
      </c>
      <c r="Q13" s="14">
        <f>'基本データ'!Q38</f>
        <v>26.1</v>
      </c>
      <c r="R13" s="14">
        <f>'基本データ'!R38</f>
        <v>0.5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19.6</v>
      </c>
      <c r="W13" s="14">
        <f>'基本データ'!W38</f>
        <v>10.7</v>
      </c>
      <c r="X13" s="14">
        <f>'基本データ'!X38</f>
        <v>8.9</v>
      </c>
      <c r="Y13" s="291">
        <f>'基本データ'!Y38</f>
        <v>47</v>
      </c>
      <c r="Z13" s="297">
        <f>'基本データ'!Z38</f>
        <v>238.5</v>
      </c>
      <c r="AA13" s="300">
        <f>'基本データ'!AA38</f>
        <v>191.5</v>
      </c>
      <c r="AB13" s="311">
        <f>'基本データ'!AB38</f>
        <v>164.9</v>
      </c>
      <c r="AC13" s="312">
        <f>'基本データ'!AC38</f>
        <v>26.6</v>
      </c>
      <c r="AD13" s="304">
        <f t="shared" si="1"/>
        <v>559.5488546049556</v>
      </c>
      <c r="AE13" s="323">
        <f t="shared" si="2"/>
        <v>481.8256194483404</v>
      </c>
      <c r="AF13" s="324">
        <f t="shared" si="3"/>
        <v>77.72323515661523</v>
      </c>
      <c r="AG13" s="331">
        <f t="shared" si="4"/>
        <v>696.8793828892005</v>
      </c>
      <c r="AH13" s="336">
        <f t="shared" si="5"/>
        <v>137.330528284245</v>
      </c>
      <c r="AI13" s="342">
        <f t="shared" si="6"/>
        <v>13.890339425587467</v>
      </c>
    </row>
    <row r="14" spans="1:35" s="96" customFormat="1" ht="19.5" customHeight="1" thickBot="1" thickTop="1">
      <c r="A14" s="433" t="s">
        <v>35</v>
      </c>
      <c r="B14" s="434"/>
      <c r="C14" s="83">
        <f>SUM(C6:C13)</f>
        <v>103148</v>
      </c>
      <c r="D14" s="84">
        <f>SUM(D6:D13)</f>
        <v>2063.2</v>
      </c>
      <c r="E14" s="85">
        <f aca="true" t="shared" si="7" ref="E14:AC14">SUM(E6:E13)</f>
        <v>1765.4</v>
      </c>
      <c r="F14" s="85">
        <f t="shared" si="7"/>
        <v>297.79999999999995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1638.7000000000003</v>
      </c>
      <c r="K14" s="85">
        <f t="shared" si="7"/>
        <v>1427.6000000000001</v>
      </c>
      <c r="L14" s="85">
        <f t="shared" si="7"/>
        <v>211.1</v>
      </c>
      <c r="M14" s="85">
        <f t="shared" si="7"/>
        <v>102.99999999999999</v>
      </c>
      <c r="N14" s="85">
        <f t="shared" si="7"/>
        <v>59.3</v>
      </c>
      <c r="O14" s="85">
        <f t="shared" si="7"/>
        <v>43.7</v>
      </c>
      <c r="P14" s="85">
        <f t="shared" si="7"/>
        <v>246.99999999999997</v>
      </c>
      <c r="Q14" s="85">
        <f t="shared" si="7"/>
        <v>239.60000000000002</v>
      </c>
      <c r="R14" s="85">
        <f t="shared" si="7"/>
        <v>7.4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74.5</v>
      </c>
      <c r="W14" s="85">
        <f t="shared" si="7"/>
        <v>38.900000000000006</v>
      </c>
      <c r="X14" s="85">
        <f t="shared" si="7"/>
        <v>35.6</v>
      </c>
      <c r="Y14" s="85">
        <f t="shared" si="7"/>
        <v>602.7</v>
      </c>
      <c r="Z14" s="86">
        <f t="shared" si="7"/>
        <v>2665.9</v>
      </c>
      <c r="AA14" s="87">
        <f t="shared" si="7"/>
        <v>2063.2</v>
      </c>
      <c r="AB14" s="88">
        <f t="shared" si="7"/>
        <v>1816.1999999999998</v>
      </c>
      <c r="AC14" s="89">
        <f t="shared" si="7"/>
        <v>246.99999999999997</v>
      </c>
      <c r="AD14" s="90">
        <f t="shared" si="1"/>
        <v>645.2363468964733</v>
      </c>
      <c r="AE14" s="91">
        <f t="shared" si="2"/>
        <v>567.9906229320351</v>
      </c>
      <c r="AF14" s="92">
        <f t="shared" si="3"/>
        <v>77.2457239644382</v>
      </c>
      <c r="AG14" s="93">
        <f t="shared" si="4"/>
        <v>833.7221680841935</v>
      </c>
      <c r="AH14" s="94">
        <f t="shared" si="5"/>
        <v>188.48582118772026</v>
      </c>
      <c r="AI14" s="95">
        <f t="shared" si="6"/>
        <v>11.971694455215198</v>
      </c>
    </row>
    <row r="15" spans="1:35" s="22" customFormat="1" ht="19.5" customHeight="1">
      <c r="A15" s="435" t="s">
        <v>50</v>
      </c>
      <c r="B15" s="10" t="s">
        <v>0</v>
      </c>
      <c r="C15" s="273">
        <f>'基本データ'!C6</f>
        <v>281183</v>
      </c>
      <c r="D15" s="282">
        <f>'基本データ'!D6</f>
        <v>4962.6</v>
      </c>
      <c r="E15" s="9">
        <f>'基本データ'!E6</f>
        <v>4918.5</v>
      </c>
      <c r="F15" s="9">
        <f>'基本データ'!F6</f>
        <v>44.1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3838.8</v>
      </c>
      <c r="K15" s="9">
        <f>'基本データ'!K6</f>
        <v>3810.8</v>
      </c>
      <c r="L15" s="9">
        <f>'基本データ'!L6</f>
        <v>28</v>
      </c>
      <c r="M15" s="288">
        <f>'基本データ'!M6</f>
        <v>256.59999999999997</v>
      </c>
      <c r="N15" s="9">
        <f>'基本データ'!N6</f>
        <v>254.2</v>
      </c>
      <c r="O15" s="9">
        <f>'基本データ'!O6</f>
        <v>2.4</v>
      </c>
      <c r="P15" s="288">
        <f>'基本データ'!P6</f>
        <v>788.1999999999999</v>
      </c>
      <c r="Q15" s="9">
        <f>'基本データ'!Q6</f>
        <v>787.4</v>
      </c>
      <c r="R15" s="9">
        <f>'基本データ'!R6</f>
        <v>0.8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79</v>
      </c>
      <c r="W15" s="9">
        <f>'基本データ'!W6</f>
        <v>66.1</v>
      </c>
      <c r="X15" s="9">
        <f>'基本データ'!X6</f>
        <v>12.9</v>
      </c>
      <c r="Y15" s="292">
        <f>'基本データ'!Y6</f>
        <v>3208.6</v>
      </c>
      <c r="Z15" s="298">
        <f>'基本データ'!Z6</f>
        <v>8171.200000000001</v>
      </c>
      <c r="AA15" s="301">
        <f>'基本データ'!AA6</f>
        <v>4962.599999999999</v>
      </c>
      <c r="AB15" s="313">
        <f>'基本データ'!AB6</f>
        <v>4174.4</v>
      </c>
      <c r="AC15" s="314">
        <f>'基本データ'!AC6</f>
        <v>788.1999999999999</v>
      </c>
      <c r="AD15" s="305">
        <f t="shared" si="1"/>
        <v>569.3227220982133</v>
      </c>
      <c r="AE15" s="325">
        <f t="shared" si="2"/>
        <v>478.8983136111679</v>
      </c>
      <c r="AF15" s="326">
        <f t="shared" si="3"/>
        <v>90.42440848704544</v>
      </c>
      <c r="AG15" s="332">
        <f t="shared" si="4"/>
        <v>937.421881031903</v>
      </c>
      <c r="AH15" s="337">
        <f t="shared" si="5"/>
        <v>368.09915893368947</v>
      </c>
      <c r="AI15" s="343">
        <f t="shared" si="6"/>
        <v>15.88280336920163</v>
      </c>
    </row>
    <row r="16" spans="1:35" s="22" customFormat="1" ht="19.5" customHeight="1">
      <c r="A16" s="436"/>
      <c r="B16" s="11" t="s">
        <v>10</v>
      </c>
      <c r="C16" s="101">
        <f>'基本データ'!C17</f>
        <v>23628</v>
      </c>
      <c r="D16" s="279">
        <f>'基本データ'!D17</f>
        <v>550.4</v>
      </c>
      <c r="E16" s="6">
        <f>'基本データ'!E17</f>
        <v>451.7</v>
      </c>
      <c r="F16" s="6">
        <f>'基本データ'!F17</f>
        <v>98.69999999999999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459</v>
      </c>
      <c r="K16" s="6">
        <f>'基本データ'!K17</f>
        <v>387.7</v>
      </c>
      <c r="L16" s="6">
        <f>'基本データ'!L17</f>
        <v>71.3</v>
      </c>
      <c r="M16" s="285">
        <f>'基本データ'!M17</f>
        <v>14.1</v>
      </c>
      <c r="N16" s="6">
        <f>'基本データ'!N17</f>
        <v>13.4</v>
      </c>
      <c r="O16" s="6">
        <f>'基本データ'!O17</f>
        <v>0.7</v>
      </c>
      <c r="P16" s="285">
        <f>'基本データ'!P17</f>
        <v>56.4</v>
      </c>
      <c r="Q16" s="6">
        <f>'基本データ'!Q17</f>
        <v>50.6</v>
      </c>
      <c r="R16" s="6">
        <f>'基本データ'!R17</f>
        <v>5.8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20.9</v>
      </c>
      <c r="W16" s="6">
        <f>'基本データ'!W17</f>
        <v>0</v>
      </c>
      <c r="X16" s="6">
        <f>'基本データ'!X17</f>
        <v>20.9</v>
      </c>
      <c r="Y16" s="123">
        <f>'基本データ'!Y17</f>
        <v>232</v>
      </c>
      <c r="Z16" s="295">
        <f>'基本データ'!Z17</f>
        <v>782.4</v>
      </c>
      <c r="AA16" s="139">
        <f>'基本データ'!AA17</f>
        <v>550.4</v>
      </c>
      <c r="AB16" s="286">
        <f>'基本データ'!AB17</f>
        <v>494</v>
      </c>
      <c r="AC16" s="310">
        <f>'基本データ'!AC17</f>
        <v>56.4</v>
      </c>
      <c r="AD16" s="303">
        <f t="shared" si="1"/>
        <v>751.4321444759361</v>
      </c>
      <c r="AE16" s="321">
        <f t="shared" si="2"/>
        <v>674.4321936248409</v>
      </c>
      <c r="AF16" s="322">
        <f t="shared" si="3"/>
        <v>76.9999508510952</v>
      </c>
      <c r="AG16" s="330">
        <f t="shared" si="4"/>
        <v>1068.1695309556185</v>
      </c>
      <c r="AH16" s="335">
        <f t="shared" si="5"/>
        <v>316.7373864796824</v>
      </c>
      <c r="AI16" s="341">
        <f t="shared" si="6"/>
        <v>10.247093023255815</v>
      </c>
    </row>
    <row r="17" spans="1:35" s="22" customFormat="1" ht="19.5" customHeight="1">
      <c r="A17" s="436"/>
      <c r="B17" s="11" t="s">
        <v>12</v>
      </c>
      <c r="C17" s="101">
        <f>'基本データ'!C20</f>
        <v>15397</v>
      </c>
      <c r="D17" s="279">
        <f>'基本データ'!D20</f>
        <v>327.79999999999995</v>
      </c>
      <c r="E17" s="6">
        <f>'基本データ'!E20</f>
        <v>306.6</v>
      </c>
      <c r="F17" s="6">
        <f>'基本データ'!F20</f>
        <v>21.2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270.5</v>
      </c>
      <c r="K17" s="6">
        <f>'基本データ'!K20</f>
        <v>262</v>
      </c>
      <c r="L17" s="6">
        <f>'基本データ'!L20</f>
        <v>8.5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36.4</v>
      </c>
      <c r="Q17" s="6">
        <f>'基本データ'!Q20</f>
        <v>36.3</v>
      </c>
      <c r="R17" s="6">
        <f>'基本データ'!R20</f>
        <v>0.1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20.9</v>
      </c>
      <c r="W17" s="6">
        <f>'基本データ'!W20</f>
        <v>8.3</v>
      </c>
      <c r="X17" s="6">
        <f>'基本データ'!X20</f>
        <v>12.6</v>
      </c>
      <c r="Y17" s="123">
        <f>'基本データ'!Y20</f>
        <v>170</v>
      </c>
      <c r="Z17" s="295">
        <f>'基本データ'!Z20</f>
        <v>497.79999999999995</v>
      </c>
      <c r="AA17" s="139">
        <f>'基本データ'!AA20</f>
        <v>327.79999999999995</v>
      </c>
      <c r="AB17" s="286">
        <f>'基本データ'!AB20</f>
        <v>291.4</v>
      </c>
      <c r="AC17" s="310">
        <f>'基本データ'!AC20</f>
        <v>36.4</v>
      </c>
      <c r="AD17" s="303">
        <f t="shared" si="1"/>
        <v>686.7697310116968</v>
      </c>
      <c r="AE17" s="321">
        <f t="shared" si="2"/>
        <v>610.5085406247971</v>
      </c>
      <c r="AF17" s="322">
        <f t="shared" si="3"/>
        <v>76.26119038689984</v>
      </c>
      <c r="AG17" s="330">
        <f t="shared" si="4"/>
        <v>1042.9346311702948</v>
      </c>
      <c r="AH17" s="335">
        <f t="shared" si="5"/>
        <v>356.16490015859813</v>
      </c>
      <c r="AI17" s="341">
        <f>'基本データ'!AI20</f>
        <v>11.104331909701038</v>
      </c>
    </row>
    <row r="18" spans="1:35" s="22" customFormat="1" ht="19.5" customHeight="1">
      <c r="A18" s="436"/>
      <c r="B18" s="11" t="s">
        <v>13</v>
      </c>
      <c r="C18" s="101">
        <f>'基本データ'!C21</f>
        <v>5513</v>
      </c>
      <c r="D18" s="279">
        <f>'基本データ'!D21</f>
        <v>103.4</v>
      </c>
      <c r="E18" s="6">
        <f>'基本データ'!E21</f>
        <v>97.4</v>
      </c>
      <c r="F18" s="6">
        <f>'基本データ'!F21</f>
        <v>6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61.5</v>
      </c>
      <c r="K18" s="6">
        <f>'基本データ'!K21</f>
        <v>59.3</v>
      </c>
      <c r="L18" s="6">
        <f>'基本データ'!L21</f>
        <v>2.2</v>
      </c>
      <c r="M18" s="285">
        <f>'基本データ'!M21</f>
        <v>11.3</v>
      </c>
      <c r="N18" s="6">
        <f>'基本データ'!N21</f>
        <v>7.5</v>
      </c>
      <c r="O18" s="6">
        <f>'基本データ'!O21</f>
        <v>3.8</v>
      </c>
      <c r="P18" s="285">
        <f>'基本データ'!P21</f>
        <v>30.6</v>
      </c>
      <c r="Q18" s="6">
        <f>'基本データ'!Q21</f>
        <v>30.6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45.8</v>
      </c>
      <c r="Z18" s="295">
        <f>'基本データ'!Z21</f>
        <v>149.2</v>
      </c>
      <c r="AA18" s="139">
        <f>'基本データ'!AA21</f>
        <v>103.4</v>
      </c>
      <c r="AB18" s="286">
        <f>'基本データ'!AB21</f>
        <v>72.8</v>
      </c>
      <c r="AC18" s="310">
        <f>'基本データ'!AC21</f>
        <v>30.6</v>
      </c>
      <c r="AD18" s="303">
        <f t="shared" si="1"/>
        <v>605.0215619386436</v>
      </c>
      <c r="AE18" s="321">
        <f t="shared" si="2"/>
        <v>425.9726277479038</v>
      </c>
      <c r="AF18" s="322">
        <f t="shared" si="3"/>
        <v>179.04893419073977</v>
      </c>
      <c r="AG18" s="330">
        <f t="shared" si="4"/>
        <v>873.0098359888357</v>
      </c>
      <c r="AH18" s="335">
        <f t="shared" si="5"/>
        <v>267.9882740501922</v>
      </c>
      <c r="AI18" s="341">
        <f>'基本データ'!AI21</f>
        <v>29.593810444874272</v>
      </c>
    </row>
    <row r="19" spans="1:35" s="22" customFormat="1" ht="19.5" customHeight="1">
      <c r="A19" s="436"/>
      <c r="B19" s="11" t="s">
        <v>14</v>
      </c>
      <c r="C19" s="101">
        <f>'基本データ'!C22</f>
        <v>11990</v>
      </c>
      <c r="D19" s="279">
        <f>'基本データ'!D22</f>
        <v>244.90000000000003</v>
      </c>
      <c r="E19" s="6">
        <f>'基本データ'!E22</f>
        <v>217.60000000000002</v>
      </c>
      <c r="F19" s="6">
        <f>'基本データ'!F22</f>
        <v>27.3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191.70000000000002</v>
      </c>
      <c r="K19" s="6">
        <f>'基本データ'!K22</f>
        <v>172.3</v>
      </c>
      <c r="L19" s="6">
        <f>'基本データ'!L22</f>
        <v>19.4</v>
      </c>
      <c r="M19" s="285">
        <f>'基本データ'!M22</f>
        <v>11.8</v>
      </c>
      <c r="N19" s="6">
        <f>'基本データ'!N22</f>
        <v>6</v>
      </c>
      <c r="O19" s="6">
        <f>'基本データ'!O22</f>
        <v>5.8</v>
      </c>
      <c r="P19" s="285">
        <f>'基本データ'!P22</f>
        <v>33.800000000000004</v>
      </c>
      <c r="Q19" s="6">
        <f>'基本データ'!Q22</f>
        <v>32.6</v>
      </c>
      <c r="R19" s="6">
        <f>'基本データ'!R22</f>
        <v>1.2</v>
      </c>
      <c r="S19" s="285">
        <f>'基本データ'!S22</f>
        <v>0.9</v>
      </c>
      <c r="T19" s="6">
        <f>'基本データ'!T22</f>
        <v>0.8</v>
      </c>
      <c r="U19" s="6">
        <f>'基本データ'!U22</f>
        <v>0.1</v>
      </c>
      <c r="V19" s="285">
        <f>'基本データ'!V22</f>
        <v>6.7</v>
      </c>
      <c r="W19" s="6">
        <f>'基本データ'!W22</f>
        <v>5.9</v>
      </c>
      <c r="X19" s="6">
        <f>'基本データ'!X22</f>
        <v>0.8</v>
      </c>
      <c r="Y19" s="123">
        <f>'基本データ'!Y22</f>
        <v>68.6</v>
      </c>
      <c r="Z19" s="295">
        <f>'基本データ'!Z22</f>
        <v>313.5</v>
      </c>
      <c r="AA19" s="139">
        <f>'基本データ'!AA22</f>
        <v>244.90000000000003</v>
      </c>
      <c r="AB19" s="286">
        <f>'基本データ'!AB22</f>
        <v>211.10000000000002</v>
      </c>
      <c r="AC19" s="310">
        <f>'基本データ'!AC22</f>
        <v>33.800000000000004</v>
      </c>
      <c r="AD19" s="303">
        <f t="shared" si="1"/>
        <v>658.8824020016681</v>
      </c>
      <c r="AE19" s="321">
        <f t="shared" si="2"/>
        <v>567.94640695203</v>
      </c>
      <c r="AF19" s="322">
        <f t="shared" si="3"/>
        <v>90.93599504963815</v>
      </c>
      <c r="AG19" s="330">
        <f t="shared" si="4"/>
        <v>843.4448061556675</v>
      </c>
      <c r="AH19" s="335">
        <f t="shared" si="5"/>
        <v>184.5624041539993</v>
      </c>
      <c r="AI19" s="341">
        <f>'基本データ'!AI22</f>
        <v>13.801551653736219</v>
      </c>
    </row>
    <row r="20" spans="1:35" s="22" customFormat="1" ht="19.5" customHeight="1">
      <c r="A20" s="436"/>
      <c r="B20" s="49" t="s">
        <v>59</v>
      </c>
      <c r="C20" s="101">
        <f>'基本データ'!C19</f>
        <v>55073</v>
      </c>
      <c r="D20" s="279">
        <f>'基本データ'!D19</f>
        <v>1105.8</v>
      </c>
      <c r="E20" s="6">
        <f>'基本データ'!E19</f>
        <v>1018.6</v>
      </c>
      <c r="F20" s="6">
        <f>'基本データ'!F19</f>
        <v>87.19999999999999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882.1999999999999</v>
      </c>
      <c r="K20" s="6">
        <f>'基本データ'!K19</f>
        <v>855.4</v>
      </c>
      <c r="L20" s="6">
        <f>'基本データ'!L19</f>
        <v>26.8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138.1</v>
      </c>
      <c r="Q20" s="6">
        <f>'基本データ'!Q19</f>
        <v>129.6</v>
      </c>
      <c r="R20" s="6">
        <f>'基本データ'!R19</f>
        <v>8.5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85.5</v>
      </c>
      <c r="W20" s="6">
        <f>'基本データ'!W19</f>
        <v>33.6</v>
      </c>
      <c r="X20" s="6">
        <f>'基本データ'!X19</f>
        <v>51.9</v>
      </c>
      <c r="Y20" s="123">
        <f>'基本データ'!Y19</f>
        <v>295.5</v>
      </c>
      <c r="Z20" s="295">
        <f>'基本データ'!Z19</f>
        <v>1401.3</v>
      </c>
      <c r="AA20" s="139">
        <f>'基本データ'!AA19</f>
        <v>1105.8</v>
      </c>
      <c r="AB20" s="286">
        <f>'基本データ'!AB19</f>
        <v>967.6999999999999</v>
      </c>
      <c r="AC20" s="310">
        <f>'基本データ'!AC19</f>
        <v>138.1</v>
      </c>
      <c r="AD20" s="303">
        <f t="shared" si="1"/>
        <v>647.7033708339019</v>
      </c>
      <c r="AE20" s="321">
        <f t="shared" si="2"/>
        <v>566.813666084253</v>
      </c>
      <c r="AF20" s="322">
        <f t="shared" si="3"/>
        <v>80.889704749649</v>
      </c>
      <c r="AG20" s="330">
        <f t="shared" si="4"/>
        <v>820.7874240817027</v>
      </c>
      <c r="AH20" s="335">
        <f t="shared" si="5"/>
        <v>173.08405324780074</v>
      </c>
      <c r="AI20" s="341">
        <f>'基本データ'!AI19</f>
        <v>12.488695966720927</v>
      </c>
    </row>
    <row r="21" spans="1:35" s="22" customFormat="1" ht="19.5" customHeight="1">
      <c r="A21" s="436"/>
      <c r="B21" s="11" t="s">
        <v>15</v>
      </c>
      <c r="C21" s="101">
        <f>'基本データ'!C23</f>
        <v>32938</v>
      </c>
      <c r="D21" s="279">
        <f>'基本データ'!D23</f>
        <v>579</v>
      </c>
      <c r="E21" s="6">
        <f>'基本データ'!E23</f>
        <v>540.6</v>
      </c>
      <c r="F21" s="6">
        <f>'基本データ'!F23</f>
        <v>38.4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426.5</v>
      </c>
      <c r="K21" s="6">
        <f>'基本データ'!K23</f>
        <v>403.6</v>
      </c>
      <c r="L21" s="6">
        <f>'基本データ'!L23</f>
        <v>22.9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107.2</v>
      </c>
      <c r="Q21" s="6">
        <f>'基本データ'!Q23</f>
        <v>107.2</v>
      </c>
      <c r="R21" s="6">
        <f>'基本データ'!R23</f>
        <v>0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45.3</v>
      </c>
      <c r="W21" s="6">
        <f>'基本データ'!W23</f>
        <v>29.8</v>
      </c>
      <c r="X21" s="6">
        <f>'基本データ'!X23</f>
        <v>15.5</v>
      </c>
      <c r="Y21" s="123">
        <f>'基本データ'!Y23</f>
        <v>210.9</v>
      </c>
      <c r="Z21" s="295">
        <f>'基本データ'!Z23</f>
        <v>789.9</v>
      </c>
      <c r="AA21" s="139">
        <f>'基本データ'!AA23</f>
        <v>579</v>
      </c>
      <c r="AB21" s="286">
        <f>'基本データ'!AB23</f>
        <v>471.8</v>
      </c>
      <c r="AC21" s="310">
        <f>'基本データ'!AC23</f>
        <v>107.2</v>
      </c>
      <c r="AD21" s="303">
        <f t="shared" si="1"/>
        <v>567.047767163723</v>
      </c>
      <c r="AE21" s="321">
        <f t="shared" si="2"/>
        <v>462.06068488401473</v>
      </c>
      <c r="AF21" s="322">
        <f t="shared" si="3"/>
        <v>104.9870822797083</v>
      </c>
      <c r="AG21" s="330">
        <f t="shared" si="4"/>
        <v>773.594181835276</v>
      </c>
      <c r="AH21" s="335">
        <f t="shared" si="5"/>
        <v>206.54641467155304</v>
      </c>
      <c r="AI21" s="341">
        <f t="shared" si="6"/>
        <v>18.5146804835924</v>
      </c>
    </row>
    <row r="22" spans="1:35" s="22" customFormat="1" ht="20.25" customHeight="1" thickBot="1">
      <c r="A22" s="436"/>
      <c r="B22" s="13" t="s">
        <v>16</v>
      </c>
      <c r="C22" s="272">
        <f>'基本データ'!C24</f>
        <v>26405</v>
      </c>
      <c r="D22" s="281">
        <f>'基本データ'!D24</f>
        <v>461.6</v>
      </c>
      <c r="E22" s="14">
        <f>'基本データ'!E24</f>
        <v>438.49999999999994</v>
      </c>
      <c r="F22" s="14">
        <f>'基本データ'!F24</f>
        <v>23.1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342.7</v>
      </c>
      <c r="K22" s="14">
        <f>'基本データ'!K24</f>
        <v>328.2</v>
      </c>
      <c r="L22" s="14">
        <f>'基本データ'!L24</f>
        <v>14.5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84.8</v>
      </c>
      <c r="Q22" s="14">
        <f>'基本データ'!Q24</f>
        <v>84.6</v>
      </c>
      <c r="R22" s="14">
        <f>'基本データ'!R24</f>
        <v>0.2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34.1</v>
      </c>
      <c r="W22" s="14">
        <f>'基本データ'!W24</f>
        <v>25.7</v>
      </c>
      <c r="X22" s="14">
        <f>'基本データ'!X24</f>
        <v>8.4</v>
      </c>
      <c r="Y22" s="291">
        <f>'基本データ'!Y24</f>
        <v>373.7</v>
      </c>
      <c r="Z22" s="297">
        <f>'基本データ'!Z24</f>
        <v>835.3</v>
      </c>
      <c r="AA22" s="300">
        <f>'基本データ'!AA24</f>
        <v>461.6</v>
      </c>
      <c r="AB22" s="311">
        <f>'基本データ'!AB24</f>
        <v>376.8</v>
      </c>
      <c r="AC22" s="312">
        <f>'基本データ'!AC24</f>
        <v>84.8</v>
      </c>
      <c r="AD22" s="304">
        <f t="shared" si="1"/>
        <v>563.9205673412293</v>
      </c>
      <c r="AE22" s="323">
        <f t="shared" si="2"/>
        <v>460.323374727416</v>
      </c>
      <c r="AF22" s="324">
        <f t="shared" si="3"/>
        <v>103.59719261381336</v>
      </c>
      <c r="AG22" s="331">
        <f t="shared" si="4"/>
        <v>1020.4567805462063</v>
      </c>
      <c r="AH22" s="336">
        <f t="shared" si="5"/>
        <v>456.53621320497706</v>
      </c>
      <c r="AI22" s="342">
        <f t="shared" si="6"/>
        <v>18.370883882149045</v>
      </c>
    </row>
    <row r="23" spans="1:35" s="96" customFormat="1" ht="19.5" customHeight="1" thickBot="1" thickTop="1">
      <c r="A23" s="433" t="s">
        <v>35</v>
      </c>
      <c r="B23" s="434"/>
      <c r="C23" s="83">
        <f>SUM(C15:C22)</f>
        <v>452127</v>
      </c>
      <c r="D23" s="84">
        <f>SUM(D15:D22)</f>
        <v>8335.5</v>
      </c>
      <c r="E23" s="85">
        <f aca="true" t="shared" si="8" ref="E23:AC23">SUM(E15:E22)</f>
        <v>7989.500000000001</v>
      </c>
      <c r="F23" s="85">
        <f t="shared" si="8"/>
        <v>346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6472.9</v>
      </c>
      <c r="K23" s="85">
        <f t="shared" si="8"/>
        <v>6279.3</v>
      </c>
      <c r="L23" s="85">
        <f t="shared" si="8"/>
        <v>193.60000000000002</v>
      </c>
      <c r="M23" s="85">
        <f t="shared" si="8"/>
        <v>293.8</v>
      </c>
      <c r="N23" s="85">
        <f t="shared" si="8"/>
        <v>281.09999999999997</v>
      </c>
      <c r="O23" s="85">
        <f t="shared" si="8"/>
        <v>12.7</v>
      </c>
      <c r="P23" s="85">
        <f t="shared" si="8"/>
        <v>1275.4999999999998</v>
      </c>
      <c r="Q23" s="85">
        <f t="shared" si="8"/>
        <v>1258.8999999999999</v>
      </c>
      <c r="R23" s="85">
        <f t="shared" si="8"/>
        <v>16.599999999999998</v>
      </c>
      <c r="S23" s="85">
        <f t="shared" si="8"/>
        <v>0.9</v>
      </c>
      <c r="T23" s="85">
        <f t="shared" si="8"/>
        <v>0.8</v>
      </c>
      <c r="U23" s="85">
        <f t="shared" si="8"/>
        <v>0.1</v>
      </c>
      <c r="V23" s="85">
        <f t="shared" si="8"/>
        <v>292.40000000000003</v>
      </c>
      <c r="W23" s="85">
        <f t="shared" si="8"/>
        <v>169.4</v>
      </c>
      <c r="X23" s="85">
        <f t="shared" si="8"/>
        <v>123</v>
      </c>
      <c r="Y23" s="85">
        <f t="shared" si="8"/>
        <v>4605.099999999999</v>
      </c>
      <c r="Z23" s="86">
        <f t="shared" si="8"/>
        <v>12940.599999999999</v>
      </c>
      <c r="AA23" s="87">
        <f t="shared" si="8"/>
        <v>8335.499999999998</v>
      </c>
      <c r="AB23" s="88">
        <f t="shared" si="8"/>
        <v>7060</v>
      </c>
      <c r="AC23" s="89">
        <f t="shared" si="8"/>
        <v>1275.4999999999998</v>
      </c>
      <c r="AD23" s="90">
        <f t="shared" si="1"/>
        <v>594.715858097821</v>
      </c>
      <c r="AE23" s="91">
        <f t="shared" si="2"/>
        <v>503.7123097799312</v>
      </c>
      <c r="AF23" s="92">
        <f t="shared" si="3"/>
        <v>91.00354831788982</v>
      </c>
      <c r="AG23" s="93">
        <f t="shared" si="4"/>
        <v>923.2775518326031</v>
      </c>
      <c r="AH23" s="94">
        <f t="shared" si="5"/>
        <v>328.56169373478195</v>
      </c>
      <c r="AI23" s="95">
        <f t="shared" si="6"/>
        <v>15.302021474416652</v>
      </c>
    </row>
    <row r="24" spans="1:35" s="22" customFormat="1" ht="19.5" customHeight="1">
      <c r="A24" s="435" t="s">
        <v>51</v>
      </c>
      <c r="B24" s="10" t="s">
        <v>3</v>
      </c>
      <c r="C24" s="273">
        <f>'基本データ'!C9</f>
        <v>91558</v>
      </c>
      <c r="D24" s="282">
        <f>'基本データ'!D9</f>
        <v>1431.2</v>
      </c>
      <c r="E24" s="9">
        <f>'基本データ'!E9</f>
        <v>1388.9</v>
      </c>
      <c r="F24" s="9">
        <f>'基本データ'!F9</f>
        <v>42.3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1256.6000000000001</v>
      </c>
      <c r="K24" s="9">
        <f>'基本データ'!K9</f>
        <v>1227.4</v>
      </c>
      <c r="L24" s="9">
        <f>'基本データ'!L9</f>
        <v>29.2</v>
      </c>
      <c r="M24" s="288">
        <f>'基本データ'!M9</f>
        <v>66.7</v>
      </c>
      <c r="N24" s="9">
        <f>'基本データ'!N9</f>
        <v>58.4</v>
      </c>
      <c r="O24" s="9">
        <f>'基本データ'!O9</f>
        <v>8.3</v>
      </c>
      <c r="P24" s="288">
        <f>'基本データ'!P9</f>
        <v>103.1</v>
      </c>
      <c r="Q24" s="9">
        <f>'基本データ'!Q9</f>
        <v>103.1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4.8</v>
      </c>
      <c r="W24" s="9">
        <f>'基本データ'!W9</f>
        <v>0</v>
      </c>
      <c r="X24" s="9">
        <f>'基本データ'!X9</f>
        <v>4.8</v>
      </c>
      <c r="Y24" s="292">
        <f>'基本データ'!Y9</f>
        <v>925.8</v>
      </c>
      <c r="Z24" s="298">
        <f>'基本データ'!Z9</f>
        <v>2357</v>
      </c>
      <c r="AA24" s="301">
        <f>'基本データ'!AA9</f>
        <v>1431.2</v>
      </c>
      <c r="AB24" s="313">
        <f>'基本データ'!AB9</f>
        <v>1328.1000000000001</v>
      </c>
      <c r="AC24" s="314">
        <f>'基本データ'!AC9</f>
        <v>103.1</v>
      </c>
      <c r="AD24" s="305">
        <f t="shared" si="1"/>
        <v>504.24585438174574</v>
      </c>
      <c r="AE24" s="325">
        <f t="shared" si="2"/>
        <v>467.92126830938827</v>
      </c>
      <c r="AF24" s="326">
        <f t="shared" si="3"/>
        <v>36.32458607235745</v>
      </c>
      <c r="AG24" s="332">
        <f t="shared" si="4"/>
        <v>830.4272490062707</v>
      </c>
      <c r="AH24" s="337">
        <f t="shared" si="5"/>
        <v>326.181394624525</v>
      </c>
      <c r="AI24" s="343">
        <f t="shared" si="6"/>
        <v>7.203745108999441</v>
      </c>
    </row>
    <row r="25" spans="1:35" s="22" customFormat="1" ht="19.5" customHeight="1">
      <c r="A25" s="436"/>
      <c r="B25" s="11" t="s">
        <v>4</v>
      </c>
      <c r="C25" s="101">
        <f>'基本データ'!C10</f>
        <v>91763</v>
      </c>
      <c r="D25" s="279">
        <f>'基本データ'!D10</f>
        <v>1438.6</v>
      </c>
      <c r="E25" s="6">
        <f>'基本データ'!E10</f>
        <v>1346.8</v>
      </c>
      <c r="F25" s="6">
        <f>'基本データ'!F10</f>
        <v>91.80000000000001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1108.8</v>
      </c>
      <c r="K25" s="6">
        <f>'基本データ'!K10</f>
        <v>1036.6</v>
      </c>
      <c r="L25" s="6">
        <f>'基本データ'!L10</f>
        <v>72.2</v>
      </c>
      <c r="M25" s="285">
        <f>'基本データ'!M10</f>
        <v>56.5</v>
      </c>
      <c r="N25" s="6">
        <f>'基本データ'!N10</f>
        <v>36.9</v>
      </c>
      <c r="O25" s="6">
        <f>'基本データ'!O10</f>
        <v>19.6</v>
      </c>
      <c r="P25" s="285">
        <f>'基本データ'!P10</f>
        <v>273.3</v>
      </c>
      <c r="Q25" s="6">
        <f>'基本データ'!Q10</f>
        <v>273.3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728.3</v>
      </c>
      <c r="Z25" s="295">
        <f>'基本データ'!Z10</f>
        <v>2166.8999999999996</v>
      </c>
      <c r="AA25" s="139">
        <f>'基本データ'!AA10</f>
        <v>1438.6</v>
      </c>
      <c r="AB25" s="286">
        <f>'基本データ'!AB10</f>
        <v>1165.3</v>
      </c>
      <c r="AC25" s="310">
        <f>'基本データ'!AC10</f>
        <v>273.3</v>
      </c>
      <c r="AD25" s="303">
        <f t="shared" si="1"/>
        <v>505.72073289782617</v>
      </c>
      <c r="AE25" s="321">
        <f t="shared" si="2"/>
        <v>409.64574589589665</v>
      </c>
      <c r="AF25" s="322">
        <f t="shared" si="3"/>
        <v>96.0749870019296</v>
      </c>
      <c r="AG25" s="330">
        <f t="shared" si="4"/>
        <v>761.7449298736963</v>
      </c>
      <c r="AH25" s="335">
        <f t="shared" si="5"/>
        <v>256.02419697587015</v>
      </c>
      <c r="AI25" s="341">
        <f t="shared" si="6"/>
        <v>18.997636591130266</v>
      </c>
    </row>
    <row r="26" spans="1:35" s="22" customFormat="1" ht="19.5" customHeight="1">
      <c r="A26" s="436"/>
      <c r="B26" s="11" t="s">
        <v>5</v>
      </c>
      <c r="C26" s="101">
        <f>'基本データ'!C12</f>
        <v>24768</v>
      </c>
      <c r="D26" s="279">
        <f>'基本データ'!D12</f>
        <v>489.70000000000005</v>
      </c>
      <c r="E26" s="6">
        <f>'基本データ'!E12</f>
        <v>465.29999999999995</v>
      </c>
      <c r="F26" s="6">
        <f>'基本データ'!F12</f>
        <v>24.4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357.6</v>
      </c>
      <c r="K26" s="6">
        <f>'基本データ'!K12</f>
        <v>343.6</v>
      </c>
      <c r="L26" s="6">
        <f>'基本データ'!L12</f>
        <v>14</v>
      </c>
      <c r="M26" s="285">
        <f>'基本データ'!M12</f>
        <v>27.5</v>
      </c>
      <c r="N26" s="6">
        <f>'基本データ'!N12</f>
        <v>24.9</v>
      </c>
      <c r="O26" s="6">
        <f>'基本データ'!O12</f>
        <v>2.6</v>
      </c>
      <c r="P26" s="285">
        <f>'基本データ'!P12</f>
        <v>98.60000000000001</v>
      </c>
      <c r="Q26" s="6">
        <f>'基本データ'!Q12</f>
        <v>92.2</v>
      </c>
      <c r="R26" s="6">
        <f>'基本データ'!R12</f>
        <v>6.4</v>
      </c>
      <c r="S26" s="285">
        <f>'基本データ'!S12</f>
        <v>0.4</v>
      </c>
      <c r="T26" s="6">
        <f>'基本データ'!T12</f>
        <v>0.4</v>
      </c>
      <c r="U26" s="6">
        <f>'基本データ'!U12</f>
        <v>0</v>
      </c>
      <c r="V26" s="285">
        <f>'基本データ'!V12</f>
        <v>5.6</v>
      </c>
      <c r="W26" s="6">
        <f>'基本データ'!W12</f>
        <v>4.2</v>
      </c>
      <c r="X26" s="6">
        <f>'基本データ'!X12</f>
        <v>1.4</v>
      </c>
      <c r="Y26" s="123">
        <f>'基本データ'!Y12</f>
        <v>170.5</v>
      </c>
      <c r="Z26" s="295">
        <f>'基本データ'!Z12</f>
        <v>660.2</v>
      </c>
      <c r="AA26" s="139">
        <f>'基本データ'!AA12</f>
        <v>489.70000000000005</v>
      </c>
      <c r="AB26" s="286">
        <f>'基本データ'!AB12</f>
        <v>391.1</v>
      </c>
      <c r="AC26" s="310">
        <f>'基本データ'!AC12</f>
        <v>98.60000000000001</v>
      </c>
      <c r="AD26" s="303">
        <f t="shared" si="1"/>
        <v>637.7896557472701</v>
      </c>
      <c r="AE26" s="321">
        <f t="shared" si="2"/>
        <v>509.3721347003418</v>
      </c>
      <c r="AF26" s="322">
        <f t="shared" si="3"/>
        <v>128.41752104692839</v>
      </c>
      <c r="AG26" s="330">
        <f t="shared" si="4"/>
        <v>859.8503792614821</v>
      </c>
      <c r="AH26" s="335">
        <f t="shared" si="5"/>
        <v>222.0607235142119</v>
      </c>
      <c r="AI26" s="341">
        <f t="shared" si="6"/>
        <v>20.134776393710432</v>
      </c>
    </row>
    <row r="27" spans="1:35" s="22" customFormat="1" ht="19.5" customHeight="1" thickBot="1">
      <c r="A27" s="436"/>
      <c r="B27" s="13" t="s">
        <v>17</v>
      </c>
      <c r="C27" s="272">
        <f>'基本データ'!C25</f>
        <v>4911</v>
      </c>
      <c r="D27" s="281">
        <f>'基本データ'!D25</f>
        <v>89.2</v>
      </c>
      <c r="E27" s="14">
        <f>'基本データ'!E25</f>
        <v>85.8</v>
      </c>
      <c r="F27" s="14">
        <f>'基本データ'!F25</f>
        <v>3.4000000000000004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65.9</v>
      </c>
      <c r="K27" s="14">
        <f>'基本データ'!K25</f>
        <v>63.7</v>
      </c>
      <c r="L27" s="14">
        <f>'基本データ'!L25</f>
        <v>2.2</v>
      </c>
      <c r="M27" s="287">
        <f>'基本データ'!M25</f>
        <v>5.3</v>
      </c>
      <c r="N27" s="14">
        <f>'基本データ'!N25</f>
        <v>4.1</v>
      </c>
      <c r="O27" s="14">
        <f>'基本データ'!O25</f>
        <v>1.2</v>
      </c>
      <c r="P27" s="287">
        <f>'基本データ'!P25</f>
        <v>18</v>
      </c>
      <c r="Q27" s="14">
        <f>'基本データ'!Q25</f>
        <v>18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44.3</v>
      </c>
      <c r="Z27" s="297">
        <f>'基本データ'!Z25</f>
        <v>133.5</v>
      </c>
      <c r="AA27" s="300">
        <f>'基本データ'!AA25</f>
        <v>89.2</v>
      </c>
      <c r="AB27" s="311">
        <f>'基本データ'!AB25</f>
        <v>71.2</v>
      </c>
      <c r="AC27" s="312">
        <f>'基本データ'!AC25</f>
        <v>18</v>
      </c>
      <c r="AD27" s="304">
        <f t="shared" si="1"/>
        <v>585.9131245853613</v>
      </c>
      <c r="AE27" s="323">
        <f t="shared" si="2"/>
        <v>467.67953442239605</v>
      </c>
      <c r="AF27" s="324">
        <f t="shared" si="3"/>
        <v>118.23359016296531</v>
      </c>
      <c r="AG27" s="331">
        <f t="shared" si="4"/>
        <v>876.8991270419926</v>
      </c>
      <c r="AH27" s="336">
        <f t="shared" si="5"/>
        <v>290.98600245663124</v>
      </c>
      <c r="AI27" s="342">
        <f t="shared" si="6"/>
        <v>20.179372197309416</v>
      </c>
    </row>
    <row r="28" spans="1:35" s="96" customFormat="1" ht="19.5" customHeight="1" thickBot="1" thickTop="1">
      <c r="A28" s="433" t="s">
        <v>35</v>
      </c>
      <c r="B28" s="434"/>
      <c r="C28" s="83">
        <f>SUM(C24:C27)</f>
        <v>213000</v>
      </c>
      <c r="D28" s="84">
        <f>SUM(D24:D27)</f>
        <v>3448.7</v>
      </c>
      <c r="E28" s="85">
        <f aca="true" t="shared" si="9" ref="E28:AC28">SUM(E24:E27)</f>
        <v>3286.8</v>
      </c>
      <c r="F28" s="85">
        <f t="shared" si="9"/>
        <v>161.90000000000003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2788.9</v>
      </c>
      <c r="K28" s="85">
        <f t="shared" si="9"/>
        <v>2671.2999999999997</v>
      </c>
      <c r="L28" s="85">
        <f t="shared" si="9"/>
        <v>117.60000000000001</v>
      </c>
      <c r="M28" s="85">
        <f t="shared" si="9"/>
        <v>156</v>
      </c>
      <c r="N28" s="85">
        <f t="shared" si="9"/>
        <v>124.29999999999998</v>
      </c>
      <c r="O28" s="85">
        <f t="shared" si="9"/>
        <v>31.700000000000003</v>
      </c>
      <c r="P28" s="85">
        <f t="shared" si="9"/>
        <v>493</v>
      </c>
      <c r="Q28" s="85">
        <f t="shared" si="9"/>
        <v>486.59999999999997</v>
      </c>
      <c r="R28" s="85">
        <f t="shared" si="9"/>
        <v>6.4</v>
      </c>
      <c r="S28" s="85">
        <f t="shared" si="9"/>
        <v>0.4</v>
      </c>
      <c r="T28" s="85">
        <f t="shared" si="9"/>
        <v>0.4</v>
      </c>
      <c r="U28" s="85">
        <f t="shared" si="9"/>
        <v>0</v>
      </c>
      <c r="V28" s="85">
        <f t="shared" si="9"/>
        <v>10.399999999999999</v>
      </c>
      <c r="W28" s="85">
        <f t="shared" si="9"/>
        <v>4.2</v>
      </c>
      <c r="X28" s="85">
        <f t="shared" si="9"/>
        <v>6.199999999999999</v>
      </c>
      <c r="Y28" s="85">
        <f t="shared" si="9"/>
        <v>1868.8999999999999</v>
      </c>
      <c r="Z28" s="86">
        <f t="shared" si="9"/>
        <v>5317.599999999999</v>
      </c>
      <c r="AA28" s="87">
        <f t="shared" si="9"/>
        <v>3448.7</v>
      </c>
      <c r="AB28" s="88">
        <f t="shared" si="9"/>
        <v>2955.7</v>
      </c>
      <c r="AC28" s="89">
        <f t="shared" si="9"/>
        <v>493</v>
      </c>
      <c r="AD28" s="90">
        <f t="shared" si="1"/>
        <v>522.292897167954</v>
      </c>
      <c r="AE28" s="91">
        <f t="shared" si="2"/>
        <v>447.629865212782</v>
      </c>
      <c r="AF28" s="92">
        <f t="shared" si="3"/>
        <v>74.66303195517189</v>
      </c>
      <c r="AG28" s="93">
        <f t="shared" si="4"/>
        <v>805.3309101923368</v>
      </c>
      <c r="AH28" s="94">
        <f t="shared" si="5"/>
        <v>283.03801302438285</v>
      </c>
      <c r="AI28" s="95">
        <f t="shared" si="6"/>
        <v>14.295241685272712</v>
      </c>
    </row>
    <row r="29" spans="1:35" s="22" customFormat="1" ht="19.5" customHeight="1">
      <c r="A29" s="435" t="s">
        <v>52</v>
      </c>
      <c r="B29" s="10" t="s">
        <v>11</v>
      </c>
      <c r="C29" s="273">
        <f>'基本データ'!C18</f>
        <v>110371</v>
      </c>
      <c r="D29" s="282">
        <f>'基本データ'!D18</f>
        <v>1943.9</v>
      </c>
      <c r="E29" s="9">
        <f>'基本データ'!E18</f>
        <v>1802.3</v>
      </c>
      <c r="F29" s="9">
        <f>'基本データ'!F18</f>
        <v>141.6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1654.2</v>
      </c>
      <c r="K29" s="9">
        <f>'基本データ'!K18</f>
        <v>1547.5</v>
      </c>
      <c r="L29" s="9">
        <f>'基本データ'!L18</f>
        <v>106.7</v>
      </c>
      <c r="M29" s="288">
        <f>'基本データ'!M18</f>
        <v>91.9</v>
      </c>
      <c r="N29" s="9">
        <f>'基本データ'!N18</f>
        <v>57</v>
      </c>
      <c r="O29" s="9">
        <f>'基本データ'!O18</f>
        <v>34.9</v>
      </c>
      <c r="P29" s="288">
        <f>'基本データ'!P18</f>
        <v>197.8</v>
      </c>
      <c r="Q29" s="9">
        <f>'基本データ'!Q18</f>
        <v>197.8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1051.2</v>
      </c>
      <c r="Z29" s="298">
        <f>'基本データ'!Z18</f>
        <v>2995.1000000000004</v>
      </c>
      <c r="AA29" s="301">
        <f>'基本データ'!AA18</f>
        <v>1943.9</v>
      </c>
      <c r="AB29" s="313">
        <f>'基本データ'!AB18</f>
        <v>1746.1000000000001</v>
      </c>
      <c r="AC29" s="314">
        <f>'基本データ'!AC18</f>
        <v>197.8</v>
      </c>
      <c r="AD29" s="305">
        <f t="shared" si="1"/>
        <v>568.1424614518598</v>
      </c>
      <c r="AE29" s="325">
        <f t="shared" si="2"/>
        <v>510.33157669689416</v>
      </c>
      <c r="AF29" s="326">
        <f t="shared" si="3"/>
        <v>57.81088475496574</v>
      </c>
      <c r="AG29" s="332">
        <f t="shared" si="4"/>
        <v>875.3760411000903</v>
      </c>
      <c r="AH29" s="337">
        <f t="shared" si="5"/>
        <v>307.23357964823043</v>
      </c>
      <c r="AI29" s="343">
        <f t="shared" si="6"/>
        <v>10.175420546324398</v>
      </c>
    </row>
    <row r="30" spans="1:35" s="22" customFormat="1" ht="19.5" customHeight="1">
      <c r="A30" s="436"/>
      <c r="B30" s="11" t="s">
        <v>18</v>
      </c>
      <c r="C30" s="101">
        <f>'基本データ'!C26</f>
        <v>15170</v>
      </c>
      <c r="D30" s="279">
        <f>'基本データ'!D26</f>
        <v>231.1</v>
      </c>
      <c r="E30" s="6">
        <f>'基本データ'!E26</f>
        <v>198.5</v>
      </c>
      <c r="F30" s="6">
        <f>'基本データ'!F26</f>
        <v>32.6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194.9</v>
      </c>
      <c r="K30" s="6">
        <f>'基本データ'!K26</f>
        <v>170.1</v>
      </c>
      <c r="L30" s="6">
        <f>'基本データ'!L26</f>
        <v>24.8</v>
      </c>
      <c r="M30" s="285">
        <f>'基本データ'!M26</f>
        <v>10.6</v>
      </c>
      <c r="N30" s="6">
        <f>'基本データ'!N26</f>
        <v>2.8</v>
      </c>
      <c r="O30" s="6">
        <f>'基本データ'!O26</f>
        <v>7.8</v>
      </c>
      <c r="P30" s="285">
        <f>'基本データ'!P26</f>
        <v>25.6</v>
      </c>
      <c r="Q30" s="6">
        <f>'基本データ'!Q26</f>
        <v>25.6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117.6</v>
      </c>
      <c r="Z30" s="295">
        <f>'基本データ'!Z26</f>
        <v>348.7</v>
      </c>
      <c r="AA30" s="139">
        <f>'基本データ'!AA26</f>
        <v>231.1</v>
      </c>
      <c r="AB30" s="286">
        <f>'基本データ'!AB26</f>
        <v>205.5</v>
      </c>
      <c r="AC30" s="310">
        <f>'基本データ'!AC26</f>
        <v>25.6</v>
      </c>
      <c r="AD30" s="303">
        <f t="shared" si="1"/>
        <v>491.41982265507045</v>
      </c>
      <c r="AE30" s="321">
        <f t="shared" si="2"/>
        <v>436.98300976035046</v>
      </c>
      <c r="AF30" s="322">
        <f t="shared" si="3"/>
        <v>54.436812894720056</v>
      </c>
      <c r="AG30" s="330">
        <f t="shared" si="4"/>
        <v>741.4889318901908</v>
      </c>
      <c r="AH30" s="335">
        <f t="shared" si="5"/>
        <v>250.06910923512024</v>
      </c>
      <c r="AI30" s="341">
        <f t="shared" si="6"/>
        <v>11.0774556469061</v>
      </c>
    </row>
    <row r="31" spans="1:35" s="22" customFormat="1" ht="19.5" customHeight="1">
      <c r="A31" s="436"/>
      <c r="B31" s="11" t="s">
        <v>6</v>
      </c>
      <c r="C31" s="274">
        <f>'基本データ'!C13</f>
        <v>108263</v>
      </c>
      <c r="D31" s="279">
        <f>'基本データ'!D13</f>
        <v>1921.1</v>
      </c>
      <c r="E31" s="6">
        <f>'基本データ'!E13</f>
        <v>1738.4</v>
      </c>
      <c r="F31" s="6">
        <f>'基本データ'!F13</f>
        <v>182.7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1588.6999999999998</v>
      </c>
      <c r="K31" s="6">
        <f>'基本データ'!K13</f>
        <v>1454.6</v>
      </c>
      <c r="L31" s="6">
        <f>'基本データ'!L13</f>
        <v>134.1</v>
      </c>
      <c r="M31" s="285">
        <f>'基本データ'!M13</f>
        <v>95.5</v>
      </c>
      <c r="N31" s="6">
        <f>'基本データ'!N13</f>
        <v>77.9</v>
      </c>
      <c r="O31" s="65">
        <f>'基本データ'!O13</f>
        <v>17.6</v>
      </c>
      <c r="P31" s="285">
        <f>'基本データ'!P13</f>
        <v>206</v>
      </c>
      <c r="Q31" s="6">
        <f>'基本データ'!Q13</f>
        <v>205.9</v>
      </c>
      <c r="R31" s="6">
        <f>'基本データ'!R13</f>
        <v>0.1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30.9</v>
      </c>
      <c r="W31" s="6">
        <f>'基本データ'!W13</f>
        <v>0</v>
      </c>
      <c r="X31" s="6">
        <f>'基本データ'!X13</f>
        <v>30.9</v>
      </c>
      <c r="Y31" s="123">
        <f>'基本データ'!Y13</f>
        <v>684.4</v>
      </c>
      <c r="Z31" s="295">
        <f>'基本データ'!Z13</f>
        <v>2605.5</v>
      </c>
      <c r="AA31" s="139">
        <f>'基本データ'!AA13</f>
        <v>1921.1</v>
      </c>
      <c r="AB31" s="286">
        <f>'基本データ'!AB13</f>
        <v>1715.1</v>
      </c>
      <c r="AC31" s="310">
        <f>'基本データ'!AC13</f>
        <v>206</v>
      </c>
      <c r="AD31" s="303">
        <f t="shared" si="1"/>
        <v>572.411329280876</v>
      </c>
      <c r="AE31" s="321">
        <f t="shared" si="2"/>
        <v>511.0315292538809</v>
      </c>
      <c r="AF31" s="322">
        <f t="shared" si="3"/>
        <v>61.3798000269952</v>
      </c>
      <c r="AG31" s="330">
        <f t="shared" si="4"/>
        <v>776.3352862637669</v>
      </c>
      <c r="AH31" s="335">
        <f t="shared" si="5"/>
        <v>203.92395698289081</v>
      </c>
      <c r="AI31" s="341">
        <f t="shared" si="6"/>
        <v>10.723023267919421</v>
      </c>
    </row>
    <row r="32" spans="1:35" s="22" customFormat="1" ht="19.5" customHeight="1" thickBot="1">
      <c r="A32" s="436"/>
      <c r="B32" s="11" t="s">
        <v>19</v>
      </c>
      <c r="C32" s="101">
        <f>'基本データ'!C27</f>
        <v>6916</v>
      </c>
      <c r="D32" s="279">
        <f>'基本データ'!D27</f>
        <v>121</v>
      </c>
      <c r="E32" s="6">
        <f>'基本データ'!E27</f>
        <v>114.80000000000001</v>
      </c>
      <c r="F32" s="6">
        <f>'基本データ'!F27</f>
        <v>6.2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98</v>
      </c>
      <c r="K32" s="6">
        <f>'基本データ'!K27</f>
        <v>93.5</v>
      </c>
      <c r="L32" s="6">
        <f>'基本データ'!L27</f>
        <v>4.5</v>
      </c>
      <c r="M32" s="285">
        <f>'基本データ'!M27</f>
        <v>6.1000000000000005</v>
      </c>
      <c r="N32" s="6">
        <f>'基本データ'!N27</f>
        <v>5.4</v>
      </c>
      <c r="O32" s="6">
        <f>'基本データ'!O27</f>
        <v>0.7</v>
      </c>
      <c r="P32" s="285">
        <f>'基本データ'!P27</f>
        <v>15.9</v>
      </c>
      <c r="Q32" s="6">
        <f>'基本データ'!Q27</f>
        <v>15.9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</v>
      </c>
      <c r="W32" s="6">
        <f>'基本データ'!W27</f>
        <v>0</v>
      </c>
      <c r="X32" s="6">
        <f>'基本データ'!X27</f>
        <v>1</v>
      </c>
      <c r="Y32" s="123">
        <f>'基本データ'!Y27</f>
        <v>40.5</v>
      </c>
      <c r="Z32" s="295">
        <f>'基本データ'!Z27</f>
        <v>161.5</v>
      </c>
      <c r="AA32" s="139">
        <f>'基本データ'!AA27</f>
        <v>121</v>
      </c>
      <c r="AB32" s="286">
        <f>'基本データ'!AB27</f>
        <v>105.1</v>
      </c>
      <c r="AC32" s="310">
        <f>'基本データ'!AC27</f>
        <v>15.9</v>
      </c>
      <c r="AD32" s="303">
        <f t="shared" si="1"/>
        <v>564.376201048527</v>
      </c>
      <c r="AE32" s="321">
        <f t="shared" si="2"/>
        <v>490.2143696710759</v>
      </c>
      <c r="AF32" s="322">
        <f t="shared" si="3"/>
        <v>74.16183137745107</v>
      </c>
      <c r="AG32" s="330">
        <f t="shared" si="4"/>
        <v>753.2789790854307</v>
      </c>
      <c r="AH32" s="335">
        <f t="shared" si="5"/>
        <v>188.90277803690367</v>
      </c>
      <c r="AI32" s="341">
        <f t="shared" si="6"/>
        <v>13.140495867768594</v>
      </c>
    </row>
    <row r="33" spans="1:35" s="96" customFormat="1" ht="19.5" customHeight="1" thickBot="1" thickTop="1">
      <c r="A33" s="433" t="s">
        <v>35</v>
      </c>
      <c r="B33" s="434"/>
      <c r="C33" s="83">
        <f>SUM(C29:C32)</f>
        <v>240720</v>
      </c>
      <c r="D33" s="84">
        <f>SUM(D29:D32)</f>
        <v>4217.1</v>
      </c>
      <c r="E33" s="85">
        <f aca="true" t="shared" si="10" ref="E33:AC33">SUM(E29:E32)</f>
        <v>3854</v>
      </c>
      <c r="F33" s="85">
        <f t="shared" si="10"/>
        <v>363.09999999999997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3535.8</v>
      </c>
      <c r="K33" s="85">
        <f t="shared" si="10"/>
        <v>3265.7</v>
      </c>
      <c r="L33" s="85">
        <f t="shared" si="10"/>
        <v>270.1</v>
      </c>
      <c r="M33" s="85">
        <f t="shared" si="10"/>
        <v>204.1</v>
      </c>
      <c r="N33" s="85">
        <f t="shared" si="10"/>
        <v>143.1</v>
      </c>
      <c r="O33" s="85">
        <f t="shared" si="10"/>
        <v>61</v>
      </c>
      <c r="P33" s="85">
        <f t="shared" si="10"/>
        <v>445.29999999999995</v>
      </c>
      <c r="Q33" s="85">
        <f t="shared" si="10"/>
        <v>445.2</v>
      </c>
      <c r="R33" s="85">
        <f t="shared" si="10"/>
        <v>0.1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31.9</v>
      </c>
      <c r="W33" s="85">
        <f t="shared" si="10"/>
        <v>0</v>
      </c>
      <c r="X33" s="85">
        <f t="shared" si="10"/>
        <v>31.9</v>
      </c>
      <c r="Y33" s="85">
        <f t="shared" si="10"/>
        <v>1893.6999999999998</v>
      </c>
      <c r="Z33" s="86">
        <f t="shared" si="10"/>
        <v>6110.8</v>
      </c>
      <c r="AA33" s="87">
        <f t="shared" si="10"/>
        <v>4217.1</v>
      </c>
      <c r="AB33" s="88">
        <f t="shared" si="10"/>
        <v>3771.7999999999997</v>
      </c>
      <c r="AC33" s="89">
        <f t="shared" si="10"/>
        <v>445.29999999999995</v>
      </c>
      <c r="AD33" s="90">
        <f t="shared" si="1"/>
        <v>565.1191586530731</v>
      </c>
      <c r="AE33" s="91">
        <f t="shared" si="2"/>
        <v>505.44602750887117</v>
      </c>
      <c r="AF33" s="92">
        <f t="shared" si="3"/>
        <v>59.6731311442018</v>
      </c>
      <c r="AG33" s="93">
        <f t="shared" si="4"/>
        <v>818.8874237502546</v>
      </c>
      <c r="AH33" s="94">
        <f t="shared" si="5"/>
        <v>253.76826509718154</v>
      </c>
      <c r="AI33" s="95">
        <f t="shared" si="6"/>
        <v>10.559389153683808</v>
      </c>
    </row>
    <row r="34" spans="1:35" s="22" customFormat="1" ht="19.5" customHeight="1">
      <c r="A34" s="436" t="s">
        <v>53</v>
      </c>
      <c r="B34" s="30" t="s">
        <v>1</v>
      </c>
      <c r="C34" s="273">
        <f>'基本データ'!C7</f>
        <v>47171</v>
      </c>
      <c r="D34" s="282">
        <f>'基本データ'!D7</f>
        <v>1053.2</v>
      </c>
      <c r="E34" s="9">
        <f>'基本データ'!E7</f>
        <v>835.1999999999999</v>
      </c>
      <c r="F34" s="9">
        <f>'基本データ'!F7</f>
        <v>218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804.4</v>
      </c>
      <c r="K34" s="9">
        <f>'基本データ'!K7</f>
        <v>710</v>
      </c>
      <c r="L34" s="9">
        <f>'基本データ'!L7</f>
        <v>94.4</v>
      </c>
      <c r="M34" s="288">
        <f>'基本データ'!M7</f>
        <v>35.900000000000006</v>
      </c>
      <c r="N34" s="9">
        <f>'基本データ'!N7</f>
        <v>18.8</v>
      </c>
      <c r="O34" s="9">
        <f>'基本データ'!O7</f>
        <v>17.1</v>
      </c>
      <c r="P34" s="288">
        <f>'基本データ'!P7</f>
        <v>130.1</v>
      </c>
      <c r="Q34" s="9">
        <f>'基本データ'!Q7</f>
        <v>98.6</v>
      </c>
      <c r="R34" s="9">
        <f>'基本データ'!R7</f>
        <v>31.5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82.8</v>
      </c>
      <c r="W34" s="9">
        <f>'基本データ'!W7</f>
        <v>7.8</v>
      </c>
      <c r="X34" s="9">
        <f>'基本データ'!X7</f>
        <v>75</v>
      </c>
      <c r="Y34" s="292">
        <f>'基本データ'!Y7</f>
        <v>488.3</v>
      </c>
      <c r="Z34" s="298">
        <f>'基本データ'!Z7</f>
        <v>1541.5</v>
      </c>
      <c r="AA34" s="301">
        <f>'基本データ'!AA7</f>
        <v>1053.1999999999998</v>
      </c>
      <c r="AB34" s="313">
        <f>'基本データ'!AB7</f>
        <v>923.0999999999999</v>
      </c>
      <c r="AC34" s="314">
        <f>'基本データ'!AC7</f>
        <v>130.1</v>
      </c>
      <c r="AD34" s="305">
        <f t="shared" si="1"/>
        <v>720.2347533100229</v>
      </c>
      <c r="AE34" s="325">
        <f t="shared" si="2"/>
        <v>631.2653824349431</v>
      </c>
      <c r="AF34" s="326">
        <f t="shared" si="3"/>
        <v>88.96937087507975</v>
      </c>
      <c r="AG34" s="332">
        <f t="shared" si="4"/>
        <v>1054.160531928789</v>
      </c>
      <c r="AH34" s="337">
        <f t="shared" si="5"/>
        <v>333.92577861876595</v>
      </c>
      <c r="AI34" s="343">
        <f>'基本データ'!AI7</f>
        <v>12.352829472085077</v>
      </c>
    </row>
    <row r="35" spans="1:35" s="22" customFormat="1" ht="19.5" customHeight="1">
      <c r="A35" s="436"/>
      <c r="B35" s="11" t="s">
        <v>22</v>
      </c>
      <c r="C35" s="101">
        <f>'基本データ'!C30</f>
        <v>14331</v>
      </c>
      <c r="D35" s="279">
        <f>'基本データ'!D30</f>
        <v>291.5</v>
      </c>
      <c r="E35" s="6">
        <f>'基本データ'!E30</f>
        <v>261.6</v>
      </c>
      <c r="F35" s="6">
        <f>'基本データ'!F30</f>
        <v>29.9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244.60000000000002</v>
      </c>
      <c r="K35" s="6">
        <f>'基本データ'!K30</f>
        <v>234.3</v>
      </c>
      <c r="L35" s="6">
        <f>'基本データ'!L30</f>
        <v>10.3</v>
      </c>
      <c r="M35" s="285">
        <f>'基本データ'!M30</f>
        <v>9.1</v>
      </c>
      <c r="N35" s="6">
        <f>'基本データ'!N30</f>
        <v>7.1</v>
      </c>
      <c r="O35" s="6">
        <f>'基本データ'!O30</f>
        <v>2</v>
      </c>
      <c r="P35" s="285">
        <f>'基本データ'!P30</f>
        <v>22.3</v>
      </c>
      <c r="Q35" s="6">
        <f>'基本データ'!Q30</f>
        <v>19.6</v>
      </c>
      <c r="R35" s="6">
        <f>'基本データ'!R30</f>
        <v>2.7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15.5</v>
      </c>
      <c r="W35" s="6">
        <f>'基本データ'!W30</f>
        <v>0.6</v>
      </c>
      <c r="X35" s="6">
        <f>'基本データ'!X30</f>
        <v>14.9</v>
      </c>
      <c r="Y35" s="123">
        <f>'基本データ'!Y30</f>
        <v>79.4</v>
      </c>
      <c r="Z35" s="295">
        <f>'基本データ'!Z30</f>
        <v>370.9</v>
      </c>
      <c r="AA35" s="139">
        <f>'基本データ'!AA30</f>
        <v>291.50000000000006</v>
      </c>
      <c r="AB35" s="286">
        <f>'基本データ'!AB30</f>
        <v>269.20000000000005</v>
      </c>
      <c r="AC35" s="310">
        <f>'基本データ'!AC30</f>
        <v>22.3</v>
      </c>
      <c r="AD35" s="303">
        <f t="shared" si="1"/>
        <v>656.1458241889341</v>
      </c>
      <c r="AE35" s="321">
        <f t="shared" si="2"/>
        <v>605.9501059062129</v>
      </c>
      <c r="AF35" s="322">
        <f t="shared" si="3"/>
        <v>50.195718282721195</v>
      </c>
      <c r="AG35" s="330">
        <f t="shared" si="4"/>
        <v>834.8695924242729</v>
      </c>
      <c r="AH35" s="335">
        <f t="shared" si="5"/>
        <v>178.72376823533915</v>
      </c>
      <c r="AI35" s="341">
        <f t="shared" si="6"/>
        <v>7.650085763293309</v>
      </c>
    </row>
    <row r="36" spans="1:35" s="22" customFormat="1" ht="19.5" customHeight="1">
      <c r="A36" s="436"/>
      <c r="B36" s="11" t="s">
        <v>23</v>
      </c>
      <c r="C36" s="101">
        <f>'基本データ'!C31</f>
        <v>8127</v>
      </c>
      <c r="D36" s="279">
        <f>'基本データ'!D31</f>
        <v>166.29999999999998</v>
      </c>
      <c r="E36" s="6">
        <f>'基本データ'!E31</f>
        <v>158.4</v>
      </c>
      <c r="F36" s="6">
        <f>'基本データ'!F31</f>
        <v>7.9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127.7</v>
      </c>
      <c r="K36" s="6">
        <f>'基本データ'!K31</f>
        <v>125.8</v>
      </c>
      <c r="L36" s="6">
        <f>'基本データ'!L31</f>
        <v>1.9</v>
      </c>
      <c r="M36" s="285">
        <f>'基本データ'!M31</f>
        <v>6.5</v>
      </c>
      <c r="N36" s="6">
        <f>'基本データ'!N31</f>
        <v>5.9</v>
      </c>
      <c r="O36" s="6">
        <f>'基本データ'!O31</f>
        <v>0.6</v>
      </c>
      <c r="P36" s="285">
        <f>'基本データ'!P31</f>
        <v>26.099999999999998</v>
      </c>
      <c r="Q36" s="6">
        <f>'基本データ'!Q31</f>
        <v>24.9</v>
      </c>
      <c r="R36" s="6">
        <f>'基本データ'!R31</f>
        <v>1.2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6</v>
      </c>
      <c r="W36" s="6">
        <f>'基本データ'!W31</f>
        <v>1.8</v>
      </c>
      <c r="X36" s="6">
        <f>'基本データ'!X31</f>
        <v>4.2</v>
      </c>
      <c r="Y36" s="123">
        <f>'基本データ'!Y31</f>
        <v>75.8</v>
      </c>
      <c r="Z36" s="295">
        <f>'基本データ'!Z31</f>
        <v>242.09999999999997</v>
      </c>
      <c r="AA36" s="139">
        <f>'基本データ'!AA31</f>
        <v>166.29999999999998</v>
      </c>
      <c r="AB36" s="286">
        <f>'基本データ'!AB31</f>
        <v>140.2</v>
      </c>
      <c r="AC36" s="310">
        <f>'基本データ'!AC31</f>
        <v>26.099999999999998</v>
      </c>
      <c r="AD36" s="303">
        <f t="shared" si="1"/>
        <v>660.0856563347185</v>
      </c>
      <c r="AE36" s="321">
        <f t="shared" si="2"/>
        <v>556.4883284313141</v>
      </c>
      <c r="AF36" s="322">
        <f t="shared" si="3"/>
        <v>103.5973279034044</v>
      </c>
      <c r="AG36" s="330">
        <f t="shared" si="4"/>
        <v>960.9545243453719</v>
      </c>
      <c r="AH36" s="335">
        <f t="shared" si="5"/>
        <v>300.86886801065344</v>
      </c>
      <c r="AI36" s="341">
        <f>'基本データ'!AI31</f>
        <v>15.694527961515336</v>
      </c>
    </row>
    <row r="37" spans="1:35" s="22" customFormat="1" ht="19.5" customHeight="1" thickBot="1">
      <c r="A37" s="436"/>
      <c r="B37" s="13" t="s">
        <v>24</v>
      </c>
      <c r="C37" s="275">
        <f>'基本データ'!C32</f>
        <v>3003</v>
      </c>
      <c r="D37" s="283">
        <f>'基本データ'!D32</f>
        <v>59.50000000000001</v>
      </c>
      <c r="E37" s="26">
        <f>'基本データ'!E32</f>
        <v>54.2</v>
      </c>
      <c r="F37" s="26">
        <f>'基本データ'!F32</f>
        <v>5.3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45.400000000000006</v>
      </c>
      <c r="K37" s="26">
        <f>'基本データ'!K32</f>
        <v>45.2</v>
      </c>
      <c r="L37" s="26">
        <f>'基本データ'!L32</f>
        <v>0.2</v>
      </c>
      <c r="M37" s="289">
        <f>'基本データ'!M32</f>
        <v>2.1</v>
      </c>
      <c r="N37" s="26">
        <f>'基本データ'!N32</f>
        <v>1.9</v>
      </c>
      <c r="O37" s="26">
        <f>'基本データ'!O32</f>
        <v>0.2</v>
      </c>
      <c r="P37" s="289">
        <f>'基本データ'!P32</f>
        <v>7.9</v>
      </c>
      <c r="Q37" s="26">
        <f>'基本データ'!Q32</f>
        <v>6.4</v>
      </c>
      <c r="R37" s="26">
        <f>'基本データ'!R32</f>
        <v>1.5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4.1</v>
      </c>
      <c r="W37" s="26">
        <f>'基本データ'!W32</f>
        <v>0.7</v>
      </c>
      <c r="X37" s="26">
        <f>'基本データ'!X32</f>
        <v>3.4</v>
      </c>
      <c r="Y37" s="293">
        <f>'基本データ'!Y32</f>
        <v>21</v>
      </c>
      <c r="Z37" s="299">
        <f>'基本データ'!Z32</f>
        <v>80.5</v>
      </c>
      <c r="AA37" s="302">
        <f>'基本データ'!AA32</f>
        <v>59.50000000000001</v>
      </c>
      <c r="AB37" s="315">
        <f>'基本データ'!AB32</f>
        <v>51.60000000000001</v>
      </c>
      <c r="AC37" s="316">
        <f>'基本データ'!AC32</f>
        <v>7.9</v>
      </c>
      <c r="AD37" s="306">
        <f t="shared" si="1"/>
        <v>639.1458004361232</v>
      </c>
      <c r="AE37" s="327">
        <f t="shared" si="2"/>
        <v>554.2844252521672</v>
      </c>
      <c r="AF37" s="328">
        <f t="shared" si="3"/>
        <v>84.86137518395583</v>
      </c>
      <c r="AG37" s="333">
        <f t="shared" si="4"/>
        <v>864.726671178284</v>
      </c>
      <c r="AH37" s="338">
        <f t="shared" si="5"/>
        <v>225.58087074216107</v>
      </c>
      <c r="AI37" s="344">
        <f>'基本データ'!AI32</f>
        <v>13.277310924369747</v>
      </c>
    </row>
    <row r="38" spans="1:35" s="96" customFormat="1" ht="19.5" customHeight="1" thickBot="1" thickTop="1">
      <c r="A38" s="433" t="s">
        <v>35</v>
      </c>
      <c r="B38" s="434"/>
      <c r="C38" s="83">
        <f>SUM(C34:C37)</f>
        <v>72632</v>
      </c>
      <c r="D38" s="84">
        <f>SUM(D34:D37)</f>
        <v>1570.5</v>
      </c>
      <c r="E38" s="85">
        <f aca="true" t="shared" si="11" ref="E38:AC38">SUM(E34:E37)</f>
        <v>1309.4</v>
      </c>
      <c r="F38" s="85">
        <f t="shared" si="11"/>
        <v>261.1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1222.1000000000001</v>
      </c>
      <c r="K38" s="85">
        <f t="shared" si="11"/>
        <v>1115.3</v>
      </c>
      <c r="L38" s="85">
        <f t="shared" si="11"/>
        <v>106.80000000000001</v>
      </c>
      <c r="M38" s="85">
        <f t="shared" si="11"/>
        <v>53.60000000000001</v>
      </c>
      <c r="N38" s="85">
        <f t="shared" si="11"/>
        <v>33.699999999999996</v>
      </c>
      <c r="O38" s="85">
        <f t="shared" si="11"/>
        <v>19.900000000000002</v>
      </c>
      <c r="P38" s="85">
        <f t="shared" si="11"/>
        <v>186.4</v>
      </c>
      <c r="Q38" s="85">
        <f t="shared" si="11"/>
        <v>149.5</v>
      </c>
      <c r="R38" s="85">
        <f t="shared" si="11"/>
        <v>36.900000000000006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108.39999999999999</v>
      </c>
      <c r="W38" s="85">
        <f t="shared" si="11"/>
        <v>10.9</v>
      </c>
      <c r="X38" s="85">
        <f t="shared" si="11"/>
        <v>97.50000000000001</v>
      </c>
      <c r="Y38" s="85">
        <f>SUM(Y34:Y37)</f>
        <v>664.5</v>
      </c>
      <c r="Z38" s="86">
        <f t="shared" si="11"/>
        <v>2235</v>
      </c>
      <c r="AA38" s="87">
        <f t="shared" si="11"/>
        <v>1570.4999999999998</v>
      </c>
      <c r="AB38" s="88">
        <f t="shared" si="11"/>
        <v>1384.1</v>
      </c>
      <c r="AC38" s="89">
        <f t="shared" si="11"/>
        <v>186.4</v>
      </c>
      <c r="AD38" s="90">
        <f t="shared" si="1"/>
        <v>697.5064754182818</v>
      </c>
      <c r="AE38" s="91">
        <f t="shared" si="2"/>
        <v>614.7206065752587</v>
      </c>
      <c r="AF38" s="92">
        <f t="shared" si="3"/>
        <v>82.78586884302308</v>
      </c>
      <c r="AG38" s="93">
        <f t="shared" si="4"/>
        <v>992.6309917604966</v>
      </c>
      <c r="AH38" s="94">
        <f t="shared" si="5"/>
        <v>295.12451634221475</v>
      </c>
      <c r="AI38" s="95">
        <f t="shared" si="6"/>
        <v>11.868831582298633</v>
      </c>
    </row>
    <row r="39" spans="1:35" s="22" customFormat="1" ht="19.5" customHeight="1">
      <c r="A39" s="435" t="s">
        <v>54</v>
      </c>
      <c r="B39" s="10" t="s">
        <v>2</v>
      </c>
      <c r="C39" s="273">
        <f>'基本データ'!C8</f>
        <v>33032</v>
      </c>
      <c r="D39" s="282">
        <f>'基本データ'!D8</f>
        <v>680.3000000000001</v>
      </c>
      <c r="E39" s="9">
        <f>'基本データ'!E8</f>
        <v>589.1</v>
      </c>
      <c r="F39" s="9">
        <f>'基本データ'!F8</f>
        <v>91.2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579.3000000000001</v>
      </c>
      <c r="K39" s="9">
        <f>'基本データ'!K8</f>
        <v>521.1</v>
      </c>
      <c r="L39" s="9">
        <f>'基本データ'!L8</f>
        <v>58.2</v>
      </c>
      <c r="M39" s="288">
        <f>'基本データ'!M8</f>
        <v>77.1</v>
      </c>
      <c r="N39" s="9">
        <f>'基本データ'!N8</f>
        <v>47.3</v>
      </c>
      <c r="O39" s="9">
        <f>'基本データ'!O8</f>
        <v>29.8</v>
      </c>
      <c r="P39" s="288">
        <f>'基本データ'!P8</f>
        <v>23.9</v>
      </c>
      <c r="Q39" s="9">
        <f>'基本データ'!Q8</f>
        <v>20.7</v>
      </c>
      <c r="R39" s="9">
        <f>'基本データ'!R8</f>
        <v>3.2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74.2</v>
      </c>
      <c r="Z39" s="298">
        <f>'基本データ'!Z8</f>
        <v>754.5000000000001</v>
      </c>
      <c r="AA39" s="301">
        <f>'基本データ'!AA8</f>
        <v>680.3000000000001</v>
      </c>
      <c r="AB39" s="313">
        <f>'基本データ'!AB8</f>
        <v>656.4000000000001</v>
      </c>
      <c r="AC39" s="314">
        <f>'基本データ'!AC8</f>
        <v>23.9</v>
      </c>
      <c r="AD39" s="305">
        <f t="shared" si="1"/>
        <v>664.3606590676491</v>
      </c>
      <c r="AE39" s="325">
        <f t="shared" si="2"/>
        <v>641.0206329736952</v>
      </c>
      <c r="AF39" s="326">
        <f t="shared" si="3"/>
        <v>23.34002609395386</v>
      </c>
      <c r="AG39" s="332">
        <f t="shared" si="4"/>
        <v>736.8221626731461</v>
      </c>
      <c r="AH39" s="337">
        <f t="shared" si="5"/>
        <v>72.46150360549693</v>
      </c>
      <c r="AI39" s="343">
        <f>'基本データ'!AI8</f>
        <v>3.513155960605615</v>
      </c>
    </row>
    <row r="40" spans="1:35" s="22" customFormat="1" ht="19.5" customHeight="1">
      <c r="A40" s="436"/>
      <c r="B40" s="11" t="s">
        <v>20</v>
      </c>
      <c r="C40" s="101">
        <f>'基本データ'!C28</f>
        <v>4857</v>
      </c>
      <c r="D40" s="279">
        <f>'基本データ'!D28</f>
        <v>93.4</v>
      </c>
      <c r="E40" s="6">
        <f>'基本データ'!E28</f>
        <v>88.8</v>
      </c>
      <c r="F40" s="6">
        <f>'基本データ'!F28</f>
        <v>4.6000000000000005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79.2</v>
      </c>
      <c r="K40" s="6">
        <f>'基本データ'!K28</f>
        <v>76.3</v>
      </c>
      <c r="L40" s="6">
        <f>'基本データ'!L28</f>
        <v>2.9</v>
      </c>
      <c r="M40" s="285">
        <f>'基本データ'!M28</f>
        <v>9.7</v>
      </c>
      <c r="N40" s="6">
        <f>'基本データ'!N28</f>
        <v>8.2</v>
      </c>
      <c r="O40" s="6">
        <f>'基本データ'!O28</f>
        <v>1.5</v>
      </c>
      <c r="P40" s="285">
        <f>'基本データ'!P28</f>
        <v>4.5</v>
      </c>
      <c r="Q40" s="6">
        <f>'基本データ'!Q28</f>
        <v>4.3</v>
      </c>
      <c r="R40" s="6">
        <f>'基本データ'!R28</f>
        <v>0.2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93.4</v>
      </c>
      <c r="AA40" s="139">
        <f>'基本データ'!AA28</f>
        <v>93.4</v>
      </c>
      <c r="AB40" s="286">
        <f>'基本データ'!AB28</f>
        <v>88.9</v>
      </c>
      <c r="AC40" s="310">
        <f>'基本データ'!AC28</f>
        <v>4.5</v>
      </c>
      <c r="AD40" s="303">
        <f t="shared" si="1"/>
        <v>620.3218500733893</v>
      </c>
      <c r="AE40" s="321">
        <f t="shared" si="2"/>
        <v>590.4348230355922</v>
      </c>
      <c r="AF40" s="322">
        <f t="shared" si="3"/>
        <v>29.88702703779713</v>
      </c>
      <c r="AG40" s="330">
        <f t="shared" si="4"/>
        <v>620.3218500733893</v>
      </c>
      <c r="AH40" s="335">
        <f t="shared" si="5"/>
        <v>0</v>
      </c>
      <c r="AI40" s="341">
        <f>'基本データ'!AI28</f>
        <v>4.817987152034261</v>
      </c>
    </row>
    <row r="41" spans="1:35" s="22" customFormat="1" ht="19.5" customHeight="1">
      <c r="A41" s="436"/>
      <c r="B41" s="11" t="s">
        <v>7</v>
      </c>
      <c r="C41" s="101">
        <f>'基本データ'!C14</f>
        <v>17763</v>
      </c>
      <c r="D41" s="279">
        <f>'基本データ'!D14</f>
        <v>341.2</v>
      </c>
      <c r="E41" s="6">
        <f>'基本データ'!E14</f>
        <v>272.79999999999995</v>
      </c>
      <c r="F41" s="6">
        <f>'基本データ'!F14</f>
        <v>68.4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282.09999999999997</v>
      </c>
      <c r="K41" s="6">
        <f>'基本データ'!K14</f>
        <v>228.2</v>
      </c>
      <c r="L41" s="6">
        <f>'基本データ'!L14</f>
        <v>53.9</v>
      </c>
      <c r="M41" s="285">
        <f>'基本データ'!M14</f>
        <v>12.6</v>
      </c>
      <c r="N41" s="6">
        <f>'基本データ'!N14</f>
        <v>5.6</v>
      </c>
      <c r="O41" s="6">
        <f>'基本データ'!O14</f>
        <v>7</v>
      </c>
      <c r="P41" s="285">
        <f>'基本データ'!P14</f>
        <v>46.5</v>
      </c>
      <c r="Q41" s="6">
        <f>'基本データ'!Q14</f>
        <v>39</v>
      </c>
      <c r="R41" s="6">
        <f>'基本データ'!R14</f>
        <v>7.5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70.3</v>
      </c>
      <c r="Z41" s="295">
        <f>'基本データ'!Z14</f>
        <v>411.5</v>
      </c>
      <c r="AA41" s="139">
        <f>'基本データ'!AA14</f>
        <v>341.2</v>
      </c>
      <c r="AB41" s="286">
        <f>'基本データ'!AB14</f>
        <v>294.7</v>
      </c>
      <c r="AC41" s="310">
        <f>'基本データ'!AC14</f>
        <v>46.5</v>
      </c>
      <c r="AD41" s="303">
        <f t="shared" si="1"/>
        <v>619.6279689750169</v>
      </c>
      <c r="AE41" s="321">
        <f t="shared" si="2"/>
        <v>535.1827739066164</v>
      </c>
      <c r="AF41" s="322">
        <f t="shared" si="3"/>
        <v>84.44519506840061</v>
      </c>
      <c r="AG41" s="330">
        <f t="shared" si="4"/>
        <v>747.2945757128355</v>
      </c>
      <c r="AH41" s="335">
        <f t="shared" si="5"/>
        <v>127.66660673781854</v>
      </c>
      <c r="AI41" s="341">
        <f>'基本データ'!AI14</f>
        <v>13.628370457209847</v>
      </c>
    </row>
    <row r="42" spans="1:35" s="22" customFormat="1" ht="19.5" customHeight="1">
      <c r="A42" s="436"/>
      <c r="B42" s="11" t="s">
        <v>8</v>
      </c>
      <c r="C42" s="101">
        <f>'基本データ'!C15</f>
        <v>30216</v>
      </c>
      <c r="D42" s="279">
        <f>'基本データ'!D15</f>
        <v>586.9000000000001</v>
      </c>
      <c r="E42" s="6">
        <f>'基本データ'!E15</f>
        <v>517.3</v>
      </c>
      <c r="F42" s="6">
        <f>'基本データ'!F15</f>
        <v>69.60000000000001</v>
      </c>
      <c r="G42" s="285">
        <f>'基本データ'!G15</f>
        <v>441.5</v>
      </c>
      <c r="H42" s="6">
        <f>'基本データ'!H15</f>
        <v>441.5</v>
      </c>
      <c r="I42" s="6">
        <f>'基本データ'!I15</f>
        <v>0</v>
      </c>
      <c r="J42" s="285">
        <f>'基本データ'!J15</f>
        <v>43.9</v>
      </c>
      <c r="K42" s="6">
        <f>'基本データ'!K15</f>
        <v>0</v>
      </c>
      <c r="L42" s="6">
        <f>'基本データ'!L15</f>
        <v>43.9</v>
      </c>
      <c r="M42" s="285">
        <f>'基本データ'!M15</f>
        <v>9.8</v>
      </c>
      <c r="N42" s="6">
        <f>'基本データ'!N15</f>
        <v>0</v>
      </c>
      <c r="O42" s="6">
        <f>'基本データ'!O15</f>
        <v>9.8</v>
      </c>
      <c r="P42" s="285">
        <f>'基本データ'!P15</f>
        <v>72.5</v>
      </c>
      <c r="Q42" s="6">
        <f>'基本データ'!Q15</f>
        <v>72.5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19.2</v>
      </c>
      <c r="W42" s="6">
        <f>'基本データ'!W15</f>
        <v>3.3</v>
      </c>
      <c r="X42" s="6">
        <f>'基本データ'!X15</f>
        <v>15.9</v>
      </c>
      <c r="Y42" s="123">
        <f>'基本データ'!Y15</f>
        <v>355.9</v>
      </c>
      <c r="Z42" s="295">
        <f>'基本データ'!Z15</f>
        <v>942.8000000000001</v>
      </c>
      <c r="AA42" s="139">
        <f>'基本データ'!AA15</f>
        <v>586.9</v>
      </c>
      <c r="AB42" s="286">
        <f>'基本データ'!AB15</f>
        <v>514.4</v>
      </c>
      <c r="AC42" s="310">
        <f>'基本データ'!AC15</f>
        <v>72.5</v>
      </c>
      <c r="AD42" s="303">
        <f t="shared" si="1"/>
        <v>626.564007959893</v>
      </c>
      <c r="AE42" s="321">
        <f t="shared" si="2"/>
        <v>549.1642966341268</v>
      </c>
      <c r="AF42" s="322">
        <f t="shared" si="3"/>
        <v>77.3997113257663</v>
      </c>
      <c r="AG42" s="330">
        <f t="shared" si="4"/>
        <v>1006.5165219025172</v>
      </c>
      <c r="AH42" s="335">
        <f t="shared" si="5"/>
        <v>379.95251394262385</v>
      </c>
      <c r="AI42" s="341">
        <f>'基本データ'!AI15</f>
        <v>12.353041403987051</v>
      </c>
    </row>
    <row r="43" spans="1:35" s="22" customFormat="1" ht="19.5" customHeight="1" thickBot="1">
      <c r="A43" s="436"/>
      <c r="B43" s="13" t="s">
        <v>21</v>
      </c>
      <c r="C43" s="272">
        <f>'基本データ'!C29</f>
        <v>10796</v>
      </c>
      <c r="D43" s="281">
        <f>'基本データ'!D29</f>
        <v>217.2</v>
      </c>
      <c r="E43" s="14">
        <f>'基本データ'!E29</f>
        <v>206.79999999999998</v>
      </c>
      <c r="F43" s="14">
        <f>'基本データ'!F29</f>
        <v>10.399999999999999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154</v>
      </c>
      <c r="K43" s="14">
        <f>'基本データ'!K29</f>
        <v>146.1</v>
      </c>
      <c r="L43" s="14">
        <f>'基本データ'!L29</f>
        <v>7.9</v>
      </c>
      <c r="M43" s="287">
        <f>'基本データ'!M29</f>
        <v>5.7</v>
      </c>
      <c r="N43" s="14">
        <f>'基本データ'!N29</f>
        <v>5</v>
      </c>
      <c r="O43" s="14">
        <f>'基本データ'!O29</f>
        <v>0.7</v>
      </c>
      <c r="P43" s="287">
        <f>'基本データ'!P29</f>
        <v>53.4</v>
      </c>
      <c r="Q43" s="14">
        <f>'基本データ'!Q29</f>
        <v>52.3</v>
      </c>
      <c r="R43" s="14">
        <f>'基本データ'!R29</f>
        <v>1.1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4.1</v>
      </c>
      <c r="W43" s="14">
        <f>'基本データ'!W29</f>
        <v>3.4</v>
      </c>
      <c r="X43" s="14">
        <f>'基本データ'!X29</f>
        <v>0.7</v>
      </c>
      <c r="Y43" s="291">
        <f>'基本データ'!Y29</f>
        <v>65.8</v>
      </c>
      <c r="Z43" s="297">
        <f>'基本データ'!Z29</f>
        <v>283</v>
      </c>
      <c r="AA43" s="307">
        <f>'基本データ'!AA29</f>
        <v>217.2</v>
      </c>
      <c r="AB43" s="287">
        <f>'基本データ'!AB29</f>
        <v>163.79999999999998</v>
      </c>
      <c r="AC43" s="317">
        <f>'基本データ'!AC29</f>
        <v>53.4</v>
      </c>
      <c r="AD43" s="303">
        <f t="shared" si="1"/>
        <v>648.9858848558008</v>
      </c>
      <c r="AE43" s="321">
        <f t="shared" si="2"/>
        <v>489.42858167302103</v>
      </c>
      <c r="AF43" s="322">
        <f t="shared" si="3"/>
        <v>159.55730318277975</v>
      </c>
      <c r="AG43" s="330">
        <f t="shared" si="4"/>
        <v>845.5939475791513</v>
      </c>
      <c r="AH43" s="335">
        <f t="shared" si="5"/>
        <v>196.60806272335034</v>
      </c>
      <c r="AI43" s="345">
        <f>'基本データ'!AI29</f>
        <v>24.585635359116022</v>
      </c>
    </row>
    <row r="44" spans="1:35" s="96" customFormat="1" ht="19.5" customHeight="1" thickBot="1" thickTop="1">
      <c r="A44" s="433" t="s">
        <v>35</v>
      </c>
      <c r="B44" s="434"/>
      <c r="C44" s="83">
        <f>SUM(C39:C43)</f>
        <v>96664</v>
      </c>
      <c r="D44" s="84">
        <f aca="true" t="shared" si="12" ref="D44:AC44">SUM(D39:D43)</f>
        <v>1919.0000000000002</v>
      </c>
      <c r="E44" s="85">
        <f t="shared" si="12"/>
        <v>1674.8</v>
      </c>
      <c r="F44" s="85">
        <f t="shared" si="12"/>
        <v>244.20000000000002</v>
      </c>
      <c r="G44" s="85">
        <f t="shared" si="12"/>
        <v>441.5</v>
      </c>
      <c r="H44" s="85">
        <f t="shared" si="12"/>
        <v>441.5</v>
      </c>
      <c r="I44" s="85">
        <f t="shared" si="12"/>
        <v>0</v>
      </c>
      <c r="J44" s="85">
        <f t="shared" si="12"/>
        <v>1138.5</v>
      </c>
      <c r="K44" s="85">
        <f t="shared" si="12"/>
        <v>971.6999999999999</v>
      </c>
      <c r="L44" s="85">
        <f t="shared" si="12"/>
        <v>166.8</v>
      </c>
      <c r="M44" s="85">
        <f t="shared" si="12"/>
        <v>114.89999999999999</v>
      </c>
      <c r="N44" s="85">
        <f t="shared" si="12"/>
        <v>66.1</v>
      </c>
      <c r="O44" s="85">
        <f t="shared" si="12"/>
        <v>48.8</v>
      </c>
      <c r="P44" s="85">
        <f t="shared" si="12"/>
        <v>200.8</v>
      </c>
      <c r="Q44" s="85">
        <f t="shared" si="12"/>
        <v>188.8</v>
      </c>
      <c r="R44" s="85">
        <f t="shared" si="12"/>
        <v>12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23.299999999999997</v>
      </c>
      <c r="W44" s="85">
        <f t="shared" si="12"/>
        <v>6.699999999999999</v>
      </c>
      <c r="X44" s="85">
        <f t="shared" si="12"/>
        <v>16.6</v>
      </c>
      <c r="Y44" s="85">
        <f t="shared" si="12"/>
        <v>566.1999999999999</v>
      </c>
      <c r="Z44" s="86">
        <f t="shared" si="12"/>
        <v>2485.2000000000003</v>
      </c>
      <c r="AA44" s="87">
        <f t="shared" si="12"/>
        <v>1919.0000000000002</v>
      </c>
      <c r="AB44" s="88">
        <f t="shared" si="12"/>
        <v>1718.2</v>
      </c>
      <c r="AC44" s="89">
        <f t="shared" si="12"/>
        <v>200.8</v>
      </c>
      <c r="AD44" s="90">
        <f t="shared" si="1"/>
        <v>640.3958640905779</v>
      </c>
      <c r="AE44" s="91">
        <f t="shared" si="2"/>
        <v>573.3862291195575</v>
      </c>
      <c r="AF44" s="92">
        <f t="shared" si="3"/>
        <v>67.00963497102033</v>
      </c>
      <c r="AG44" s="93">
        <f t="shared" si="4"/>
        <v>829.3443467628474</v>
      </c>
      <c r="AH44" s="94">
        <f t="shared" si="5"/>
        <v>188.94848267226948</v>
      </c>
      <c r="AI44" s="95">
        <f>AC44*100/AA44</f>
        <v>10.463783220427304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&amp;C&amp;16【広域ブロック別】令和５年７月分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2023-08-30T04:46:54Z</cp:lastPrinted>
  <dcterms:created xsi:type="dcterms:W3CDTF">2010-06-09T06:34:32Z</dcterms:created>
  <dcterms:modified xsi:type="dcterms:W3CDTF">2023-08-30T06:15:03Z</dcterms:modified>
  <cp:category/>
  <cp:version/>
  <cp:contentType/>
  <cp:contentStatus/>
</cp:coreProperties>
</file>