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0" windowWidth="23040" windowHeight="9096" activeTab="0"/>
  </bookViews>
  <sheets>
    <sheet name="エネルギー計算表" sheetId="1" r:id="rId1"/>
  </sheets>
  <definedNames>
    <definedName name="_Toc12435051" localSheetId="0">'エネルギー計算表'!#REF!</definedName>
    <definedName name="_xlnm.Print_Area" localSheetId="0">'エネルギー計算表'!$A$1:$G$51</definedName>
  </definedNames>
  <calcPr fullCalcOnLoad="1"/>
</workbook>
</file>

<file path=xl/comments1.xml><?xml version="1.0" encoding="utf-8"?>
<comments xmlns="http://schemas.openxmlformats.org/spreadsheetml/2006/main">
  <authors>
    <author>情報システム厚生課</author>
  </authors>
  <commentList>
    <comment ref="J37" authorId="0">
      <text>
        <r>
          <rPr>
            <sz val="8"/>
            <rFont val="ＭＳ Ｐゴシック"/>
            <family val="3"/>
          </rPr>
          <t xml:space="preserve">仮にデフォルト値の
０．550を入れています。
電気事業者以外の者から供給される電気については、上記値又は電気使用者において把握できる係数として適切な値を入力できます。
その場合には、必ず排出係数を入力してください。
</t>
        </r>
      </text>
    </comment>
    <comment ref="J38" authorId="0">
      <text>
        <r>
          <rPr>
            <sz val="9"/>
            <rFont val="ＭＳ Ｐゴシック"/>
            <family val="3"/>
          </rPr>
          <t>自家発電の排出係数は、
当該事業所で発電した電気についての排出係数を用いる必要があります。
排出係数の計算方法など詳細は、「温室効果ガス算定・報告マニュアル」を参照し、</t>
        </r>
        <r>
          <rPr>
            <b/>
            <sz val="9"/>
            <color indexed="10"/>
            <rFont val="ＭＳ Ｐゴシック"/>
            <family val="3"/>
          </rPr>
          <t>このセルに求めた排出係数を入力下さい。</t>
        </r>
      </text>
    </comment>
    <comment ref="H26" authorId="0">
      <text>
        <r>
          <rPr>
            <sz val="9"/>
            <rFont val="ＭＳ Ｐゴシック"/>
            <family val="3"/>
          </rPr>
          <t>仮に平成28年度の盛岡ガスの単位発熱量　
45 を入れています。
盛岡ガス会社以外から購入している場合は、単位発熱量を確認の上、その値を入力して下さい。
エネルギー供給事業者に確認し、実際の値を入力。</t>
        </r>
      </text>
    </comment>
    <comment ref="J34" authorId="0">
      <text>
        <r>
          <rPr>
            <sz val="8"/>
            <rFont val="ＭＳ Ｐゴシック"/>
            <family val="3"/>
          </rPr>
          <t>東北電力（株）（小売電気事業者）の調整後排出係数（R3排出量算定用）0.488  を入力しています。
東北電力（株）以外から買電している場合には、買電元の排出係数に変更してください。
また、複数の小売電気事業者から買電した場合は、次のどちらかの方法で計算してください。
（１）各々の使用量、原油換算量、排出量を別途計算し、その合計値を直接入力する。
（２）電気事業者の行（３行分）をコピーして行を挿入し、それぞれ必要なデータを入力する。この場合、追加した行の原油換算量及び排出量の数値が正しく合算されるよう、小計セルの関数を書き変える必要がありますのでご注意ください。
なお、離島等で一般送配電事業から買電している場合には、一般送配電事業者の排出係数を使用してください。</t>
        </r>
      </text>
    </comment>
    <comment ref="J35" authorId="0">
      <text>
        <r>
          <rPr>
            <sz val="8"/>
            <rFont val="ＭＳ Ｐゴシック"/>
            <family val="3"/>
          </rPr>
          <t>東北電力（株）（小売電気事業者）の調整後排出係数（R3排出量算定用）0.488  を入力しています。
東北電力（株）以外から買電している場合には、買電元の排出係数に変更してください。
また、複数の小売電気事業者から買電した場合は、次のどちらかの方法で計算してください。
（１）各々の使用量、原油換算量、排出量を別途計算し、その合計値を直接入力する。
（２）電気事業者の行（３行分）をコピーして行を挿入し、それぞれ必要なデータを入力する。この場合、追加した行の原油換算量及び排出量の数値が正しく合算されるよう、小計セルの関数を書き変える必要がありますのでご注意ください。
なお、離島等で一般送配電事業から買電している場合には、一般送配電事業者の排出係数を使用してください。</t>
        </r>
      </text>
    </comment>
    <comment ref="J36" authorId="0">
      <text>
        <r>
          <rPr>
            <sz val="8"/>
            <rFont val="ＭＳ Ｐゴシック"/>
            <family val="3"/>
          </rPr>
          <t>東北電力（株）（小売電気事業者）の調整後排出係数（R3排出量算定用）0.488  を入力しています。
東北電力（株）以外から買電している場合には、買電元の排出係数に変更してください。
また、複数の小売電気事業者から買電した場合は、次のどちらかの方法で計算してください。
（１）各々の使用量、原油換算量、排出量を別途計算し、その合計値を直接入力する。
（２）電気事業者の行（３行分）をコピーして行を挿入し、それぞれ必要なデータを入力する。この場合、追加した行の原油換算量及び排出量の数値が正しく合算されるよう、小計セルの関数を書き変える必要がありますのでご注意ください。
なお、離島等で一般送配電事業から買電している場合には、一般送配電事業者の排出係数を使用してください。</t>
        </r>
      </text>
    </comment>
  </commentList>
</comments>
</file>

<file path=xl/sharedStrings.xml><?xml version="1.0" encoding="utf-8"?>
<sst xmlns="http://schemas.openxmlformats.org/spreadsheetml/2006/main" count="161" uniqueCount="73">
  <si>
    <t>エネルギー使用量</t>
  </si>
  <si>
    <t>使用量（Ａ）</t>
  </si>
  <si>
    <t>原油（コンデンセートを除く）</t>
  </si>
  <si>
    <t>原油のうちコンデンセート（ＮＧＬ）</t>
  </si>
  <si>
    <t>揮発油</t>
  </si>
  <si>
    <t>ナフサ</t>
  </si>
  <si>
    <t>灯油</t>
  </si>
  <si>
    <t>軽油</t>
  </si>
  <si>
    <t>Ａ重油</t>
  </si>
  <si>
    <t>Ｂ・Ｃ重油</t>
  </si>
  <si>
    <t>石油アスファルト</t>
  </si>
  <si>
    <t>t</t>
  </si>
  <si>
    <t>石油コークス</t>
  </si>
  <si>
    <t>石油ガス</t>
  </si>
  <si>
    <t>液化石油ガス（ＬＰＧ）</t>
  </si>
  <si>
    <t>石油系炭化水素ガス</t>
  </si>
  <si>
    <t>千㎥</t>
  </si>
  <si>
    <t>液化天然ガス（ＬＮＧ）</t>
  </si>
  <si>
    <t>その他可燃性天然ガス</t>
  </si>
  <si>
    <t>石炭</t>
  </si>
  <si>
    <t>一般炭</t>
  </si>
  <si>
    <t>無煙炭</t>
  </si>
  <si>
    <t>石炭コークス</t>
  </si>
  <si>
    <t>コールタール</t>
  </si>
  <si>
    <t>コークス炉ガス</t>
  </si>
  <si>
    <t>高炉ガス</t>
  </si>
  <si>
    <t>転炉ガス</t>
  </si>
  <si>
    <t>その他</t>
  </si>
  <si>
    <t>都市ガス</t>
  </si>
  <si>
    <t>産業用蒸気</t>
  </si>
  <si>
    <t>GJ</t>
  </si>
  <si>
    <t>温水</t>
  </si>
  <si>
    <t>冷水</t>
  </si>
  <si>
    <t>小計</t>
  </si>
  <si>
    <t>電気</t>
  </si>
  <si>
    <t>昼間買電</t>
  </si>
  <si>
    <t>夜間買電</t>
  </si>
  <si>
    <t>自家発電</t>
  </si>
  <si>
    <t>合計</t>
  </si>
  <si>
    <t>項　目</t>
  </si>
  <si>
    <t>燃料及び熱</t>
  </si>
  <si>
    <r>
      <t>k</t>
    </r>
    <r>
      <rPr>
        <sz val="8"/>
        <rFont val="ＭＳ Ｐゴシック"/>
        <family val="3"/>
      </rPr>
      <t>ℓ</t>
    </r>
  </si>
  <si>
    <r>
      <t>k</t>
    </r>
    <r>
      <rPr>
        <sz val="8"/>
        <rFont val="ＭＳ Ｐゴシック"/>
        <family val="3"/>
      </rPr>
      <t>ℓ</t>
    </r>
  </si>
  <si>
    <t>その他の燃料</t>
  </si>
  <si>
    <r>
      <t>千</t>
    </r>
    <r>
      <rPr>
        <sz val="8"/>
        <rFont val="Century"/>
        <family val="1"/>
      </rPr>
      <t>kWh</t>
    </r>
  </si>
  <si>
    <t>上記以外の買電</t>
  </si>
  <si>
    <t>数値</t>
  </si>
  <si>
    <t>単位</t>
  </si>
  <si>
    <t>GＪ/GＪ</t>
  </si>
  <si>
    <t>GJ/千ｋWh</t>
  </si>
  <si>
    <t>tCO2/千kWh</t>
  </si>
  <si>
    <t>原油換算</t>
  </si>
  <si>
    <t>CO2排出量</t>
  </si>
  <si>
    <t>（　　）</t>
  </si>
  <si>
    <r>
      <t>GＪ/</t>
    </r>
    <r>
      <rPr>
        <sz val="12"/>
        <rFont val="ＭＳ Ｐゴシック"/>
        <family val="3"/>
      </rPr>
      <t>ｋｌ</t>
    </r>
  </si>
  <si>
    <t>tC/GJ</t>
  </si>
  <si>
    <t>tC/GJ</t>
  </si>
  <si>
    <r>
      <t>GＪ/</t>
    </r>
    <r>
      <rPr>
        <sz val="12"/>
        <rFont val="ＭＳ Ｐゴシック"/>
        <family val="3"/>
      </rPr>
      <t>ｔ</t>
    </r>
  </si>
  <si>
    <r>
      <t>GＪ/千ｍ</t>
    </r>
    <r>
      <rPr>
        <sz val="8"/>
        <rFont val="ＭＳ Ｐゴシック"/>
        <family val="3"/>
      </rPr>
      <t>３</t>
    </r>
  </si>
  <si>
    <t>tC/GJ</t>
  </si>
  <si>
    <r>
      <t>GＪ/千ｍ</t>
    </r>
    <r>
      <rPr>
        <sz val="8"/>
        <rFont val="ＭＳ Ｐゴシック"/>
        <family val="3"/>
      </rPr>
      <t>３</t>
    </r>
  </si>
  <si>
    <t>tCO2/GJ</t>
  </si>
  <si>
    <r>
      <t xml:space="preserve">( </t>
    </r>
    <r>
      <rPr>
        <sz val="8"/>
        <rFont val="ＭＳ Ｐ明朝"/>
        <family val="1"/>
      </rPr>
      <t>　</t>
    </r>
    <r>
      <rPr>
        <sz val="8"/>
        <rFont val="Century"/>
        <family val="1"/>
      </rPr>
      <t>)</t>
    </r>
  </si>
  <si>
    <t>可燃性天然ガス</t>
  </si>
  <si>
    <t>産業用以外の蒸気</t>
  </si>
  <si>
    <t>原料炭</t>
  </si>
  <si>
    <r>
      <t xml:space="preserve">原油
換算量
</t>
    </r>
    <r>
      <rPr>
        <sz val="8"/>
        <rFont val="Century"/>
        <family val="1"/>
      </rPr>
      <t>(k</t>
    </r>
    <r>
      <rPr>
        <sz val="8"/>
        <rFont val="ＭＳ 明朝"/>
        <family val="1"/>
      </rPr>
      <t>ℓ</t>
    </r>
    <r>
      <rPr>
        <sz val="8"/>
        <rFont val="Century"/>
        <family val="1"/>
      </rPr>
      <t>)</t>
    </r>
  </si>
  <si>
    <t>電気事業者</t>
  </si>
  <si>
    <t>合計</t>
  </si>
  <si>
    <t>※ 燃料を用いて自家発電した電気の
　 うち、他社に販売した量</t>
  </si>
  <si>
    <t>（夏期・冬期における
電気需要平準化時間帯）</t>
  </si>
  <si>
    <t>備考１　原油換算量は、エネルギーの使用の合理化等に関する法律施行規則（昭和54年通商産業省令第74号）
　　　　第４条の方法により換算してください。
　　　２　二酸化炭素排出量は、地球温暖化対策の推進に関する法律施行令（平成11年政令第143号）の第3条
　　　　の規定により算定してください。
　　　３　エネルギー使用量の使用量（Ａ）の欄には、県内に設置している工場又は事業所並びに店舗における
　　　　エネルギー使用量の合計を記載してください。
　　　４　　「夏期・冬期における電気需要平準時間帯」については、昼間買電の内数であるため「（）」としている。
　　　　　「電気」の「小計」で重複計上しないでください。
　　　５　「燃料を用いて自家発電した電気」を他者に販売した場合、その量と排出係数を適切な方法で算出し、
　　　　※の行に正の値で入力してください。</t>
  </si>
  <si>
    <t>二酸化炭素排出量（年度使用量）</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</si>
</sst>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
    <numFmt numFmtId="180" formatCode="0.0_ "/>
    <numFmt numFmtId="181" formatCode="0.000"/>
    <numFmt numFmtId="182" formatCode="0_);[Red]\(0\)"/>
    <numFmt numFmtId="183" formatCode="0.00_ ;[Red]\-0.00\ "/>
    <numFmt numFmtId="184" formatCode="0.000_ ;[Red]\-0.000\ "/>
    <numFmt numFmtId="185" formatCode="#,##0_ "/>
    <numFmt numFmtId="186" formatCode="#,##0.0_ "/>
    <numFmt numFmtId="187" formatCode="#,##0.000_ "/>
    <numFmt numFmtId="188" formatCode="0.00_ "/>
    <numFmt numFmtId="189" formatCode="0.0000_ "/>
    <numFmt numFmtId="190" formatCode="#,##0.00_ "/>
    <numFmt numFmtId="191" formatCode="0_ "/>
    <numFmt numFmtId="192" formatCode="0.0%"/>
    <numFmt numFmtId="193" formatCode="0.00000"/>
    <numFmt numFmtId="194" formatCode="#,##0.0_ ;[Red]\-#,##0.0\ "/>
    <numFmt numFmtId="195" formatCode="0;&quot;▲ &quot;0"/>
  </numFmts>
  <fonts count="63">
    <font>
      <sz val="11"/>
      <name val="ＭＳ Ｐゴシック"/>
      <family val="3"/>
    </font>
    <font>
      <sz val="11"/>
      <name val="Century"/>
      <family val="1"/>
    </font>
    <font>
      <sz val="11"/>
      <name val="ＭＳ 明朝"/>
      <family val="1"/>
    </font>
    <font>
      <sz val="9"/>
      <name val="ＭＳ 明朝"/>
      <family val="1"/>
    </font>
    <font>
      <sz val="6"/>
      <name val="ＭＳ Ｐゴシック"/>
      <family val="3"/>
    </font>
    <font>
      <sz val="8"/>
      <name val="ＭＳ 明朝"/>
      <family val="1"/>
    </font>
    <font>
      <sz val="8"/>
      <name val="Century"/>
      <family val="1"/>
    </font>
    <font>
      <sz val="8"/>
      <name val="ＭＳ Ｐゴシック"/>
      <family val="3"/>
    </font>
    <font>
      <b/>
      <sz val="12"/>
      <name val="ＭＳ Ｐゴシック"/>
      <family val="3"/>
    </font>
    <font>
      <sz val="10.5"/>
      <name val="ＭＳ Ｐゴシック"/>
      <family val="3"/>
    </font>
    <font>
      <b/>
      <sz val="9"/>
      <name val="ＭＳ Ｐゴシック"/>
      <family val="3"/>
    </font>
    <font>
      <sz val="12"/>
      <name val="ＭＳ Ｐゴシック"/>
      <family val="3"/>
    </font>
    <font>
      <i/>
      <sz val="12"/>
      <name val="ＭＳ Ｐゴシック"/>
      <family val="3"/>
    </font>
    <font>
      <sz val="9"/>
      <name val="ＭＳ Ｐゴシック"/>
      <family val="3"/>
    </font>
    <font>
      <b/>
      <sz val="9"/>
      <color indexed="10"/>
      <name val="ＭＳ Ｐゴシック"/>
      <family val="3"/>
    </font>
    <font>
      <i/>
      <sz val="8"/>
      <name val="ＭＳ Ｐゴシック"/>
      <family val="3"/>
    </font>
    <font>
      <sz val="10"/>
      <name val="ＭＳ Ｐゴシック"/>
      <family val="3"/>
    </font>
    <font>
      <i/>
      <sz val="11"/>
      <name val="ＭＳ Ｐゴシック"/>
      <family val="3"/>
    </font>
    <font>
      <i/>
      <sz val="9"/>
      <name val="ＭＳ Ｐゴシック"/>
      <family val="3"/>
    </font>
    <font>
      <sz val="8"/>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8"/>
      <color indexed="12"/>
      <name val="Century"/>
      <family val="1"/>
    </font>
    <font>
      <sz val="8"/>
      <color indexed="12"/>
      <name val="ＭＳ 明朝"/>
      <family val="1"/>
    </font>
    <font>
      <b/>
      <sz val="14"/>
      <color indexed="12"/>
      <name val="ＭＳ ゴシック"/>
      <family val="3"/>
    </font>
    <font>
      <sz val="9"/>
      <name val="Century"/>
      <family val="1"/>
    </font>
    <font>
      <sz val="10"/>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color indexed="63"/>
      </bottom>
    </border>
    <border>
      <left style="thin"/>
      <right style="thin"/>
      <top style="thin"/>
      <bottom style="double"/>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double"/>
      <bottom style="thin"/>
    </border>
    <border>
      <left style="thin"/>
      <right>
        <color indexed="63"/>
      </right>
      <top>
        <color indexed="63"/>
      </top>
      <bottom style="thin"/>
    </border>
    <border diagonalUp="1">
      <left style="thin"/>
      <right style="thin"/>
      <top style="thin"/>
      <bottom style="thin"/>
      <diagonal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double"/>
      <bottom>
        <color indexed="63"/>
      </bottom>
    </border>
    <border>
      <left>
        <color indexed="63"/>
      </left>
      <right>
        <color indexed="63"/>
      </right>
      <top style="double"/>
      <bottom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2" fillId="0" borderId="0" applyNumberFormat="0" applyFill="0" applyBorder="0" applyAlignment="0" applyProtection="0"/>
    <xf numFmtId="0" fontId="61" fillId="32" borderId="0" applyNumberFormat="0" applyBorder="0" applyAlignment="0" applyProtection="0"/>
  </cellStyleXfs>
  <cellXfs count="75">
    <xf numFmtId="0" fontId="0" fillId="0" borderId="0" xfId="0" applyAlignment="1">
      <alignment/>
    </xf>
    <xf numFmtId="0" fontId="3" fillId="0" borderId="10" xfId="0" applyFont="1" applyBorder="1" applyAlignment="1">
      <alignment horizontal="justify" vertical="center" wrapText="1"/>
    </xf>
    <xf numFmtId="0" fontId="0" fillId="0" borderId="0" xfId="0" applyFont="1" applyAlignment="1">
      <alignment/>
    </xf>
    <xf numFmtId="38" fontId="11" fillId="0" borderId="0" xfId="0" applyNumberFormat="1" applyFont="1" applyFill="1" applyBorder="1" applyAlignment="1" applyProtection="1">
      <alignment horizontal="center" vertical="center" wrapText="1"/>
      <protection/>
    </xf>
    <xf numFmtId="38" fontId="10" fillId="0" borderId="0" xfId="49" applyNumberFormat="1" applyFont="1" applyFill="1" applyBorder="1" applyAlignment="1" applyProtection="1">
      <alignment horizontal="center" vertical="center" wrapText="1"/>
      <protection/>
    </xf>
    <xf numFmtId="0" fontId="0" fillId="0" borderId="0" xfId="0" applyFill="1" applyBorder="1" applyAlignment="1">
      <alignment/>
    </xf>
    <xf numFmtId="0" fontId="8"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0" fillId="0" borderId="0" xfId="0" applyFont="1" applyFill="1" applyBorder="1" applyAlignment="1">
      <alignment vertical="center"/>
    </xf>
    <xf numFmtId="0" fontId="16" fillId="0" borderId="0" xfId="0" applyFont="1" applyFill="1" applyBorder="1" applyAlignment="1" applyProtection="1">
      <alignment horizontal="center" vertical="center" wrapText="1"/>
      <protection/>
    </xf>
    <xf numFmtId="0" fontId="0" fillId="0" borderId="0" xfId="0" applyFont="1" applyFill="1" applyBorder="1" applyAlignment="1">
      <alignment vertical="center"/>
    </xf>
    <xf numFmtId="0" fontId="13" fillId="0" borderId="0" xfId="0" applyFont="1" applyFill="1" applyBorder="1" applyAlignment="1" applyProtection="1">
      <alignment horizontal="center" vertical="center" wrapText="1"/>
      <protection/>
    </xf>
    <xf numFmtId="180" fontId="17"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right" vertical="center" wrapText="1"/>
      <protection locked="0"/>
    </xf>
    <xf numFmtId="0" fontId="18" fillId="0" borderId="0" xfId="0" applyFont="1" applyFill="1" applyBorder="1" applyAlignment="1" applyProtection="1">
      <alignment horizontal="center" vertical="center" wrapText="1"/>
      <protection/>
    </xf>
    <xf numFmtId="4" fontId="11" fillId="0" borderId="0" xfId="0" applyNumberFormat="1"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protection/>
    </xf>
    <xf numFmtId="181" fontId="17" fillId="0" borderId="0" xfId="0" applyNumberFormat="1" applyFont="1" applyFill="1" applyBorder="1" applyAlignment="1">
      <alignment vertical="center"/>
    </xf>
    <xf numFmtId="0" fontId="6" fillId="0" borderId="11" xfId="0" applyFont="1" applyBorder="1" applyAlignment="1">
      <alignment horizontal="left" vertical="center" wrapText="1"/>
    </xf>
    <xf numFmtId="0" fontId="5" fillId="0" borderId="12" xfId="0" applyFont="1" applyBorder="1" applyAlignment="1">
      <alignment horizontal="center" vertical="center" wrapText="1"/>
    </xf>
    <xf numFmtId="0" fontId="3" fillId="0" borderId="13" xfId="0" applyFont="1" applyBorder="1" applyAlignment="1">
      <alignment horizontal="left" vertical="center" wrapText="1"/>
    </xf>
    <xf numFmtId="179" fontId="0" fillId="0" borderId="0" xfId="0" applyNumberFormat="1" applyFont="1" applyFill="1" applyBorder="1" applyAlignment="1">
      <alignment vertical="center"/>
    </xf>
    <xf numFmtId="179" fontId="0" fillId="0" borderId="0" xfId="0" applyNumberFormat="1" applyFont="1" applyFill="1" applyBorder="1" applyAlignment="1">
      <alignment vertical="center"/>
    </xf>
    <xf numFmtId="0" fontId="0" fillId="0" borderId="0" xfId="0" applyFont="1" applyFill="1" applyBorder="1" applyAlignment="1">
      <alignment vertical="center"/>
    </xf>
    <xf numFmtId="181" fontId="0" fillId="0" borderId="0" xfId="0" applyNumberFormat="1" applyFont="1" applyFill="1" applyBorder="1" applyAlignment="1">
      <alignment vertical="center"/>
    </xf>
    <xf numFmtId="0" fontId="6" fillId="0" borderId="14"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1" fillId="0" borderId="0" xfId="0" applyFont="1" applyAlignment="1">
      <alignment/>
    </xf>
    <xf numFmtId="0" fontId="0" fillId="0" borderId="0" xfId="0" applyNumberFormat="1" applyFont="1" applyAlignment="1">
      <alignment/>
    </xf>
    <xf numFmtId="38" fontId="6" fillId="0" borderId="13" xfId="49" applyFont="1" applyFill="1" applyBorder="1" applyAlignment="1" applyProtection="1" quotePrefix="1">
      <alignment vertical="center" shrinkToFit="1"/>
      <protection locked="0"/>
    </xf>
    <xf numFmtId="0" fontId="25" fillId="0" borderId="16" xfId="0" applyFont="1" applyBorder="1" applyAlignment="1">
      <alignment horizontal="center"/>
    </xf>
    <xf numFmtId="0" fontId="5" fillId="0" borderId="10" xfId="0" applyFont="1" applyBorder="1" applyAlignment="1">
      <alignment horizontal="justify" vertical="center" wrapText="1"/>
    </xf>
    <xf numFmtId="0" fontId="23" fillId="0" borderId="17" xfId="49" applyNumberFormat="1" applyFont="1" applyBorder="1" applyAlignment="1">
      <alignment horizontal="right" vertical="center" wrapText="1"/>
    </xf>
    <xf numFmtId="0" fontId="23" fillId="0" borderId="18" xfId="49" applyNumberFormat="1" applyFont="1" applyBorder="1" applyAlignment="1">
      <alignment horizontal="right" vertical="center" wrapText="1"/>
    </xf>
    <xf numFmtId="0" fontId="24" fillId="0" borderId="18" xfId="49" applyNumberFormat="1" applyFont="1" applyBorder="1" applyAlignment="1">
      <alignment horizontal="right" vertical="center" wrapText="1"/>
    </xf>
    <xf numFmtId="0" fontId="24" fillId="0" borderId="10" xfId="49" applyNumberFormat="1" applyFont="1" applyBorder="1" applyAlignment="1">
      <alignment horizontal="right" vertical="center" wrapText="1"/>
    </xf>
    <xf numFmtId="38" fontId="6" fillId="0" borderId="19" xfId="49" applyFont="1" applyFill="1" applyBorder="1" applyAlignment="1" applyProtection="1" quotePrefix="1">
      <alignment vertical="center" shrinkToFit="1"/>
      <protection locked="0"/>
    </xf>
    <xf numFmtId="38" fontId="6" fillId="0" borderId="10" xfId="49" applyFont="1" applyFill="1" applyBorder="1" applyAlignment="1" applyProtection="1" quotePrefix="1">
      <alignment vertical="center" shrinkToFit="1"/>
      <protection locked="0"/>
    </xf>
    <xf numFmtId="0" fontId="6" fillId="0" borderId="10" xfId="0" applyFont="1" applyBorder="1" applyAlignment="1">
      <alignment horizontal="right" vertical="center" wrapText="1"/>
    </xf>
    <xf numFmtId="182" fontId="27" fillId="0" borderId="13" xfId="0" applyNumberFormat="1" applyFont="1" applyFill="1" applyBorder="1" applyAlignment="1" applyProtection="1" quotePrefix="1">
      <alignment vertical="center" shrinkToFit="1"/>
      <protection locked="0"/>
    </xf>
    <xf numFmtId="0" fontId="2" fillId="0" borderId="16" xfId="0" applyFont="1" applyBorder="1" applyAlignment="1">
      <alignment horizontal="left"/>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right"/>
    </xf>
    <xf numFmtId="0" fontId="3" fillId="0" borderId="11"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3" fillId="0" borderId="22" xfId="0" applyFont="1" applyBorder="1" applyAlignment="1">
      <alignment horizontal="center" vertical="center" textRotation="255"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6" xfId="0" applyFont="1" applyBorder="1" applyAlignment="1">
      <alignment horizontal="center" vertical="center" textRotation="255"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2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21" xfId="0" applyFont="1" applyBorder="1" applyAlignment="1">
      <alignment horizontal="justify" vertical="center" wrapText="1"/>
    </xf>
    <xf numFmtId="0" fontId="1" fillId="0" borderId="28" xfId="0" applyFont="1" applyBorder="1" applyAlignment="1">
      <alignment horizontal="right" vertical="center" wrapText="1"/>
    </xf>
    <xf numFmtId="0" fontId="1" fillId="0" borderId="29" xfId="0" applyFont="1" applyBorder="1" applyAlignment="1">
      <alignment horizontal="right" vertical="center" wrapText="1"/>
    </xf>
    <xf numFmtId="0" fontId="20" fillId="0" borderId="30" xfId="0" applyFont="1" applyBorder="1" applyAlignment="1">
      <alignment vertical="top" wrapText="1"/>
    </xf>
    <xf numFmtId="0" fontId="20" fillId="0" borderId="0" xfId="0" applyFont="1" applyBorder="1" applyAlignment="1">
      <alignment vertical="top" wrapText="1"/>
    </xf>
    <xf numFmtId="0" fontId="3" fillId="0" borderId="10" xfId="0" applyFont="1" applyBorder="1" applyAlignment="1">
      <alignment horizontal="left" vertical="center" wrapText="1"/>
    </xf>
    <xf numFmtId="0" fontId="3" fillId="0" borderId="20" xfId="0" applyFont="1" applyBorder="1" applyAlignment="1">
      <alignment horizontal="left" vertical="center" wrapText="1"/>
    </xf>
    <xf numFmtId="0" fontId="26" fillId="0" borderId="2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51"/>
  <sheetViews>
    <sheetView showGridLines="0" tabSelected="1" view="pageBreakPreview" zoomScaleSheetLayoutView="100" zoomScalePageLayoutView="0" workbookViewId="0" topLeftCell="A1">
      <selection activeCell="N13" sqref="N13"/>
    </sheetView>
  </sheetViews>
  <sheetFormatPr defaultColWidth="9.00390625" defaultRowHeight="13.5"/>
  <cols>
    <col min="1" max="1" width="0.875" style="2" customWidth="1"/>
    <col min="2" max="2" width="3.50390625" style="2" customWidth="1"/>
    <col min="3" max="3" width="9.00390625" style="2" customWidth="1"/>
    <col min="4" max="4" width="18.125" style="2" customWidth="1"/>
    <col min="5" max="5" width="9.75390625" style="2" customWidth="1"/>
    <col min="6" max="6" width="5.50390625" style="2" customWidth="1"/>
    <col min="7" max="7" width="8.125" style="30" customWidth="1"/>
    <col min="8" max="8" width="8.375" style="5" customWidth="1"/>
    <col min="9" max="9" width="10.25390625" style="5" customWidth="1"/>
    <col min="10" max="10" width="10.875" style="5" customWidth="1"/>
    <col min="11" max="11" width="16.25390625" style="5" customWidth="1"/>
    <col min="12" max="16384" width="9.00390625" style="2" customWidth="1"/>
  </cols>
  <sheetData>
    <row r="1" spans="2:11" ht="14.25" customHeight="1">
      <c r="B1" s="47" t="s">
        <v>72</v>
      </c>
      <c r="C1" s="47"/>
      <c r="D1" s="47"/>
      <c r="E1" s="47"/>
      <c r="F1" s="33"/>
      <c r="G1" s="43"/>
      <c r="H1" s="9"/>
      <c r="I1" s="9"/>
      <c r="J1" s="10"/>
      <c r="K1" s="10"/>
    </row>
    <row r="2" spans="2:11" ht="27" customHeight="1">
      <c r="B2" s="44" t="s">
        <v>0</v>
      </c>
      <c r="C2" s="46"/>
      <c r="D2" s="46"/>
      <c r="E2" s="46"/>
      <c r="F2" s="46"/>
      <c r="G2" s="45"/>
      <c r="H2" s="11" t="s">
        <v>51</v>
      </c>
      <c r="I2" s="11"/>
      <c r="J2" s="12" t="s">
        <v>52</v>
      </c>
      <c r="K2" s="12"/>
    </row>
    <row r="3" spans="2:11" ht="39" thickBot="1">
      <c r="B3" s="20"/>
      <c r="C3" s="51" t="s">
        <v>39</v>
      </c>
      <c r="D3" s="52"/>
      <c r="E3" s="51" t="s">
        <v>1</v>
      </c>
      <c r="F3" s="53"/>
      <c r="G3" s="21" t="s">
        <v>66</v>
      </c>
      <c r="H3" s="7" t="s">
        <v>46</v>
      </c>
      <c r="I3" s="7" t="s">
        <v>47</v>
      </c>
      <c r="J3" s="7" t="s">
        <v>46</v>
      </c>
      <c r="K3" s="7" t="s">
        <v>47</v>
      </c>
    </row>
    <row r="4" spans="2:12" ht="15" thickTop="1">
      <c r="B4" s="56" t="s">
        <v>40</v>
      </c>
      <c r="C4" s="62" t="s">
        <v>2</v>
      </c>
      <c r="D4" s="63"/>
      <c r="E4" s="35"/>
      <c r="F4" s="27" t="s">
        <v>41</v>
      </c>
      <c r="G4" s="32">
        <f aca="true" t="shared" si="0" ref="G4:G32">IF(SUM(E4)=0,"",ROUND(E4*H4*0.0258,0))</f>
      </c>
      <c r="H4" s="8">
        <v>38.2</v>
      </c>
      <c r="I4" s="13" t="s">
        <v>54</v>
      </c>
      <c r="J4" s="23">
        <v>0.0187</v>
      </c>
      <c r="K4" s="13" t="s">
        <v>55</v>
      </c>
      <c r="L4" s="31"/>
    </row>
    <row r="5" spans="2:11" ht="14.25">
      <c r="B5" s="49"/>
      <c r="C5" s="64" t="s">
        <v>3</v>
      </c>
      <c r="D5" s="65"/>
      <c r="E5" s="36"/>
      <c r="F5" s="27" t="s">
        <v>42</v>
      </c>
      <c r="G5" s="32">
        <f t="shared" si="0"/>
      </c>
      <c r="H5" s="8">
        <v>35.3</v>
      </c>
      <c r="I5" s="13" t="s">
        <v>54</v>
      </c>
      <c r="J5" s="23">
        <v>0.0184</v>
      </c>
      <c r="K5" s="13" t="s">
        <v>56</v>
      </c>
    </row>
    <row r="6" spans="2:11" ht="14.25">
      <c r="B6" s="49"/>
      <c r="C6" s="54" t="s">
        <v>4</v>
      </c>
      <c r="D6" s="55"/>
      <c r="E6" s="36"/>
      <c r="F6" s="27" t="s">
        <v>42</v>
      </c>
      <c r="G6" s="32">
        <f t="shared" si="0"/>
      </c>
      <c r="H6" s="8">
        <v>34.6</v>
      </c>
      <c r="I6" s="13" t="s">
        <v>54</v>
      </c>
      <c r="J6" s="23">
        <v>0.0183</v>
      </c>
      <c r="K6" s="13" t="s">
        <v>56</v>
      </c>
    </row>
    <row r="7" spans="2:11" ht="14.25">
      <c r="B7" s="49"/>
      <c r="C7" s="54" t="s">
        <v>5</v>
      </c>
      <c r="D7" s="55"/>
      <c r="E7" s="36"/>
      <c r="F7" s="27" t="s">
        <v>42</v>
      </c>
      <c r="G7" s="32">
        <f t="shared" si="0"/>
      </c>
      <c r="H7" s="8">
        <v>33.6</v>
      </c>
      <c r="I7" s="13" t="s">
        <v>54</v>
      </c>
      <c r="J7" s="23">
        <v>0.0182</v>
      </c>
      <c r="K7" s="13" t="s">
        <v>56</v>
      </c>
    </row>
    <row r="8" spans="2:11" ht="14.25">
      <c r="B8" s="49"/>
      <c r="C8" s="54" t="s">
        <v>6</v>
      </c>
      <c r="D8" s="55"/>
      <c r="E8" s="36"/>
      <c r="F8" s="27" t="s">
        <v>42</v>
      </c>
      <c r="G8" s="32">
        <f t="shared" si="0"/>
      </c>
      <c r="H8" s="8">
        <v>36.7</v>
      </c>
      <c r="I8" s="13" t="s">
        <v>54</v>
      </c>
      <c r="J8" s="23">
        <v>0.0185</v>
      </c>
      <c r="K8" s="13" t="s">
        <v>56</v>
      </c>
    </row>
    <row r="9" spans="2:11" ht="14.25">
      <c r="B9" s="49"/>
      <c r="C9" s="54" t="s">
        <v>7</v>
      </c>
      <c r="D9" s="55"/>
      <c r="E9" s="36"/>
      <c r="F9" s="27" t="s">
        <v>42</v>
      </c>
      <c r="G9" s="32">
        <f t="shared" si="0"/>
      </c>
      <c r="H9" s="8">
        <v>37.7</v>
      </c>
      <c r="I9" s="13" t="s">
        <v>54</v>
      </c>
      <c r="J9" s="23">
        <v>0.0187</v>
      </c>
      <c r="K9" s="13" t="s">
        <v>56</v>
      </c>
    </row>
    <row r="10" spans="2:11" ht="14.25">
      <c r="B10" s="49"/>
      <c r="C10" s="54" t="s">
        <v>8</v>
      </c>
      <c r="D10" s="55"/>
      <c r="E10" s="36"/>
      <c r="F10" s="27" t="s">
        <v>42</v>
      </c>
      <c r="G10" s="32">
        <f t="shared" si="0"/>
      </c>
      <c r="H10" s="8">
        <v>39.1</v>
      </c>
      <c r="I10" s="13" t="s">
        <v>54</v>
      </c>
      <c r="J10" s="23">
        <v>0.0189</v>
      </c>
      <c r="K10" s="13" t="s">
        <v>56</v>
      </c>
    </row>
    <row r="11" spans="2:11" ht="14.25">
      <c r="B11" s="49"/>
      <c r="C11" s="54" t="s">
        <v>9</v>
      </c>
      <c r="D11" s="55"/>
      <c r="E11" s="36"/>
      <c r="F11" s="27" t="s">
        <v>42</v>
      </c>
      <c r="G11" s="32">
        <f t="shared" si="0"/>
      </c>
      <c r="H11" s="8">
        <v>41.9</v>
      </c>
      <c r="I11" s="13" t="s">
        <v>54</v>
      </c>
      <c r="J11" s="23">
        <v>0.0195</v>
      </c>
      <c r="K11" s="13" t="s">
        <v>56</v>
      </c>
    </row>
    <row r="12" spans="2:11" ht="14.25">
      <c r="B12" s="49"/>
      <c r="C12" s="54" t="s">
        <v>10</v>
      </c>
      <c r="D12" s="55"/>
      <c r="E12" s="36"/>
      <c r="F12" s="27" t="s">
        <v>11</v>
      </c>
      <c r="G12" s="32">
        <f t="shared" si="0"/>
      </c>
      <c r="H12" s="8">
        <v>40.9</v>
      </c>
      <c r="I12" s="13" t="s">
        <v>57</v>
      </c>
      <c r="J12" s="23">
        <v>0.0208</v>
      </c>
      <c r="K12" s="13" t="s">
        <v>56</v>
      </c>
    </row>
    <row r="13" spans="2:11" ht="14.25">
      <c r="B13" s="49"/>
      <c r="C13" s="54" t="s">
        <v>12</v>
      </c>
      <c r="D13" s="55"/>
      <c r="E13" s="36"/>
      <c r="F13" s="27" t="s">
        <v>11</v>
      </c>
      <c r="G13" s="32">
        <f t="shared" si="0"/>
      </c>
      <c r="H13" s="8">
        <v>29.9</v>
      </c>
      <c r="I13" s="13" t="s">
        <v>57</v>
      </c>
      <c r="J13" s="23">
        <v>0.0254</v>
      </c>
      <c r="K13" s="13" t="s">
        <v>56</v>
      </c>
    </row>
    <row r="14" spans="2:11" ht="15" customHeight="1">
      <c r="B14" s="49"/>
      <c r="C14" s="60" t="s">
        <v>13</v>
      </c>
      <c r="D14" s="34" t="s">
        <v>14</v>
      </c>
      <c r="E14" s="36"/>
      <c r="F14" s="27" t="s">
        <v>11</v>
      </c>
      <c r="G14" s="32">
        <f t="shared" si="0"/>
      </c>
      <c r="H14" s="8">
        <v>50.8</v>
      </c>
      <c r="I14" s="13" t="s">
        <v>57</v>
      </c>
      <c r="J14" s="23">
        <v>0.0161</v>
      </c>
      <c r="K14" s="13" t="s">
        <v>56</v>
      </c>
    </row>
    <row r="15" spans="2:11" ht="14.25">
      <c r="B15" s="49"/>
      <c r="C15" s="61"/>
      <c r="D15" s="1" t="s">
        <v>15</v>
      </c>
      <c r="E15" s="37"/>
      <c r="F15" s="28" t="s">
        <v>16</v>
      </c>
      <c r="G15" s="32">
        <f t="shared" si="0"/>
      </c>
      <c r="H15" s="8">
        <v>44.9</v>
      </c>
      <c r="I15" s="13" t="s">
        <v>58</v>
      </c>
      <c r="J15" s="23">
        <v>0.0142</v>
      </c>
      <c r="K15" s="13" t="s">
        <v>56</v>
      </c>
    </row>
    <row r="16" spans="2:11" ht="15" customHeight="1">
      <c r="B16" s="49"/>
      <c r="C16" s="60" t="s">
        <v>63</v>
      </c>
      <c r="D16" s="34" t="s">
        <v>17</v>
      </c>
      <c r="E16" s="36"/>
      <c r="F16" s="27" t="s">
        <v>11</v>
      </c>
      <c r="G16" s="32">
        <f t="shared" si="0"/>
      </c>
      <c r="H16" s="8">
        <v>54.6</v>
      </c>
      <c r="I16" s="13" t="s">
        <v>57</v>
      </c>
      <c r="J16" s="23">
        <v>0.0135</v>
      </c>
      <c r="K16" s="13" t="s">
        <v>59</v>
      </c>
    </row>
    <row r="17" spans="2:11" ht="14.25">
      <c r="B17" s="49"/>
      <c r="C17" s="61"/>
      <c r="D17" s="1" t="s">
        <v>18</v>
      </c>
      <c r="E17" s="37"/>
      <c r="F17" s="28" t="s">
        <v>16</v>
      </c>
      <c r="G17" s="32">
        <f t="shared" si="0"/>
      </c>
      <c r="H17" s="8">
        <v>43.5</v>
      </c>
      <c r="I17" s="13" t="s">
        <v>60</v>
      </c>
      <c r="J17" s="23">
        <v>0.0139</v>
      </c>
      <c r="K17" s="13" t="s">
        <v>56</v>
      </c>
    </row>
    <row r="18" spans="2:11" ht="14.25">
      <c r="B18" s="49"/>
      <c r="C18" s="60" t="s">
        <v>19</v>
      </c>
      <c r="D18" s="1" t="s">
        <v>65</v>
      </c>
      <c r="E18" s="36"/>
      <c r="F18" s="27" t="s">
        <v>11</v>
      </c>
      <c r="G18" s="32">
        <f t="shared" si="0"/>
      </c>
      <c r="H18" s="8">
        <v>29</v>
      </c>
      <c r="I18" s="13" t="s">
        <v>57</v>
      </c>
      <c r="J18" s="23">
        <v>0.0245</v>
      </c>
      <c r="K18" s="13" t="s">
        <v>59</v>
      </c>
    </row>
    <row r="19" spans="2:11" ht="14.25">
      <c r="B19" s="49"/>
      <c r="C19" s="67"/>
      <c r="D19" s="1" t="s">
        <v>20</v>
      </c>
      <c r="E19" s="36"/>
      <c r="F19" s="27" t="s">
        <v>11</v>
      </c>
      <c r="G19" s="32">
        <f t="shared" si="0"/>
      </c>
      <c r="H19" s="8">
        <v>25.7</v>
      </c>
      <c r="I19" s="13" t="s">
        <v>57</v>
      </c>
      <c r="J19" s="23">
        <v>0.0247</v>
      </c>
      <c r="K19" s="13" t="s">
        <v>56</v>
      </c>
    </row>
    <row r="20" spans="2:11" ht="14.25">
      <c r="B20" s="49"/>
      <c r="C20" s="61"/>
      <c r="D20" s="1" t="s">
        <v>21</v>
      </c>
      <c r="E20" s="36"/>
      <c r="F20" s="27" t="s">
        <v>11</v>
      </c>
      <c r="G20" s="32">
        <f t="shared" si="0"/>
      </c>
      <c r="H20" s="8">
        <v>26.9</v>
      </c>
      <c r="I20" s="13" t="s">
        <v>57</v>
      </c>
      <c r="J20" s="23">
        <v>0.0255</v>
      </c>
      <c r="K20" s="13" t="s">
        <v>56</v>
      </c>
    </row>
    <row r="21" spans="2:11" ht="14.25">
      <c r="B21" s="49"/>
      <c r="C21" s="54" t="s">
        <v>22</v>
      </c>
      <c r="D21" s="55"/>
      <c r="E21" s="36"/>
      <c r="F21" s="27" t="s">
        <v>11</v>
      </c>
      <c r="G21" s="32">
        <f t="shared" si="0"/>
      </c>
      <c r="H21" s="8">
        <v>29.4</v>
      </c>
      <c r="I21" s="13" t="s">
        <v>57</v>
      </c>
      <c r="J21" s="23">
        <v>0.0294</v>
      </c>
      <c r="K21" s="13" t="s">
        <v>56</v>
      </c>
    </row>
    <row r="22" spans="2:11" ht="14.25">
      <c r="B22" s="49"/>
      <c r="C22" s="54" t="s">
        <v>23</v>
      </c>
      <c r="D22" s="55"/>
      <c r="E22" s="36"/>
      <c r="F22" s="27" t="s">
        <v>11</v>
      </c>
      <c r="G22" s="32">
        <f t="shared" si="0"/>
      </c>
      <c r="H22" s="8">
        <v>37.3</v>
      </c>
      <c r="I22" s="13" t="s">
        <v>57</v>
      </c>
      <c r="J22" s="23">
        <v>0.0209</v>
      </c>
      <c r="K22" s="13" t="s">
        <v>56</v>
      </c>
    </row>
    <row r="23" spans="2:11" ht="14.25">
      <c r="B23" s="49"/>
      <c r="C23" s="54" t="s">
        <v>24</v>
      </c>
      <c r="D23" s="55"/>
      <c r="E23" s="37"/>
      <c r="F23" s="28" t="s">
        <v>16</v>
      </c>
      <c r="G23" s="32">
        <f t="shared" si="0"/>
      </c>
      <c r="H23" s="8">
        <v>21.1</v>
      </c>
      <c r="I23" s="13" t="s">
        <v>60</v>
      </c>
      <c r="J23" s="23">
        <v>0.011</v>
      </c>
      <c r="K23" s="13" t="s">
        <v>56</v>
      </c>
    </row>
    <row r="24" spans="2:11" ht="14.25">
      <c r="B24" s="49"/>
      <c r="C24" s="54" t="s">
        <v>25</v>
      </c>
      <c r="D24" s="55"/>
      <c r="E24" s="37"/>
      <c r="F24" s="28" t="s">
        <v>16</v>
      </c>
      <c r="G24" s="32">
        <f t="shared" si="0"/>
      </c>
      <c r="H24" s="8">
        <v>3.41</v>
      </c>
      <c r="I24" s="13" t="s">
        <v>60</v>
      </c>
      <c r="J24" s="23">
        <v>0.0263</v>
      </c>
      <c r="K24" s="13" t="s">
        <v>59</v>
      </c>
    </row>
    <row r="25" spans="2:11" ht="14.25">
      <c r="B25" s="49"/>
      <c r="C25" s="54" t="s">
        <v>26</v>
      </c>
      <c r="D25" s="55"/>
      <c r="E25" s="37"/>
      <c r="F25" s="28" t="s">
        <v>16</v>
      </c>
      <c r="G25" s="32">
        <f t="shared" si="0"/>
      </c>
      <c r="H25" s="8">
        <v>8.41</v>
      </c>
      <c r="I25" s="13" t="s">
        <v>60</v>
      </c>
      <c r="J25" s="23">
        <v>0.0384</v>
      </c>
      <c r="K25" s="13" t="s">
        <v>59</v>
      </c>
    </row>
    <row r="26" spans="2:11" ht="13.5">
      <c r="B26" s="49"/>
      <c r="C26" s="66" t="s">
        <v>43</v>
      </c>
      <c r="D26" s="1" t="s">
        <v>28</v>
      </c>
      <c r="E26" s="37"/>
      <c r="F26" s="28" t="s">
        <v>16</v>
      </c>
      <c r="G26" s="32">
        <f t="shared" si="0"/>
      </c>
      <c r="H26" s="14">
        <v>45</v>
      </c>
      <c r="I26" s="13" t="s">
        <v>60</v>
      </c>
      <c r="J26" s="23">
        <v>0.0136</v>
      </c>
      <c r="K26" s="13" t="s">
        <v>59</v>
      </c>
    </row>
    <row r="27" spans="2:11" ht="13.5">
      <c r="B27" s="49"/>
      <c r="C27" s="66"/>
      <c r="D27" s="1" t="s">
        <v>53</v>
      </c>
      <c r="E27" s="37"/>
      <c r="F27" s="27" t="s">
        <v>62</v>
      </c>
      <c r="G27" s="32">
        <f t="shared" si="0"/>
      </c>
      <c r="H27" s="14"/>
      <c r="I27" s="13"/>
      <c r="J27" s="23"/>
      <c r="K27" s="13"/>
    </row>
    <row r="28" spans="2:11" ht="14.25">
      <c r="B28" s="49"/>
      <c r="C28" s="66"/>
      <c r="D28" s="1" t="s">
        <v>53</v>
      </c>
      <c r="E28" s="36"/>
      <c r="F28" s="27" t="s">
        <v>62</v>
      </c>
      <c r="G28" s="32">
        <f t="shared" si="0"/>
      </c>
      <c r="H28" s="15"/>
      <c r="I28" s="16"/>
      <c r="J28" s="24"/>
      <c r="K28" s="25"/>
    </row>
    <row r="29" spans="2:11" ht="14.25">
      <c r="B29" s="49"/>
      <c r="C29" s="54" t="s">
        <v>29</v>
      </c>
      <c r="D29" s="55"/>
      <c r="E29" s="36"/>
      <c r="F29" s="27" t="s">
        <v>30</v>
      </c>
      <c r="G29" s="32">
        <f t="shared" si="0"/>
      </c>
      <c r="H29" s="17">
        <v>1.02</v>
      </c>
      <c r="I29" s="18" t="s">
        <v>48</v>
      </c>
      <c r="J29" s="26">
        <v>0.06</v>
      </c>
      <c r="K29" s="13" t="s">
        <v>61</v>
      </c>
    </row>
    <row r="30" spans="2:11" ht="14.25">
      <c r="B30" s="49"/>
      <c r="C30" s="54" t="s">
        <v>64</v>
      </c>
      <c r="D30" s="55"/>
      <c r="E30" s="36"/>
      <c r="F30" s="27" t="s">
        <v>30</v>
      </c>
      <c r="G30" s="32">
        <f t="shared" si="0"/>
      </c>
      <c r="H30" s="17">
        <v>1.36</v>
      </c>
      <c r="I30" s="18" t="s">
        <v>48</v>
      </c>
      <c r="J30" s="26">
        <v>0.057</v>
      </c>
      <c r="K30" s="13" t="s">
        <v>61</v>
      </c>
    </row>
    <row r="31" spans="2:11" ht="14.25">
      <c r="B31" s="49"/>
      <c r="C31" s="54" t="s">
        <v>31</v>
      </c>
      <c r="D31" s="55"/>
      <c r="E31" s="36"/>
      <c r="F31" s="27" t="s">
        <v>30</v>
      </c>
      <c r="G31" s="32">
        <f t="shared" si="0"/>
      </c>
      <c r="H31" s="8">
        <v>1.36</v>
      </c>
      <c r="I31" s="18" t="s">
        <v>48</v>
      </c>
      <c r="J31" s="26">
        <v>0.057</v>
      </c>
      <c r="K31" s="13" t="s">
        <v>61</v>
      </c>
    </row>
    <row r="32" spans="2:11" ht="14.25">
      <c r="B32" s="49"/>
      <c r="C32" s="54" t="s">
        <v>32</v>
      </c>
      <c r="D32" s="55"/>
      <c r="E32" s="36"/>
      <c r="F32" s="27" t="s">
        <v>30</v>
      </c>
      <c r="G32" s="32">
        <f t="shared" si="0"/>
      </c>
      <c r="H32" s="8">
        <v>1.36</v>
      </c>
      <c r="I32" s="18" t="s">
        <v>48</v>
      </c>
      <c r="J32" s="26">
        <v>0.057</v>
      </c>
      <c r="K32" s="13" t="s">
        <v>61</v>
      </c>
    </row>
    <row r="33" spans="2:11" ht="14.25">
      <c r="B33" s="50"/>
      <c r="C33" s="54" t="s">
        <v>33</v>
      </c>
      <c r="D33" s="55"/>
      <c r="E33" s="68"/>
      <c r="F33" s="69"/>
      <c r="G33" s="32">
        <f>IF(SUM(G4:G32)=0,"",SUM(G4:G32))</f>
      </c>
      <c r="H33" s="8"/>
      <c r="I33" s="18"/>
      <c r="J33" s="26"/>
      <c r="K33" s="13"/>
    </row>
    <row r="34" spans="2:11" ht="14.25">
      <c r="B34" s="48" t="s">
        <v>34</v>
      </c>
      <c r="C34" s="59" t="s">
        <v>67</v>
      </c>
      <c r="D34" s="22" t="s">
        <v>35</v>
      </c>
      <c r="E34" s="38"/>
      <c r="F34" s="29" t="s">
        <v>44</v>
      </c>
      <c r="G34" s="32">
        <f>IF(SUM(E34)=0,"",ROUND(E34*H34*0.0258,0))</f>
      </c>
      <c r="H34" s="17">
        <v>9.97</v>
      </c>
      <c r="I34" s="13" t="s">
        <v>49</v>
      </c>
      <c r="J34" s="19">
        <v>0.488</v>
      </c>
      <c r="K34" s="13" t="s">
        <v>50</v>
      </c>
    </row>
    <row r="35" spans="2:11" ht="24">
      <c r="B35" s="49"/>
      <c r="C35" s="59"/>
      <c r="D35" s="22" t="s">
        <v>70</v>
      </c>
      <c r="E35" s="38"/>
      <c r="F35" s="29" t="s">
        <v>44</v>
      </c>
      <c r="G35" s="32">
        <f>IF(SUM(E35)=0,"",ROUND(E35*H35*0.0258,0))</f>
      </c>
      <c r="H35" s="17">
        <v>9.97</v>
      </c>
      <c r="I35" s="13" t="s">
        <v>49</v>
      </c>
      <c r="J35" s="19">
        <v>0.488</v>
      </c>
      <c r="K35" s="13" t="s">
        <v>50</v>
      </c>
    </row>
    <row r="36" spans="2:11" ht="14.25">
      <c r="B36" s="49"/>
      <c r="C36" s="59"/>
      <c r="D36" s="22" t="s">
        <v>36</v>
      </c>
      <c r="E36" s="38"/>
      <c r="F36" s="29" t="s">
        <v>44</v>
      </c>
      <c r="G36" s="32">
        <f>IF(SUM(E36)=0,"",ROUND(E36*H36*0.0258,0))</f>
      </c>
      <c r="H36" s="17">
        <v>9.28</v>
      </c>
      <c r="I36" s="13" t="s">
        <v>49</v>
      </c>
      <c r="J36" s="19">
        <v>0.488</v>
      </c>
      <c r="K36" s="13" t="s">
        <v>50</v>
      </c>
    </row>
    <row r="37" spans="2:11" ht="22.5" customHeight="1">
      <c r="B37" s="49"/>
      <c r="C37" s="59" t="s">
        <v>27</v>
      </c>
      <c r="D37" s="22" t="s">
        <v>45</v>
      </c>
      <c r="E37" s="38"/>
      <c r="F37" s="29" t="s">
        <v>44</v>
      </c>
      <c r="G37" s="32">
        <f>IF(SUM(E37)=0,"",ROUND(E37*H37*0.0258,0))</f>
      </c>
      <c r="H37" s="17">
        <v>9.76</v>
      </c>
      <c r="I37" s="13" t="s">
        <v>49</v>
      </c>
      <c r="J37" s="19">
        <v>0.55</v>
      </c>
      <c r="K37" s="13" t="s">
        <v>50</v>
      </c>
    </row>
    <row r="38" spans="2:11" ht="14.25">
      <c r="B38" s="49"/>
      <c r="C38" s="59"/>
      <c r="D38" s="22" t="s">
        <v>37</v>
      </c>
      <c r="E38" s="38"/>
      <c r="F38" s="29" t="s">
        <v>44</v>
      </c>
      <c r="G38" s="39"/>
      <c r="H38" s="17"/>
      <c r="I38" s="13" t="s">
        <v>49</v>
      </c>
      <c r="J38" s="19"/>
      <c r="K38" s="13" t="s">
        <v>50</v>
      </c>
    </row>
    <row r="39" spans="2:7" ht="13.5">
      <c r="B39" s="50"/>
      <c r="C39" s="57" t="s">
        <v>33</v>
      </c>
      <c r="D39" s="58"/>
      <c r="E39" s="40">
        <f>IF(SUM(E34,E36,E37,E38)=0,"",SUM(E34,E36,E37,E38))</f>
      </c>
      <c r="F39" s="29" t="s">
        <v>44</v>
      </c>
      <c r="G39" s="32">
        <f>IF(SUM(G34,G36,G37)=0,"",SUM(G34,G36,G37))</f>
      </c>
    </row>
    <row r="40" spans="2:7" ht="14.25">
      <c r="B40" s="57" t="s">
        <v>38</v>
      </c>
      <c r="C40" s="58"/>
      <c r="D40" s="58"/>
      <c r="E40" s="68"/>
      <c r="F40" s="69"/>
      <c r="G40" s="32">
        <f>IF(SUM(G33,G39)=0,"",SUM(G33,G39))</f>
      </c>
    </row>
    <row r="41" spans="2:11" ht="24" customHeight="1">
      <c r="B41" s="72" t="s">
        <v>69</v>
      </c>
      <c r="C41" s="73"/>
      <c r="D41" s="73"/>
      <c r="E41" s="41"/>
      <c r="F41" s="29" t="s">
        <v>44</v>
      </c>
      <c r="G41" s="32">
        <f>IF(SUM(E41)=0,"",ROUND(E41*H41*0.0258,0))</f>
      </c>
      <c r="H41" s="17">
        <v>9.97</v>
      </c>
      <c r="I41" s="13" t="s">
        <v>49</v>
      </c>
      <c r="J41" s="19"/>
      <c r="K41" s="13" t="s">
        <v>50</v>
      </c>
    </row>
    <row r="42" spans="2:8" ht="14.25">
      <c r="B42" s="57" t="s">
        <v>68</v>
      </c>
      <c r="C42" s="74"/>
      <c r="D42" s="74"/>
      <c r="E42" s="68"/>
      <c r="F42" s="69"/>
      <c r="G42" s="42">
        <f>IF(G41="","",SUM(G40,-G41))</f>
      </c>
      <c r="H42" s="8"/>
    </row>
    <row r="43" spans="2:10" ht="14.25" customHeight="1">
      <c r="B43" s="70" t="s">
        <v>71</v>
      </c>
      <c r="C43" s="70"/>
      <c r="D43" s="70"/>
      <c r="E43" s="70"/>
      <c r="F43" s="70"/>
      <c r="G43" s="70"/>
      <c r="H43" s="8"/>
      <c r="I43" s="8"/>
      <c r="J43" s="8"/>
    </row>
    <row r="44" spans="2:10" ht="14.25">
      <c r="B44" s="71"/>
      <c r="C44" s="71"/>
      <c r="D44" s="71"/>
      <c r="E44" s="71"/>
      <c r="F44" s="71"/>
      <c r="G44" s="71"/>
      <c r="H44" s="6"/>
      <c r="I44" s="8"/>
      <c r="J44" s="8"/>
    </row>
    <row r="45" spans="2:10" ht="14.25">
      <c r="B45" s="71"/>
      <c r="C45" s="71"/>
      <c r="D45" s="71"/>
      <c r="E45" s="71"/>
      <c r="F45" s="71"/>
      <c r="G45" s="71"/>
      <c r="I45" s="6"/>
      <c r="J45" s="6"/>
    </row>
    <row r="46" spans="2:8" ht="14.25">
      <c r="B46" s="71"/>
      <c r="C46" s="71"/>
      <c r="D46" s="71"/>
      <c r="E46" s="71"/>
      <c r="F46" s="71"/>
      <c r="G46" s="71"/>
      <c r="H46" s="6"/>
    </row>
    <row r="47" spans="2:10" ht="14.25">
      <c r="B47" s="71"/>
      <c r="C47" s="71"/>
      <c r="D47" s="71"/>
      <c r="E47" s="71"/>
      <c r="F47" s="71"/>
      <c r="G47" s="71"/>
      <c r="H47" s="6"/>
      <c r="I47" s="6"/>
      <c r="J47" s="6"/>
    </row>
    <row r="48" spans="2:10" ht="14.25">
      <c r="B48" s="71"/>
      <c r="C48" s="71"/>
      <c r="D48" s="71"/>
      <c r="E48" s="71"/>
      <c r="F48" s="71"/>
      <c r="G48" s="71"/>
      <c r="H48" s="3"/>
      <c r="I48" s="6"/>
      <c r="J48" s="6"/>
    </row>
    <row r="49" spans="2:9" ht="35.25" customHeight="1">
      <c r="B49" s="71"/>
      <c r="C49" s="71"/>
      <c r="D49" s="71"/>
      <c r="E49" s="71"/>
      <c r="F49" s="71"/>
      <c r="G49" s="71"/>
      <c r="H49" s="3"/>
      <c r="I49" s="3"/>
    </row>
    <row r="50" spans="2:9" ht="11.25" customHeight="1">
      <c r="B50" s="71"/>
      <c r="C50" s="71"/>
      <c r="D50" s="71"/>
      <c r="E50" s="71"/>
      <c r="F50" s="71"/>
      <c r="G50" s="71"/>
      <c r="H50" s="4"/>
      <c r="I50" s="3"/>
    </row>
    <row r="51" spans="2:9" ht="11.25" customHeight="1">
      <c r="B51" s="71"/>
      <c r="C51" s="71"/>
      <c r="D51" s="71"/>
      <c r="E51" s="71"/>
      <c r="F51" s="71"/>
      <c r="G51" s="71"/>
      <c r="I51" s="4"/>
    </row>
    <row r="52" ht="14.25"/>
    <row r="81" ht="14.25"/>
    <row r="82" ht="14.25"/>
    <row r="83" ht="14.25"/>
    <row r="84" ht="14.25"/>
    <row r="85" ht="14.25"/>
    <row r="86" ht="14.25"/>
    <row r="87" ht="14.25"/>
    <row r="88" ht="14.25"/>
    <row r="89"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1" ht="14.25"/>
    <row r="132" ht="14.25"/>
    <row r="133" ht="14.25"/>
    <row r="134" ht="14.25"/>
    <row r="135" ht="14.25"/>
    <row r="136" ht="14.25"/>
    <row r="138" ht="14.25"/>
    <row r="139" ht="14.25"/>
    <row r="140" ht="14.25"/>
    <row r="141" ht="14.25"/>
    <row r="142" ht="14.25"/>
  </sheetData>
  <sheetProtection/>
  <mergeCells count="40">
    <mergeCell ref="B43:G51"/>
    <mergeCell ref="B40:D40"/>
    <mergeCell ref="E40:F40"/>
    <mergeCell ref="B41:D41"/>
    <mergeCell ref="B42:D42"/>
    <mergeCell ref="E42:F42"/>
    <mergeCell ref="C32:D32"/>
    <mergeCell ref="C26:C28"/>
    <mergeCell ref="C18:C20"/>
    <mergeCell ref="C33:D33"/>
    <mergeCell ref="E33:F33"/>
    <mergeCell ref="C31:D31"/>
    <mergeCell ref="C24:D24"/>
    <mergeCell ref="C8:D8"/>
    <mergeCell ref="C22:D22"/>
    <mergeCell ref="C13:D13"/>
    <mergeCell ref="C14:C15"/>
    <mergeCell ref="C10:D10"/>
    <mergeCell ref="C11:D11"/>
    <mergeCell ref="C21:D21"/>
    <mergeCell ref="C39:D39"/>
    <mergeCell ref="C34:C36"/>
    <mergeCell ref="C37:C38"/>
    <mergeCell ref="C12:D12"/>
    <mergeCell ref="C16:C17"/>
    <mergeCell ref="C4:D4"/>
    <mergeCell ref="C5:D5"/>
    <mergeCell ref="C6:D6"/>
    <mergeCell ref="C9:D9"/>
    <mergeCell ref="C29:D29"/>
    <mergeCell ref="B1:E1"/>
    <mergeCell ref="B34:B39"/>
    <mergeCell ref="C3:D3"/>
    <mergeCell ref="E3:F3"/>
    <mergeCell ref="B2:G2"/>
    <mergeCell ref="C30:D30"/>
    <mergeCell ref="C23:D23"/>
    <mergeCell ref="B4:B33"/>
    <mergeCell ref="C25:D25"/>
    <mergeCell ref="C7:D7"/>
  </mergeCells>
  <dataValidations count="2">
    <dataValidation allowBlank="1" showInputMessage="1" errorTitle="入力エラー" error="整数と小数点以下、合わせて14桁以内で入力して下さい。" sqref="G4:G41 E39"/>
    <dataValidation type="decimal" allowBlank="1" showInputMessage="1" showErrorMessage="1" errorTitle="入力エラー" error="整数と小数点以下、合わせて14桁以内で入力して下さい。" sqref="G42">
      <formula1>0</formula1>
      <formula2>99999999999999</formula2>
    </dataValidation>
  </dataValidations>
  <printOptions/>
  <pageMargins left="0.7480314960629921" right="0.7086614173228347" top="0.5905511811023623" bottom="0.5905511811023623" header="0.5118110236220472" footer="0.5118110236220472"/>
  <pageSetup fitToHeight="2" fitToWidth="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環境生活企画室</dc:creator>
  <cp:keywords/>
  <dc:description/>
  <cp:lastModifiedBy>河東駿</cp:lastModifiedBy>
  <cp:lastPrinted>2022-01-11T08:36:41Z</cp:lastPrinted>
  <dcterms:created xsi:type="dcterms:W3CDTF">2010-02-28T07:40:18Z</dcterms:created>
  <dcterms:modified xsi:type="dcterms:W3CDTF">2023-06-02T06:40:43Z</dcterms:modified>
  <cp:category/>
  <cp:version/>
  <cp:contentType/>
  <cp:contentStatus/>
</cp:coreProperties>
</file>