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activeTab="0"/>
  </bookViews>
  <sheets>
    <sheet name="選挙当日有権者数 （知事）" sheetId="1" r:id="rId1"/>
    <sheet name="選挙当日有権者数 （県議）" sheetId="2" r:id="rId2"/>
  </sheets>
  <definedNames>
    <definedName name="_xlnm.Print_Area" localSheetId="1">'選挙当日有権者数 （県議）'!$A$1:$M$33</definedName>
  </definedNames>
  <calcPr fullCalcOnLoad="1"/>
</workbook>
</file>

<file path=xl/sharedStrings.xml><?xml version="1.0" encoding="utf-8"?>
<sst xmlns="http://schemas.openxmlformats.org/spreadsheetml/2006/main" count="169" uniqueCount="83">
  <si>
    <t>男</t>
  </si>
  <si>
    <t>女</t>
  </si>
  <si>
    <t>計</t>
  </si>
  <si>
    <t>紫  波  町</t>
  </si>
  <si>
    <t>宮  古  市</t>
  </si>
  <si>
    <t>矢  巾  町</t>
  </si>
  <si>
    <t>盛　岡　市</t>
  </si>
  <si>
    <t>大船渡市</t>
  </si>
  <si>
    <t>紫</t>
  </si>
  <si>
    <t>遠  野  市</t>
  </si>
  <si>
    <t>波</t>
  </si>
  <si>
    <t>一  関  市</t>
  </si>
  <si>
    <t>郡</t>
  </si>
  <si>
    <t>陸前高田市</t>
  </si>
  <si>
    <t>釜  石  市</t>
  </si>
  <si>
    <t>平  泉  町</t>
  </si>
  <si>
    <t>野  田  村</t>
  </si>
  <si>
    <t>雫  石  町</t>
  </si>
  <si>
    <t>葛  巻  町</t>
  </si>
  <si>
    <t>岩  手  町</t>
  </si>
  <si>
    <t>住  田  町</t>
  </si>
  <si>
    <t>山  田  町</t>
  </si>
  <si>
    <t>岩  泉  町</t>
  </si>
  <si>
    <t>田野畑村</t>
  </si>
  <si>
    <t>普  代  村</t>
  </si>
  <si>
    <t>軽  米  町</t>
  </si>
  <si>
    <t>一  戸  町</t>
  </si>
  <si>
    <t xml:space="preserve">  郡  計       </t>
  </si>
  <si>
    <t>岩手郡</t>
  </si>
  <si>
    <t>気仙郡</t>
  </si>
  <si>
    <t>花　巻　市</t>
  </si>
  <si>
    <t>北　上　市</t>
  </si>
  <si>
    <t>久　慈　市</t>
  </si>
  <si>
    <t>二　戸　市</t>
  </si>
  <si>
    <t>八幡平市</t>
  </si>
  <si>
    <t>奥　州　市</t>
  </si>
  <si>
    <t>西和賀町</t>
  </si>
  <si>
    <t>和賀郡</t>
  </si>
  <si>
    <t>胆沢郡</t>
  </si>
  <si>
    <t>西磐井郡</t>
  </si>
  <si>
    <t>上閉伊郡</t>
  </si>
  <si>
    <t>下閉伊郡</t>
  </si>
  <si>
    <t>九　戸　村</t>
  </si>
  <si>
    <t>洋　野　町</t>
  </si>
  <si>
    <t>二戸郡</t>
  </si>
  <si>
    <t>大　槌　町</t>
  </si>
  <si>
    <t>選挙当日有権者数</t>
  </si>
  <si>
    <t>市町村名</t>
  </si>
  <si>
    <t>選挙当日有権者数（人）</t>
  </si>
  <si>
    <t>前回</t>
  </si>
  <si>
    <t>金ケ崎町</t>
  </si>
  <si>
    <t xml:space="preserve">  県  計       </t>
  </si>
  <si>
    <t>　市   計</t>
  </si>
  <si>
    <t>盛岡</t>
  </si>
  <si>
    <t>選挙区</t>
  </si>
  <si>
    <t>花巻</t>
  </si>
  <si>
    <t>北上</t>
  </si>
  <si>
    <t>久慈</t>
  </si>
  <si>
    <t>遠野</t>
  </si>
  <si>
    <t>一関</t>
  </si>
  <si>
    <t>釜石</t>
  </si>
  <si>
    <t>二戸</t>
  </si>
  <si>
    <t>八幡平</t>
  </si>
  <si>
    <t>奥州</t>
  </si>
  <si>
    <t>紫波</t>
  </si>
  <si>
    <t>計</t>
  </si>
  <si>
    <t>県　　計</t>
  </si>
  <si>
    <t>無投票</t>
  </si>
  <si>
    <t>別紙４－１</t>
  </si>
  <si>
    <t>別紙４－２</t>
  </si>
  <si>
    <t>滝  沢  市</t>
  </si>
  <si>
    <t>宮古</t>
  </si>
  <si>
    <t>滝沢</t>
  </si>
  <si>
    <t>大船渡・陸前高田</t>
  </si>
  <si>
    <t>計</t>
  </si>
  <si>
    <t>（令和５年９月３日執行　岩手県知事選挙）</t>
  </si>
  <si>
    <t>前回</t>
  </si>
  <si>
    <t>九戸村</t>
  </si>
  <si>
    <t>一戸町</t>
  </si>
  <si>
    <t>（令和５年９月３日執行　岩手県議会議員選挙）</t>
  </si>
  <si>
    <t>軽米町</t>
  </si>
  <si>
    <t>九戸郡</t>
  </si>
  <si>
    <t>　　　　　　（10時00分発表）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</si>
</sst>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.0;[Red]\-#,##0.0"/>
    <numFmt numFmtId="178" formatCode="0.0%"/>
    <numFmt numFmtId="179" formatCode="#,##0;[Red]#,##0"/>
    <numFmt numFmtId="180" formatCode="#,##0_ ;[Red]\-#,##0\ "/>
    <numFmt numFmtId="181" formatCode="0.000%"/>
    <numFmt numFmtId="182" formatCode="0.0"/>
    <numFmt numFmtId="183" formatCode="0.000"/>
    <numFmt numFmtId="184" formatCode="0_ "/>
    <numFmt numFmtId="185" formatCode="0.E+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12" xfId="48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38" fontId="0" fillId="0" borderId="16" xfId="48" applyFill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0" borderId="16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4" xfId="48" applyFill="1" applyBorder="1" applyAlignment="1">
      <alignment vertical="center"/>
    </xf>
    <xf numFmtId="38" fontId="0" fillId="0" borderId="25" xfId="48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38" fontId="0" fillId="0" borderId="23" xfId="48" applyFill="1" applyBorder="1" applyAlignment="1">
      <alignment vertical="center"/>
    </xf>
    <xf numFmtId="0" fontId="0" fillId="0" borderId="27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38" fontId="0" fillId="0" borderId="28" xfId="48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33" borderId="29" xfId="48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57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0" fillId="0" borderId="32" xfId="48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34" xfId="48" applyBorder="1" applyAlignment="1">
      <alignment vertical="center"/>
    </xf>
    <xf numFmtId="38" fontId="0" fillId="0" borderId="31" xfId="48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57" fontId="0" fillId="0" borderId="36" xfId="0" applyNumberFormat="1" applyBorder="1" applyAlignment="1">
      <alignment horizontal="center" vertical="center"/>
    </xf>
    <xf numFmtId="38" fontId="0" fillId="0" borderId="37" xfId="48" applyFill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41" xfId="48" applyFill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38" fontId="0" fillId="0" borderId="47" xfId="48" applyFill="1" applyBorder="1" applyAlignment="1">
      <alignment vertical="center"/>
    </xf>
    <xf numFmtId="38" fontId="0" fillId="0" borderId="48" xfId="48" applyFill="1" applyBorder="1" applyAlignment="1">
      <alignment vertical="center"/>
    </xf>
    <xf numFmtId="38" fontId="0" fillId="0" borderId="49" xfId="48" applyFill="1" applyBorder="1" applyAlignment="1">
      <alignment vertical="center"/>
    </xf>
    <xf numFmtId="38" fontId="0" fillId="0" borderId="50" xfId="48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38" fontId="0" fillId="33" borderId="24" xfId="48" applyFill="1" applyBorder="1" applyAlignment="1">
      <alignment vertical="center"/>
    </xf>
    <xf numFmtId="38" fontId="0" fillId="33" borderId="19" xfId="48" applyFill="1" applyBorder="1" applyAlignment="1">
      <alignment vertical="center"/>
    </xf>
    <xf numFmtId="38" fontId="0" fillId="33" borderId="32" xfId="48" applyFill="1" applyBorder="1" applyAlignment="1">
      <alignment vertical="center"/>
    </xf>
    <xf numFmtId="38" fontId="0" fillId="33" borderId="30" xfId="48" applyFill="1" applyBorder="1" applyAlignment="1">
      <alignment vertical="center"/>
    </xf>
    <xf numFmtId="0" fontId="0" fillId="0" borderId="54" xfId="0" applyBorder="1" applyAlignment="1">
      <alignment vertical="center"/>
    </xf>
    <xf numFmtId="38" fontId="0" fillId="33" borderId="55" xfId="48" applyFill="1" applyBorder="1" applyAlignment="1">
      <alignment vertical="center"/>
    </xf>
    <xf numFmtId="38" fontId="0" fillId="33" borderId="56" xfId="48" applyFill="1" applyBorder="1" applyAlignment="1">
      <alignment vertical="center"/>
    </xf>
    <xf numFmtId="38" fontId="0" fillId="33" borderId="57" xfId="48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0" fillId="0" borderId="30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38" fontId="0" fillId="0" borderId="37" xfId="48" applyFill="1" applyBorder="1" applyAlignment="1">
      <alignment horizontal="right" vertical="center"/>
    </xf>
    <xf numFmtId="38" fontId="0" fillId="0" borderId="17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22" xfId="48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37" xfId="48" applyFill="1" applyBorder="1" applyAlignment="1">
      <alignment horizontal="center" vertical="center"/>
    </xf>
    <xf numFmtId="0" fontId="7" fillId="0" borderId="27" xfId="61" applyFont="1" applyBorder="1" applyAlignment="1">
      <alignment horizontal="distributed" vertical="center" shrinkToFit="1"/>
      <protection/>
    </xf>
    <xf numFmtId="38" fontId="7" fillId="0" borderId="24" xfId="50" applyFont="1" applyFill="1" applyBorder="1" applyAlignment="1">
      <alignment vertical="center"/>
    </xf>
    <xf numFmtId="38" fontId="7" fillId="0" borderId="32" xfId="50" applyFont="1" applyBorder="1" applyAlignment="1">
      <alignment vertical="center"/>
    </xf>
    <xf numFmtId="0" fontId="7" fillId="0" borderId="18" xfId="61" applyFont="1" applyBorder="1" applyAlignment="1">
      <alignment horizontal="center" vertical="center" shrinkToFit="1"/>
      <protection/>
    </xf>
    <xf numFmtId="38" fontId="7" fillId="0" borderId="26" xfId="50" applyFont="1" applyFill="1" applyBorder="1" applyAlignment="1">
      <alignment vertical="center"/>
    </xf>
    <xf numFmtId="38" fontId="7" fillId="0" borderId="34" xfId="50" applyFont="1" applyBorder="1" applyAlignment="1">
      <alignment vertical="center"/>
    </xf>
    <xf numFmtId="0" fontId="7" fillId="0" borderId="18" xfId="61" applyFont="1" applyBorder="1" applyAlignment="1">
      <alignment horizontal="distributed" vertical="center" shrinkToFit="1"/>
      <protection/>
    </xf>
    <xf numFmtId="0" fontId="7" fillId="0" borderId="58" xfId="61" applyFont="1" applyBorder="1" applyAlignment="1">
      <alignment horizontal="distributed" vertical="center" shrinkToFit="1"/>
      <protection/>
    </xf>
    <xf numFmtId="0" fontId="7" fillId="0" borderId="59" xfId="61" applyFont="1" applyBorder="1" applyAlignment="1">
      <alignment horizontal="distributed" vertical="center" shrinkToFit="1"/>
      <protection/>
    </xf>
    <xf numFmtId="38" fontId="7" fillId="0" borderId="55" xfId="50" applyFont="1" applyFill="1" applyBorder="1" applyAlignment="1">
      <alignment vertical="center"/>
    </xf>
    <xf numFmtId="38" fontId="7" fillId="0" borderId="56" xfId="50" applyFont="1" applyBorder="1" applyAlignment="1">
      <alignment vertical="center"/>
    </xf>
    <xf numFmtId="0" fontId="7" fillId="0" borderId="28" xfId="61" applyFont="1" applyBorder="1" applyAlignment="1">
      <alignment horizontal="distributed" vertical="center" shrinkToFit="1"/>
      <protection/>
    </xf>
    <xf numFmtId="38" fontId="7" fillId="0" borderId="25" xfId="50" applyFont="1" applyFill="1" applyBorder="1" applyAlignment="1">
      <alignment vertical="center"/>
    </xf>
    <xf numFmtId="38" fontId="7" fillId="0" borderId="33" xfId="50" applyFont="1" applyBorder="1" applyAlignment="1">
      <alignment vertical="center"/>
    </xf>
    <xf numFmtId="0" fontId="7" fillId="0" borderId="22" xfId="61" applyFont="1" applyBorder="1" applyAlignment="1">
      <alignment horizontal="distributed" vertical="center" shrinkToFit="1"/>
      <protection/>
    </xf>
    <xf numFmtId="38" fontId="7" fillId="0" borderId="23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38" fontId="7" fillId="0" borderId="18" xfId="50" applyFont="1" applyBorder="1" applyAlignment="1">
      <alignment vertical="center"/>
    </xf>
    <xf numFmtId="0" fontId="7" fillId="0" borderId="14" xfId="61" applyFont="1" applyBorder="1" applyAlignment="1">
      <alignment horizontal="distributed" vertical="center" shrinkToFit="1"/>
      <protection/>
    </xf>
    <xf numFmtId="38" fontId="0" fillId="0" borderId="50" xfId="48" applyFill="1" applyBorder="1" applyAlignment="1">
      <alignment horizontal="center" vertical="center"/>
    </xf>
    <xf numFmtId="0" fontId="0" fillId="0" borderId="53" xfId="0" applyBorder="1" applyAlignment="1">
      <alignment horizontal="distributed" vertical="center" shrinkToFit="1"/>
    </xf>
    <xf numFmtId="38" fontId="0" fillId="34" borderId="25" xfId="48" applyFill="1" applyBorder="1" applyAlignment="1">
      <alignment vertical="center"/>
    </xf>
    <xf numFmtId="38" fontId="0" fillId="34" borderId="20" xfId="48" applyFill="1" applyBorder="1" applyAlignment="1">
      <alignment vertical="center"/>
    </xf>
    <xf numFmtId="38" fontId="0" fillId="34" borderId="26" xfId="48" applyFill="1" applyBorder="1" applyAlignment="1">
      <alignment vertical="center"/>
    </xf>
    <xf numFmtId="38" fontId="0" fillId="34" borderId="12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16" xfId="48" applyFill="1" applyBorder="1" applyAlignment="1">
      <alignment vertical="center"/>
    </xf>
    <xf numFmtId="38" fontId="0" fillId="0" borderId="28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0" borderId="57" xfId="48" applyFill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61" xfId="48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38" fontId="0" fillId="0" borderId="35" xfId="48" applyFont="1" applyBorder="1" applyAlignment="1">
      <alignment horizontal="center" vertical="center"/>
    </xf>
    <xf numFmtId="38" fontId="0" fillId="0" borderId="39" xfId="48" applyFill="1" applyBorder="1" applyAlignment="1">
      <alignment horizontal="right" vertical="center"/>
    </xf>
    <xf numFmtId="38" fontId="0" fillId="0" borderId="44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38" fontId="0" fillId="34" borderId="47" xfId="48" applyFill="1" applyBorder="1" applyAlignment="1">
      <alignment vertical="center"/>
    </xf>
    <xf numFmtId="38" fontId="0" fillId="34" borderId="48" xfId="48" applyFill="1" applyBorder="1" applyAlignment="1">
      <alignment vertical="center"/>
    </xf>
    <xf numFmtId="38" fontId="7" fillId="0" borderId="63" xfId="50" applyFont="1" applyFill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64" xfId="50" applyFont="1" applyFill="1" applyBorder="1" applyAlignment="1">
      <alignment vertical="center"/>
    </xf>
    <xf numFmtId="38" fontId="0" fillId="34" borderId="64" xfId="48" applyFill="1" applyBorder="1" applyAlignment="1">
      <alignment vertical="center"/>
    </xf>
    <xf numFmtId="38" fontId="0" fillId="0" borderId="61" xfId="48" applyFill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65" xfId="48" applyFont="1" applyBorder="1" applyAlignment="1">
      <alignment horizontal="right" vertical="center"/>
    </xf>
    <xf numFmtId="38" fontId="7" fillId="0" borderId="53" xfId="50" applyFont="1" applyBorder="1" applyAlignment="1">
      <alignment vertical="center"/>
    </xf>
    <xf numFmtId="38" fontId="0" fillId="35" borderId="25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8" xfId="48" applyFont="1" applyFill="1" applyBorder="1" applyAlignment="1">
      <alignment horizontal="right" vertical="center"/>
    </xf>
    <xf numFmtId="38" fontId="0" fillId="35" borderId="26" xfId="48" applyFill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35" borderId="18" xfId="48" applyFont="1" applyFill="1" applyBorder="1" applyAlignment="1">
      <alignment horizontal="right" vertical="center"/>
    </xf>
    <xf numFmtId="38" fontId="0" fillId="35" borderId="23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22" xfId="48" applyFont="1" applyFill="1" applyBorder="1" applyAlignment="1">
      <alignment horizontal="right" vertical="center"/>
    </xf>
    <xf numFmtId="38" fontId="7" fillId="35" borderId="24" xfId="50" applyFont="1" applyFill="1" applyBorder="1" applyAlignment="1">
      <alignment vertical="center"/>
    </xf>
    <xf numFmtId="38" fontId="7" fillId="35" borderId="59" xfId="5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1" xfId="0" applyBorder="1" applyAlignment="1">
      <alignment vertical="center" textRotation="255" shrinkToFit="1"/>
    </xf>
    <xf numFmtId="0" fontId="0" fillId="0" borderId="72" xfId="0" applyBorder="1" applyAlignment="1">
      <alignment vertical="center" textRotation="255" shrinkToFit="1"/>
    </xf>
    <xf numFmtId="0" fontId="0" fillId="0" borderId="51" xfId="0" applyBorder="1" applyAlignment="1">
      <alignment vertical="center" textRotation="255" shrinkToFit="1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Font="1" applyBorder="1" applyAlignment="1">
      <alignment horizontal="distributed" vertical="center" shrinkToFit="1"/>
    </xf>
    <xf numFmtId="0" fontId="0" fillId="0" borderId="51" xfId="0" applyFont="1" applyBorder="1" applyAlignment="1">
      <alignment horizontal="distributed" vertical="center" shrinkToFit="1"/>
    </xf>
    <xf numFmtId="0" fontId="0" fillId="0" borderId="72" xfId="0" applyFont="1" applyBorder="1" applyAlignment="1">
      <alignment horizontal="distributed" vertical="center" shrinkToFit="1"/>
    </xf>
    <xf numFmtId="0" fontId="0" fillId="0" borderId="74" xfId="0" applyBorder="1" applyAlignment="1">
      <alignment horizontal="distributed" vertical="center" shrinkToFit="1"/>
    </xf>
    <xf numFmtId="0" fontId="0" fillId="0" borderId="66" xfId="0" applyBorder="1" applyAlignment="1">
      <alignment horizontal="distributed" vertical="center" shrinkToFit="1"/>
    </xf>
    <xf numFmtId="0" fontId="0" fillId="0" borderId="64" xfId="0" applyBorder="1" applyAlignment="1">
      <alignment horizontal="distributed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7" fillId="0" borderId="71" xfId="61" applyFont="1" applyBorder="1" applyAlignment="1">
      <alignment horizontal="distributed" vertical="center" shrinkToFit="1"/>
      <protection/>
    </xf>
    <xf numFmtId="0" fontId="0" fillId="0" borderId="51" xfId="0" applyBorder="1" applyAlignment="1">
      <alignment horizontal="distributed" vertical="center" shrinkToFit="1"/>
    </xf>
    <xf numFmtId="0" fontId="0" fillId="0" borderId="72" xfId="0" applyBorder="1" applyAlignment="1">
      <alignment horizontal="distributed" vertical="center" shrinkToFit="1"/>
    </xf>
    <xf numFmtId="0" fontId="7" fillId="0" borderId="71" xfId="61" applyFont="1" applyBorder="1" applyAlignment="1">
      <alignment horizontal="distributed" vertical="center" wrapText="1" shrinkToFit="1"/>
      <protection/>
    </xf>
    <xf numFmtId="0" fontId="7" fillId="0" borderId="51" xfId="61" applyFont="1" applyBorder="1" applyAlignment="1">
      <alignment horizontal="distributed" vertical="center" wrapText="1" shrinkToFit="1"/>
      <protection/>
    </xf>
    <xf numFmtId="0" fontId="7" fillId="0" borderId="72" xfId="61" applyFont="1" applyBorder="1" applyAlignment="1">
      <alignment horizontal="distributed" vertical="center" wrapText="1" shrinkToFit="1"/>
      <protection/>
    </xf>
    <xf numFmtId="0" fontId="7" fillId="0" borderId="74" xfId="61" applyFont="1" applyBorder="1" applyAlignment="1">
      <alignment horizontal="distributed" vertical="center" shrinkToFit="1"/>
      <protection/>
    </xf>
    <xf numFmtId="0" fontId="7" fillId="0" borderId="66" xfId="61" applyFont="1" applyBorder="1" applyAlignment="1">
      <alignment horizontal="distributed" vertical="center" shrinkToFit="1"/>
      <protection/>
    </xf>
    <xf numFmtId="0" fontId="7" fillId="0" borderId="64" xfId="61" applyFont="1" applyBorder="1" applyAlignment="1">
      <alignment horizontal="distributed" vertical="center" shrinkToFit="1"/>
      <protection/>
    </xf>
    <xf numFmtId="0" fontId="0" fillId="0" borderId="71" xfId="0" applyBorder="1" applyAlignment="1">
      <alignment horizontal="distributed" vertical="center" shrinkToFit="1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3.50390625" style="0" customWidth="1"/>
    <col min="2" max="2" width="10.25390625" style="0" bestFit="1" customWidth="1"/>
    <col min="3" max="6" width="12.125" style="0" customWidth="1"/>
    <col min="7" max="7" width="5.625" style="0" customWidth="1"/>
  </cols>
  <sheetData>
    <row r="1" spans="1:2" ht="12.75">
      <c r="A1" s="76" t="s">
        <v>68</v>
      </c>
      <c r="B1" s="76"/>
    </row>
    <row r="2" spans="1:7" ht="18.75">
      <c r="A2" s="158" t="s">
        <v>46</v>
      </c>
      <c r="B2" s="158"/>
      <c r="C2" s="158"/>
      <c r="D2" s="158"/>
      <c r="E2" s="158"/>
      <c r="F2" s="158"/>
      <c r="G2" s="1"/>
    </row>
    <row r="3" spans="1:7" ht="12.75">
      <c r="A3" s="159" t="s">
        <v>75</v>
      </c>
      <c r="B3" s="159"/>
      <c r="C3" s="159"/>
      <c r="D3" s="159"/>
      <c r="E3" s="159"/>
      <c r="F3" s="159"/>
      <c r="G3" s="1"/>
    </row>
    <row r="4" spans="4:6" ht="13.5" thickBot="1">
      <c r="D4" s="157" t="s">
        <v>82</v>
      </c>
      <c r="E4" s="157"/>
      <c r="F4" s="157"/>
    </row>
    <row r="5" spans="1:6" s="6" customFormat="1" ht="16.5" customHeight="1">
      <c r="A5" s="153" t="s">
        <v>47</v>
      </c>
      <c r="B5" s="154"/>
      <c r="C5" s="8" t="s">
        <v>48</v>
      </c>
      <c r="D5" s="8"/>
      <c r="E5" s="8"/>
      <c r="F5" s="42" t="s">
        <v>76</v>
      </c>
    </row>
    <row r="6" spans="1:6" s="6" customFormat="1" ht="16.5" customHeight="1" thickBot="1">
      <c r="A6" s="155"/>
      <c r="B6" s="156"/>
      <c r="C6" s="21" t="s">
        <v>0</v>
      </c>
      <c r="D6" s="15" t="s">
        <v>1</v>
      </c>
      <c r="E6" s="37" t="s">
        <v>2</v>
      </c>
      <c r="F6" s="43">
        <v>43716</v>
      </c>
    </row>
    <row r="7" spans="1:6" s="6" customFormat="1" ht="16.5" customHeight="1">
      <c r="A7" s="160" t="s">
        <v>6</v>
      </c>
      <c r="B7" s="161"/>
      <c r="C7" s="51">
        <v>110601</v>
      </c>
      <c r="D7" s="52">
        <v>127090</v>
      </c>
      <c r="E7" s="53">
        <f aca="true" t="shared" si="0" ref="E7:E49">C7+D7</f>
        <v>237691</v>
      </c>
      <c r="F7" s="54">
        <v>241710</v>
      </c>
    </row>
    <row r="8" spans="1:6" s="6" customFormat="1" ht="16.5" customHeight="1">
      <c r="A8" s="151" t="s">
        <v>4</v>
      </c>
      <c r="B8" s="152"/>
      <c r="C8" s="24">
        <v>19668</v>
      </c>
      <c r="D8" s="55">
        <v>21650</v>
      </c>
      <c r="E8" s="40">
        <f t="shared" si="0"/>
        <v>41318</v>
      </c>
      <c r="F8" s="46">
        <v>45021</v>
      </c>
    </row>
    <row r="9" spans="1:6" s="6" customFormat="1" ht="16.5" customHeight="1">
      <c r="A9" s="151" t="s">
        <v>7</v>
      </c>
      <c r="B9" s="152"/>
      <c r="C9" s="24">
        <v>13712</v>
      </c>
      <c r="D9" s="55">
        <v>15113</v>
      </c>
      <c r="E9" s="40">
        <f t="shared" si="0"/>
        <v>28825</v>
      </c>
      <c r="F9" s="46">
        <v>31075</v>
      </c>
    </row>
    <row r="10" spans="1:6" s="6" customFormat="1" ht="16.5" customHeight="1">
      <c r="A10" s="151" t="s">
        <v>30</v>
      </c>
      <c r="B10" s="152"/>
      <c r="C10" s="24">
        <v>37310</v>
      </c>
      <c r="D10" s="55">
        <v>41354</v>
      </c>
      <c r="E10" s="40">
        <f t="shared" si="0"/>
        <v>78664</v>
      </c>
      <c r="F10" s="46">
        <v>81252</v>
      </c>
    </row>
    <row r="11" spans="1:6" s="6" customFormat="1" ht="16.5" customHeight="1">
      <c r="A11" s="151" t="s">
        <v>31</v>
      </c>
      <c r="B11" s="152"/>
      <c r="C11" s="24">
        <v>38370</v>
      </c>
      <c r="D11" s="55">
        <v>38623</v>
      </c>
      <c r="E11" s="40">
        <f t="shared" si="0"/>
        <v>76993</v>
      </c>
      <c r="F11" s="46">
        <v>76467</v>
      </c>
    </row>
    <row r="12" spans="1:6" s="6" customFormat="1" ht="16.5" customHeight="1">
      <c r="A12" s="151" t="s">
        <v>32</v>
      </c>
      <c r="B12" s="152"/>
      <c r="C12" s="24">
        <v>13271</v>
      </c>
      <c r="D12" s="55">
        <v>14334</v>
      </c>
      <c r="E12" s="40">
        <f t="shared" si="0"/>
        <v>27605</v>
      </c>
      <c r="F12" s="46">
        <v>29391</v>
      </c>
    </row>
    <row r="13" spans="1:6" s="6" customFormat="1" ht="16.5" customHeight="1">
      <c r="A13" s="151" t="s">
        <v>9</v>
      </c>
      <c r="B13" s="152"/>
      <c r="C13" s="24">
        <v>10280</v>
      </c>
      <c r="D13" s="55">
        <v>11213</v>
      </c>
      <c r="E13" s="40">
        <f t="shared" si="0"/>
        <v>21493</v>
      </c>
      <c r="F13" s="46">
        <v>23161</v>
      </c>
    </row>
    <row r="14" spans="1:6" s="6" customFormat="1" ht="16.5" customHeight="1">
      <c r="A14" s="151" t="s">
        <v>11</v>
      </c>
      <c r="B14" s="152"/>
      <c r="C14" s="24">
        <v>45203</v>
      </c>
      <c r="D14" s="55">
        <v>48270</v>
      </c>
      <c r="E14" s="40">
        <f t="shared" si="0"/>
        <v>93473</v>
      </c>
      <c r="F14" s="46">
        <v>99218</v>
      </c>
    </row>
    <row r="15" spans="1:6" s="6" customFormat="1" ht="16.5" customHeight="1">
      <c r="A15" s="151" t="s">
        <v>13</v>
      </c>
      <c r="B15" s="152"/>
      <c r="C15" s="24">
        <v>7523</v>
      </c>
      <c r="D15" s="55">
        <v>8104</v>
      </c>
      <c r="E15" s="40">
        <f t="shared" si="0"/>
        <v>15627</v>
      </c>
      <c r="F15" s="46">
        <v>16533</v>
      </c>
    </row>
    <row r="16" spans="1:6" s="6" customFormat="1" ht="16.5" customHeight="1">
      <c r="A16" s="151" t="s">
        <v>14</v>
      </c>
      <c r="B16" s="152"/>
      <c r="C16" s="24">
        <v>12546</v>
      </c>
      <c r="D16" s="55">
        <v>13818</v>
      </c>
      <c r="E16" s="40">
        <f t="shared" si="0"/>
        <v>26364</v>
      </c>
      <c r="F16" s="46">
        <v>28867</v>
      </c>
    </row>
    <row r="17" spans="1:6" s="6" customFormat="1" ht="16.5" customHeight="1">
      <c r="A17" s="151" t="s">
        <v>33</v>
      </c>
      <c r="B17" s="152"/>
      <c r="C17" s="24">
        <v>10220</v>
      </c>
      <c r="D17" s="55">
        <v>11418</v>
      </c>
      <c r="E17" s="40">
        <f t="shared" si="0"/>
        <v>21638</v>
      </c>
      <c r="F17" s="46">
        <v>22983</v>
      </c>
    </row>
    <row r="18" spans="1:6" s="6" customFormat="1" ht="16.5" customHeight="1">
      <c r="A18" s="151" t="s">
        <v>34</v>
      </c>
      <c r="B18" s="152"/>
      <c r="C18" s="24">
        <v>9975</v>
      </c>
      <c r="D18" s="55">
        <v>10840</v>
      </c>
      <c r="E18" s="40">
        <f t="shared" si="0"/>
        <v>20815</v>
      </c>
      <c r="F18" s="46">
        <v>22314</v>
      </c>
    </row>
    <row r="19" spans="1:6" s="6" customFormat="1" ht="16.5" customHeight="1">
      <c r="A19" s="151" t="s">
        <v>35</v>
      </c>
      <c r="B19" s="152"/>
      <c r="C19" s="24">
        <v>45804</v>
      </c>
      <c r="D19" s="55">
        <v>48930</v>
      </c>
      <c r="E19" s="40">
        <f t="shared" si="0"/>
        <v>94734</v>
      </c>
      <c r="F19" s="46">
        <v>98986</v>
      </c>
    </row>
    <row r="20" spans="1:6" s="6" customFormat="1" ht="16.5" customHeight="1">
      <c r="A20" s="151" t="s">
        <v>70</v>
      </c>
      <c r="B20" s="152"/>
      <c r="C20" s="24">
        <v>22200</v>
      </c>
      <c r="D20" s="55">
        <v>23273</v>
      </c>
      <c r="E20" s="40">
        <f>C20+D20</f>
        <v>45473</v>
      </c>
      <c r="F20" s="46">
        <v>45157</v>
      </c>
    </row>
    <row r="21" spans="1:6" s="6" customFormat="1" ht="16.5" customHeight="1" thickBot="1">
      <c r="A21" s="56" t="s">
        <v>52</v>
      </c>
      <c r="B21" s="57"/>
      <c r="C21" s="58">
        <f>SUM(C7:C20)</f>
        <v>396683</v>
      </c>
      <c r="D21" s="59">
        <f>SUM(D7:D20)</f>
        <v>434030</v>
      </c>
      <c r="E21" s="60">
        <f>SUM(E7:E20)</f>
        <v>830713</v>
      </c>
      <c r="F21" s="61">
        <v>862135</v>
      </c>
    </row>
    <row r="22" spans="1:6" s="6" customFormat="1" ht="16.5" customHeight="1">
      <c r="A22" s="162" t="s">
        <v>28</v>
      </c>
      <c r="B22" s="62" t="s">
        <v>17</v>
      </c>
      <c r="C22" s="23">
        <v>6444</v>
      </c>
      <c r="D22" s="63">
        <v>7017</v>
      </c>
      <c r="E22" s="39">
        <f t="shared" si="0"/>
        <v>13461</v>
      </c>
      <c r="F22" s="45">
        <v>14283</v>
      </c>
    </row>
    <row r="23" spans="1:6" s="6" customFormat="1" ht="16.5" customHeight="1">
      <c r="A23" s="163"/>
      <c r="B23" s="13" t="s">
        <v>18</v>
      </c>
      <c r="C23" s="24">
        <v>2444</v>
      </c>
      <c r="D23" s="55">
        <v>2528</v>
      </c>
      <c r="E23" s="40">
        <f t="shared" si="0"/>
        <v>4972</v>
      </c>
      <c r="F23" s="46">
        <v>5479</v>
      </c>
    </row>
    <row r="24" spans="1:6" s="6" customFormat="1" ht="16.5" customHeight="1">
      <c r="A24" s="163"/>
      <c r="B24" s="13" t="s">
        <v>19</v>
      </c>
      <c r="C24" s="24">
        <v>5111</v>
      </c>
      <c r="D24" s="55">
        <v>5411</v>
      </c>
      <c r="E24" s="40">
        <f t="shared" si="0"/>
        <v>10522</v>
      </c>
      <c r="F24" s="46">
        <v>11520</v>
      </c>
    </row>
    <row r="25" spans="1:6" s="6" customFormat="1" ht="16.5" customHeight="1" thickBot="1">
      <c r="A25" s="164"/>
      <c r="B25" s="20" t="s">
        <v>2</v>
      </c>
      <c r="C25" s="25">
        <f>SUM(C22:C24)</f>
        <v>13999</v>
      </c>
      <c r="D25" s="11">
        <f>SUM(D22:D24)</f>
        <v>14956</v>
      </c>
      <c r="E25" s="41">
        <f>SUM(E22:E24)</f>
        <v>28955</v>
      </c>
      <c r="F25" s="44">
        <v>31282</v>
      </c>
    </row>
    <row r="26" spans="1:6" s="6" customFormat="1" ht="16.5" customHeight="1">
      <c r="A26" s="67" t="s">
        <v>8</v>
      </c>
      <c r="B26" s="65" t="s">
        <v>3</v>
      </c>
      <c r="C26" s="51">
        <v>13260</v>
      </c>
      <c r="D26" s="52">
        <v>14563</v>
      </c>
      <c r="E26" s="53">
        <f t="shared" si="0"/>
        <v>27823</v>
      </c>
      <c r="F26" s="54">
        <v>27782</v>
      </c>
    </row>
    <row r="27" spans="1:6" s="6" customFormat="1" ht="16.5" customHeight="1">
      <c r="A27" s="67" t="s">
        <v>10</v>
      </c>
      <c r="B27" s="13" t="s">
        <v>5</v>
      </c>
      <c r="C27" s="24">
        <v>10524</v>
      </c>
      <c r="D27" s="55">
        <v>11758</v>
      </c>
      <c r="E27" s="40">
        <f t="shared" si="0"/>
        <v>22282</v>
      </c>
      <c r="F27" s="46">
        <v>22625</v>
      </c>
    </row>
    <row r="28" spans="1:6" s="6" customFormat="1" ht="16.5" customHeight="1" thickBot="1">
      <c r="A28" s="67" t="s">
        <v>12</v>
      </c>
      <c r="B28" s="66" t="s">
        <v>2</v>
      </c>
      <c r="C28" s="58">
        <f>SUM(C26:C27)</f>
        <v>23784</v>
      </c>
      <c r="D28" s="59">
        <f>SUM(D26:D27)</f>
        <v>26321</v>
      </c>
      <c r="E28" s="60">
        <f>SUM(E26:E27)</f>
        <v>50105</v>
      </c>
      <c r="F28" s="61">
        <v>50407</v>
      </c>
    </row>
    <row r="29" spans="1:6" s="6" customFormat="1" ht="16.5" customHeight="1">
      <c r="A29" s="165" t="s">
        <v>37</v>
      </c>
      <c r="B29" s="62" t="s">
        <v>36</v>
      </c>
      <c r="C29" s="23">
        <v>2075</v>
      </c>
      <c r="D29" s="63">
        <v>2383</v>
      </c>
      <c r="E29" s="39">
        <f t="shared" si="0"/>
        <v>4458</v>
      </c>
      <c r="F29" s="45">
        <v>5043</v>
      </c>
    </row>
    <row r="30" spans="1:6" s="6" customFormat="1" ht="16.5" customHeight="1" thickBot="1">
      <c r="A30" s="166"/>
      <c r="B30" s="20" t="s">
        <v>2</v>
      </c>
      <c r="C30" s="25">
        <f>SUM(C29)</f>
        <v>2075</v>
      </c>
      <c r="D30" s="11">
        <f>SUM(D29)</f>
        <v>2383</v>
      </c>
      <c r="E30" s="41">
        <f>SUM(E29)</f>
        <v>4458</v>
      </c>
      <c r="F30" s="44">
        <v>5043</v>
      </c>
    </row>
    <row r="31" spans="1:6" s="6" customFormat="1" ht="16.5" customHeight="1">
      <c r="A31" s="167" t="s">
        <v>38</v>
      </c>
      <c r="B31" s="65" t="s">
        <v>50</v>
      </c>
      <c r="C31" s="51">
        <v>6529</v>
      </c>
      <c r="D31" s="52">
        <v>6209</v>
      </c>
      <c r="E31" s="53">
        <f t="shared" si="0"/>
        <v>12738</v>
      </c>
      <c r="F31" s="54">
        <v>12956</v>
      </c>
    </row>
    <row r="32" spans="1:6" s="6" customFormat="1" ht="16.5" customHeight="1" thickBot="1">
      <c r="A32" s="167"/>
      <c r="B32" s="66" t="s">
        <v>2</v>
      </c>
      <c r="C32" s="58">
        <f>SUM(C31)</f>
        <v>6529</v>
      </c>
      <c r="D32" s="59">
        <f>SUM(D31)</f>
        <v>6209</v>
      </c>
      <c r="E32" s="60">
        <f>SUM(E31)</f>
        <v>12738</v>
      </c>
      <c r="F32" s="61">
        <v>12956</v>
      </c>
    </row>
    <row r="33" spans="1:6" s="6" customFormat="1" ht="16.5" customHeight="1">
      <c r="A33" s="165" t="s">
        <v>39</v>
      </c>
      <c r="B33" s="62" t="s">
        <v>15</v>
      </c>
      <c r="C33" s="23">
        <v>2872</v>
      </c>
      <c r="D33" s="63">
        <v>3115</v>
      </c>
      <c r="E33" s="39">
        <f t="shared" si="0"/>
        <v>5987</v>
      </c>
      <c r="F33" s="45">
        <v>6451</v>
      </c>
    </row>
    <row r="34" spans="1:6" s="6" customFormat="1" ht="16.5" customHeight="1" thickBot="1">
      <c r="A34" s="166"/>
      <c r="B34" s="3" t="s">
        <v>2</v>
      </c>
      <c r="C34" s="25">
        <f>SUM(C33)</f>
        <v>2872</v>
      </c>
      <c r="D34" s="11">
        <f>SUM(D33)</f>
        <v>3115</v>
      </c>
      <c r="E34" s="41">
        <f>SUM(E33)</f>
        <v>5987</v>
      </c>
      <c r="F34" s="44">
        <v>6451</v>
      </c>
    </row>
    <row r="35" spans="1:6" s="6" customFormat="1" ht="16.5" customHeight="1">
      <c r="A35" s="165" t="s">
        <v>29</v>
      </c>
      <c r="B35" s="62" t="s">
        <v>20</v>
      </c>
      <c r="C35" s="23">
        <v>2108</v>
      </c>
      <c r="D35" s="63">
        <v>2177</v>
      </c>
      <c r="E35" s="39">
        <f t="shared" si="0"/>
        <v>4285</v>
      </c>
      <c r="F35" s="45">
        <v>4770</v>
      </c>
    </row>
    <row r="36" spans="1:6" s="6" customFormat="1" ht="16.5" customHeight="1" thickBot="1">
      <c r="A36" s="166"/>
      <c r="B36" s="20" t="s">
        <v>2</v>
      </c>
      <c r="C36" s="25">
        <f>SUM(C35)</f>
        <v>2108</v>
      </c>
      <c r="D36" s="11">
        <f>SUM(D35)</f>
        <v>2177</v>
      </c>
      <c r="E36" s="41">
        <f>SUM(E35)</f>
        <v>4285</v>
      </c>
      <c r="F36" s="44">
        <v>4770</v>
      </c>
    </row>
    <row r="37" spans="1:6" s="6" customFormat="1" ht="16.5" customHeight="1">
      <c r="A37" s="167" t="s">
        <v>40</v>
      </c>
      <c r="B37" s="65" t="s">
        <v>45</v>
      </c>
      <c r="C37" s="51">
        <v>4490</v>
      </c>
      <c r="D37" s="52">
        <v>4939</v>
      </c>
      <c r="E37" s="53">
        <f t="shared" si="0"/>
        <v>9429</v>
      </c>
      <c r="F37" s="54">
        <v>10175</v>
      </c>
    </row>
    <row r="38" spans="1:6" s="6" customFormat="1" ht="16.5" customHeight="1" thickBot="1">
      <c r="A38" s="167"/>
      <c r="B38" s="66" t="s">
        <v>2</v>
      </c>
      <c r="C38" s="58">
        <f>SUM(C37)</f>
        <v>4490</v>
      </c>
      <c r="D38" s="59">
        <f>SUM(D37)</f>
        <v>4939</v>
      </c>
      <c r="E38" s="60">
        <f>SUM(E37)</f>
        <v>9429</v>
      </c>
      <c r="F38" s="61">
        <v>10175</v>
      </c>
    </row>
    <row r="39" spans="1:6" s="6" customFormat="1" ht="16.5" customHeight="1">
      <c r="A39" s="162" t="s">
        <v>41</v>
      </c>
      <c r="B39" s="62" t="s">
        <v>21</v>
      </c>
      <c r="C39" s="23">
        <v>6111</v>
      </c>
      <c r="D39" s="63">
        <v>6480</v>
      </c>
      <c r="E39" s="39">
        <f t="shared" si="0"/>
        <v>12591</v>
      </c>
      <c r="F39" s="45">
        <v>13420</v>
      </c>
    </row>
    <row r="40" spans="1:6" s="6" customFormat="1" ht="16.5" customHeight="1">
      <c r="A40" s="163"/>
      <c r="B40" s="13" t="s">
        <v>22</v>
      </c>
      <c r="C40" s="24">
        <v>3577</v>
      </c>
      <c r="D40" s="55">
        <v>3680</v>
      </c>
      <c r="E40" s="40">
        <f t="shared" si="0"/>
        <v>7257</v>
      </c>
      <c r="F40" s="46">
        <v>8117</v>
      </c>
    </row>
    <row r="41" spans="1:6" s="6" customFormat="1" ht="16.5" customHeight="1">
      <c r="A41" s="163"/>
      <c r="B41" s="13" t="s">
        <v>23</v>
      </c>
      <c r="C41" s="24">
        <v>1332</v>
      </c>
      <c r="D41" s="55">
        <v>1319</v>
      </c>
      <c r="E41" s="40">
        <f t="shared" si="0"/>
        <v>2651</v>
      </c>
      <c r="F41" s="46">
        <v>2880</v>
      </c>
    </row>
    <row r="42" spans="1:6" s="6" customFormat="1" ht="16.5" customHeight="1">
      <c r="A42" s="163"/>
      <c r="B42" s="13" t="s">
        <v>24</v>
      </c>
      <c r="C42" s="24">
        <v>1052</v>
      </c>
      <c r="D42" s="55">
        <v>1064</v>
      </c>
      <c r="E42" s="40">
        <f t="shared" si="0"/>
        <v>2116</v>
      </c>
      <c r="F42" s="46">
        <v>2322</v>
      </c>
    </row>
    <row r="43" spans="1:6" s="6" customFormat="1" ht="16.5" customHeight="1" thickBot="1">
      <c r="A43" s="164"/>
      <c r="B43" s="20" t="s">
        <v>2</v>
      </c>
      <c r="C43" s="25">
        <f>SUM(C39:C42)</f>
        <v>12072</v>
      </c>
      <c r="D43" s="11">
        <f>SUM(D39:D42)</f>
        <v>12543</v>
      </c>
      <c r="E43" s="41">
        <f>SUM(E39:E42)</f>
        <v>24615</v>
      </c>
      <c r="F43" s="44">
        <v>26739</v>
      </c>
    </row>
    <row r="44" spans="1:6" s="6" customFormat="1" ht="16.5" customHeight="1">
      <c r="A44" s="162" t="s">
        <v>81</v>
      </c>
      <c r="B44" s="65" t="s">
        <v>25</v>
      </c>
      <c r="C44" s="51">
        <v>3563</v>
      </c>
      <c r="D44" s="52">
        <v>3668</v>
      </c>
      <c r="E44" s="53">
        <f t="shared" si="0"/>
        <v>7231</v>
      </c>
      <c r="F44" s="54">
        <v>7916</v>
      </c>
    </row>
    <row r="45" spans="1:6" s="6" customFormat="1" ht="16.5" customHeight="1">
      <c r="A45" s="163"/>
      <c r="B45" s="13" t="s">
        <v>16</v>
      </c>
      <c r="C45" s="24">
        <v>1652</v>
      </c>
      <c r="D45" s="55">
        <v>1767</v>
      </c>
      <c r="E45" s="40">
        <f t="shared" si="0"/>
        <v>3419</v>
      </c>
      <c r="F45" s="46">
        <v>3642</v>
      </c>
    </row>
    <row r="46" spans="1:6" s="6" customFormat="1" ht="16.5" customHeight="1">
      <c r="A46" s="163"/>
      <c r="B46" s="13" t="s">
        <v>42</v>
      </c>
      <c r="C46" s="24">
        <v>2192</v>
      </c>
      <c r="D46" s="55">
        <v>2464</v>
      </c>
      <c r="E46" s="40">
        <f t="shared" si="0"/>
        <v>4656</v>
      </c>
      <c r="F46" s="46">
        <v>4988</v>
      </c>
    </row>
    <row r="47" spans="1:6" s="6" customFormat="1" ht="16.5" customHeight="1">
      <c r="A47" s="163"/>
      <c r="B47" s="13" t="s">
        <v>43</v>
      </c>
      <c r="C47" s="24">
        <v>6530</v>
      </c>
      <c r="D47" s="55">
        <v>7002</v>
      </c>
      <c r="E47" s="40">
        <f t="shared" si="0"/>
        <v>13532</v>
      </c>
      <c r="F47" s="46">
        <v>14508</v>
      </c>
    </row>
    <row r="48" spans="1:6" s="6" customFormat="1" ht="16.5" customHeight="1" thickBot="1">
      <c r="A48" s="164"/>
      <c r="B48" s="66" t="s">
        <v>2</v>
      </c>
      <c r="C48" s="58">
        <f>SUM(C44:C47)</f>
        <v>13937</v>
      </c>
      <c r="D48" s="59">
        <f>SUM(D44:D47)</f>
        <v>14901</v>
      </c>
      <c r="E48" s="60">
        <f>SUM(E44:E47)</f>
        <v>28838</v>
      </c>
      <c r="F48" s="61">
        <v>31054</v>
      </c>
    </row>
    <row r="49" spans="1:6" s="6" customFormat="1" ht="16.5" customHeight="1">
      <c r="A49" s="165" t="s">
        <v>44</v>
      </c>
      <c r="B49" s="62" t="s">
        <v>26</v>
      </c>
      <c r="C49" s="23">
        <v>4701</v>
      </c>
      <c r="D49" s="63">
        <v>5090</v>
      </c>
      <c r="E49" s="39">
        <f t="shared" si="0"/>
        <v>9791</v>
      </c>
      <c r="F49" s="45">
        <v>10790</v>
      </c>
    </row>
    <row r="50" spans="1:6" s="6" customFormat="1" ht="16.5" customHeight="1" thickBot="1">
      <c r="A50" s="166"/>
      <c r="B50" s="20" t="s">
        <v>2</v>
      </c>
      <c r="C50" s="25">
        <f>SUM(C49)</f>
        <v>4701</v>
      </c>
      <c r="D50" s="11">
        <f>SUM(D49)</f>
        <v>5090</v>
      </c>
      <c r="E50" s="41">
        <f>SUM(E49)</f>
        <v>9791</v>
      </c>
      <c r="F50" s="44">
        <v>10790</v>
      </c>
    </row>
    <row r="51" spans="1:6" s="6" customFormat="1" ht="16.5" customHeight="1" thickBot="1">
      <c r="A51" s="64" t="s">
        <v>27</v>
      </c>
      <c r="B51" s="10"/>
      <c r="C51" s="68">
        <f>SUM(C50,C48,C43,C38,C36,C34,C32,C30,C28,C25)</f>
        <v>86567</v>
      </c>
      <c r="D51" s="69">
        <f>SUM(D50,D48,D43,D38,D36,D34,D32,D30,D28,D25)</f>
        <v>92634</v>
      </c>
      <c r="E51" s="70">
        <f>SUM(E50,E48,E43,E38,E36,E34,E32,E30,E28,E25)</f>
        <v>179201</v>
      </c>
      <c r="F51" s="71">
        <v>189667</v>
      </c>
    </row>
    <row r="52" spans="1:6" s="6" customFormat="1" ht="16.5" customHeight="1" thickBot="1">
      <c r="A52" s="72" t="s">
        <v>51</v>
      </c>
      <c r="B52" s="19"/>
      <c r="C52" s="73">
        <f>SUM(C51,C21)</f>
        <v>483250</v>
      </c>
      <c r="D52" s="32">
        <f>SUM(D51,D21)</f>
        <v>526664</v>
      </c>
      <c r="E52" s="74">
        <f>SUM(E51,E21)</f>
        <v>1009914</v>
      </c>
      <c r="F52" s="75">
        <v>1051802</v>
      </c>
    </row>
    <row r="53" ht="16.5" customHeight="1"/>
  </sheetData>
  <sheetProtection/>
  <mergeCells count="27">
    <mergeCell ref="A49:A50"/>
    <mergeCell ref="A33:A34"/>
    <mergeCell ref="A35:A36"/>
    <mergeCell ref="A37:A38"/>
    <mergeCell ref="A14:B14"/>
    <mergeCell ref="A15:B15"/>
    <mergeCell ref="A16:B16"/>
    <mergeCell ref="A17:B17"/>
    <mergeCell ref="A31:A32"/>
    <mergeCell ref="A39:A43"/>
    <mergeCell ref="A44:A48"/>
    <mergeCell ref="A10:B10"/>
    <mergeCell ref="A18:B18"/>
    <mergeCell ref="A19:B19"/>
    <mergeCell ref="A29:A30"/>
    <mergeCell ref="A11:B11"/>
    <mergeCell ref="A12:B12"/>
    <mergeCell ref="A13:B13"/>
    <mergeCell ref="A22:A25"/>
    <mergeCell ref="A20:B20"/>
    <mergeCell ref="A9:B9"/>
    <mergeCell ref="A5:B6"/>
    <mergeCell ref="D4:F4"/>
    <mergeCell ref="A2:F2"/>
    <mergeCell ref="A3:F3"/>
    <mergeCell ref="A7:B7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5" zoomScaleNormal="85" zoomScaleSheetLayoutView="85" zoomScalePageLayoutView="0" workbookViewId="0" topLeftCell="A1">
      <selection activeCell="F23" sqref="F23"/>
    </sheetView>
  </sheetViews>
  <sheetFormatPr defaultColWidth="9.00390625" defaultRowHeight="13.5"/>
  <cols>
    <col min="1" max="1" width="9.125" style="4" customWidth="1"/>
    <col min="2" max="2" width="10.125" style="6" customWidth="1"/>
    <col min="3" max="6" width="10.625" style="6" customWidth="1"/>
    <col min="7" max="7" width="1.875" style="6" customWidth="1"/>
    <col min="8" max="8" width="9.125" style="6" customWidth="1"/>
    <col min="9" max="9" width="10.125" style="6" customWidth="1"/>
    <col min="10" max="13" width="10.625" style="6" customWidth="1"/>
    <col min="14" max="16384" width="9.00390625" style="6" customWidth="1"/>
  </cols>
  <sheetData>
    <row r="1" spans="1:2" ht="12.75">
      <c r="A1" s="77" t="s">
        <v>69</v>
      </c>
      <c r="B1" s="5"/>
    </row>
    <row r="2" spans="1:13" ht="18.75">
      <c r="A2" s="158" t="s">
        <v>46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2.75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3.5" thickBot="1">
      <c r="A4" s="188" t="s">
        <v>82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6.5" customHeight="1">
      <c r="A5" s="176" t="s">
        <v>54</v>
      </c>
      <c r="B5" s="168" t="s">
        <v>47</v>
      </c>
      <c r="C5" s="8" t="s">
        <v>48</v>
      </c>
      <c r="D5" s="8"/>
      <c r="E5" s="8"/>
      <c r="F5" s="42" t="s">
        <v>49</v>
      </c>
      <c r="G5" s="34"/>
      <c r="H5" s="176" t="s">
        <v>54</v>
      </c>
      <c r="I5" s="168" t="s">
        <v>47</v>
      </c>
      <c r="J5" s="8" t="s">
        <v>48</v>
      </c>
      <c r="K5" s="8"/>
      <c r="L5" s="12"/>
      <c r="M5" s="2" t="s">
        <v>49</v>
      </c>
    </row>
    <row r="6" spans="1:13" ht="16.5" customHeight="1" thickBot="1">
      <c r="A6" s="177"/>
      <c r="B6" s="169"/>
      <c r="C6" s="21" t="s">
        <v>0</v>
      </c>
      <c r="D6" s="15" t="s">
        <v>1</v>
      </c>
      <c r="E6" s="37" t="s">
        <v>2</v>
      </c>
      <c r="F6" s="43">
        <v>43716</v>
      </c>
      <c r="G6" s="35"/>
      <c r="H6" s="177"/>
      <c r="I6" s="169"/>
      <c r="J6" s="21" t="s">
        <v>0</v>
      </c>
      <c r="K6" s="15" t="s">
        <v>1</v>
      </c>
      <c r="L6" s="20" t="s">
        <v>2</v>
      </c>
      <c r="M6" s="16">
        <v>43716</v>
      </c>
    </row>
    <row r="7" spans="1:13" ht="16.5" customHeight="1" thickBot="1">
      <c r="A7" s="9" t="s">
        <v>53</v>
      </c>
      <c r="B7" s="26" t="s">
        <v>6</v>
      </c>
      <c r="C7" s="22">
        <v>110593</v>
      </c>
      <c r="D7" s="17">
        <v>127084</v>
      </c>
      <c r="E7" s="38">
        <f aca="true" t="shared" si="0" ref="E7:E31">C7+D7</f>
        <v>237677</v>
      </c>
      <c r="F7" s="80">
        <v>241705</v>
      </c>
      <c r="G7" s="36"/>
      <c r="H7" s="187" t="s">
        <v>61</v>
      </c>
      <c r="I7" s="27" t="s">
        <v>33</v>
      </c>
      <c r="J7" s="112">
        <v>10220</v>
      </c>
      <c r="K7" s="113">
        <v>11418</v>
      </c>
      <c r="L7" s="118">
        <f aca="true" t="shared" si="1" ref="L7:L23">J7+K7</f>
        <v>21638</v>
      </c>
      <c r="M7" s="84" t="s">
        <v>67</v>
      </c>
    </row>
    <row r="8" spans="1:13" ht="16.5" customHeight="1">
      <c r="A8" s="170" t="s">
        <v>71</v>
      </c>
      <c r="B8" s="27" t="s">
        <v>4</v>
      </c>
      <c r="C8" s="140"/>
      <c r="D8" s="141"/>
      <c r="E8" s="142">
        <f t="shared" si="0"/>
        <v>0</v>
      </c>
      <c r="F8" s="88" t="s">
        <v>67</v>
      </c>
      <c r="G8" s="36"/>
      <c r="H8" s="179"/>
      <c r="I8" s="28" t="s">
        <v>80</v>
      </c>
      <c r="J8" s="114">
        <v>3563</v>
      </c>
      <c r="K8" s="115">
        <v>3668</v>
      </c>
      <c r="L8" s="119">
        <f t="shared" si="1"/>
        <v>7231</v>
      </c>
      <c r="M8" s="85" t="s">
        <v>67</v>
      </c>
    </row>
    <row r="9" spans="1:13" ht="16.5" customHeight="1">
      <c r="A9" s="171"/>
      <c r="B9" s="28" t="s">
        <v>21</v>
      </c>
      <c r="C9" s="143"/>
      <c r="D9" s="144"/>
      <c r="E9" s="145">
        <f t="shared" si="0"/>
        <v>0</v>
      </c>
      <c r="F9" s="89" t="s">
        <v>67</v>
      </c>
      <c r="G9" s="36"/>
      <c r="H9" s="179"/>
      <c r="I9" s="111" t="s">
        <v>77</v>
      </c>
      <c r="J9" s="129">
        <v>2192</v>
      </c>
      <c r="K9" s="130">
        <v>2464</v>
      </c>
      <c r="L9" s="119">
        <f t="shared" si="1"/>
        <v>4656</v>
      </c>
      <c r="M9" s="128" t="s">
        <v>67</v>
      </c>
    </row>
    <row r="10" spans="1:13" ht="16.5" customHeight="1">
      <c r="A10" s="171"/>
      <c r="B10" s="28" t="s">
        <v>22</v>
      </c>
      <c r="C10" s="143"/>
      <c r="D10" s="144"/>
      <c r="E10" s="145">
        <f t="shared" si="0"/>
        <v>0</v>
      </c>
      <c r="F10" s="89" t="s">
        <v>67</v>
      </c>
      <c r="G10" s="36"/>
      <c r="H10" s="179"/>
      <c r="I10" s="111" t="s">
        <v>78</v>
      </c>
      <c r="J10" s="129">
        <v>4701</v>
      </c>
      <c r="K10" s="130">
        <v>5090</v>
      </c>
      <c r="L10" s="119">
        <f t="shared" si="1"/>
        <v>9791</v>
      </c>
      <c r="M10" s="128" t="s">
        <v>67</v>
      </c>
    </row>
    <row r="11" spans="1:13" ht="16.5" customHeight="1" thickBot="1">
      <c r="A11" s="171"/>
      <c r="B11" s="28" t="s">
        <v>23</v>
      </c>
      <c r="C11" s="143"/>
      <c r="D11" s="144"/>
      <c r="E11" s="145">
        <f t="shared" si="0"/>
        <v>0</v>
      </c>
      <c r="F11" s="89" t="s">
        <v>67</v>
      </c>
      <c r="G11" s="36"/>
      <c r="H11" s="180"/>
      <c r="I11" s="29" t="s">
        <v>65</v>
      </c>
      <c r="J11" s="134">
        <f>SUM(J7:J10)</f>
        <v>20676</v>
      </c>
      <c r="K11" s="117">
        <f>SUM(K7:K10)</f>
        <v>22640</v>
      </c>
      <c r="L11" s="119">
        <f t="shared" si="1"/>
        <v>43316</v>
      </c>
      <c r="M11" s="135"/>
    </row>
    <row r="12" spans="1:13" ht="16.5" customHeight="1">
      <c r="A12" s="171"/>
      <c r="B12" s="28" t="s">
        <v>24</v>
      </c>
      <c r="C12" s="143"/>
      <c r="D12" s="144"/>
      <c r="E12" s="145">
        <f t="shared" si="0"/>
        <v>0</v>
      </c>
      <c r="F12" s="89" t="s">
        <v>67</v>
      </c>
      <c r="G12" s="36"/>
      <c r="H12" s="173" t="s">
        <v>62</v>
      </c>
      <c r="I12" s="27" t="s">
        <v>34</v>
      </c>
      <c r="J12" s="112">
        <v>9975</v>
      </c>
      <c r="K12" s="113">
        <v>10840</v>
      </c>
      <c r="L12" s="138">
        <f t="shared" si="1"/>
        <v>20815</v>
      </c>
      <c r="M12" s="84" t="s">
        <v>67</v>
      </c>
    </row>
    <row r="13" spans="1:13" ht="16.5" customHeight="1" thickBot="1">
      <c r="A13" s="172"/>
      <c r="B13" s="29" t="s">
        <v>65</v>
      </c>
      <c r="C13" s="146">
        <f>SUM(C8:C12)</f>
        <v>0</v>
      </c>
      <c r="D13" s="147">
        <f>SUM(D8:D12)</f>
        <v>0</v>
      </c>
      <c r="E13" s="148">
        <f t="shared" si="0"/>
        <v>0</v>
      </c>
      <c r="F13" s="90" t="s">
        <v>67</v>
      </c>
      <c r="G13" s="36"/>
      <c r="H13" s="174"/>
      <c r="I13" s="28" t="s">
        <v>18</v>
      </c>
      <c r="J13" s="114">
        <v>2444</v>
      </c>
      <c r="K13" s="115">
        <v>2528</v>
      </c>
      <c r="L13" s="119">
        <f t="shared" si="1"/>
        <v>4972</v>
      </c>
      <c r="M13" s="85" t="s">
        <v>67</v>
      </c>
    </row>
    <row r="14" spans="1:13" ht="16.5" customHeight="1">
      <c r="A14" s="178" t="s">
        <v>73</v>
      </c>
      <c r="B14" s="91" t="s">
        <v>7</v>
      </c>
      <c r="C14" s="92">
        <v>13712</v>
      </c>
      <c r="D14" s="92">
        <v>15113</v>
      </c>
      <c r="E14" s="93">
        <f t="shared" si="0"/>
        <v>28825</v>
      </c>
      <c r="F14" s="80">
        <v>31074</v>
      </c>
      <c r="G14" s="36"/>
      <c r="H14" s="174"/>
      <c r="I14" s="28" t="s">
        <v>19</v>
      </c>
      <c r="J14" s="114">
        <v>5111</v>
      </c>
      <c r="K14" s="115">
        <v>5411</v>
      </c>
      <c r="L14" s="119">
        <f t="shared" si="1"/>
        <v>10522</v>
      </c>
      <c r="M14" s="85" t="s">
        <v>67</v>
      </c>
    </row>
    <row r="15" spans="1:13" ht="16.5" customHeight="1" thickBot="1">
      <c r="A15" s="179"/>
      <c r="B15" s="94" t="s">
        <v>13</v>
      </c>
      <c r="C15" s="95">
        <v>7523</v>
      </c>
      <c r="D15" s="95">
        <v>8104</v>
      </c>
      <c r="E15" s="108">
        <f t="shared" si="0"/>
        <v>15627</v>
      </c>
      <c r="F15" s="89" t="s">
        <v>67</v>
      </c>
      <c r="G15" s="36"/>
      <c r="H15" s="175"/>
      <c r="I15" s="29" t="s">
        <v>65</v>
      </c>
      <c r="J15" s="116">
        <f>SUM(J12:J14)</f>
        <v>17530</v>
      </c>
      <c r="K15" s="117">
        <f>SUM(K12:K14)</f>
        <v>18779</v>
      </c>
      <c r="L15" s="119">
        <f t="shared" si="1"/>
        <v>36309</v>
      </c>
      <c r="M15" s="90" t="s">
        <v>67</v>
      </c>
    </row>
    <row r="16" spans="1:13" ht="16.5" customHeight="1">
      <c r="A16" s="179"/>
      <c r="B16" s="97" t="s">
        <v>20</v>
      </c>
      <c r="C16" s="95">
        <v>2108</v>
      </c>
      <c r="D16" s="95">
        <v>2177</v>
      </c>
      <c r="E16" s="93">
        <f t="shared" si="0"/>
        <v>4285</v>
      </c>
      <c r="F16" s="127" t="s">
        <v>67</v>
      </c>
      <c r="G16" s="36"/>
      <c r="H16" s="173" t="s">
        <v>63</v>
      </c>
      <c r="I16" s="27" t="s">
        <v>35</v>
      </c>
      <c r="J16" s="112">
        <v>45804</v>
      </c>
      <c r="K16" s="113">
        <v>48930</v>
      </c>
      <c r="L16" s="30">
        <f t="shared" si="1"/>
        <v>94734</v>
      </c>
      <c r="M16" s="47">
        <v>98985</v>
      </c>
    </row>
    <row r="17" spans="1:13" ht="16.5" customHeight="1" thickBot="1">
      <c r="A17" s="180"/>
      <c r="B17" s="91" t="s">
        <v>74</v>
      </c>
      <c r="C17" s="131">
        <f>SUM(C14:C16)</f>
        <v>23343</v>
      </c>
      <c r="D17" s="106">
        <f>SUM(D14:D16)</f>
        <v>25394</v>
      </c>
      <c r="E17" s="132">
        <f t="shared" si="0"/>
        <v>48737</v>
      </c>
      <c r="F17" s="120"/>
      <c r="G17" s="36"/>
      <c r="H17" s="174"/>
      <c r="I17" s="28" t="s">
        <v>50</v>
      </c>
      <c r="J17" s="114">
        <v>6529</v>
      </c>
      <c r="K17" s="115">
        <v>6209</v>
      </c>
      <c r="L17" s="14">
        <f t="shared" si="1"/>
        <v>12738</v>
      </c>
      <c r="M17" s="48">
        <v>12956</v>
      </c>
    </row>
    <row r="18" spans="1:13" ht="16.5" customHeight="1" thickBot="1">
      <c r="A18" s="98" t="s">
        <v>55</v>
      </c>
      <c r="B18" s="99" t="s">
        <v>30</v>
      </c>
      <c r="C18" s="100">
        <v>37309</v>
      </c>
      <c r="D18" s="100">
        <v>41353</v>
      </c>
      <c r="E18" s="101">
        <f t="shared" si="0"/>
        <v>78662</v>
      </c>
      <c r="F18" s="121">
        <v>81249</v>
      </c>
      <c r="G18" s="36"/>
      <c r="H18" s="175"/>
      <c r="I18" s="29" t="s">
        <v>65</v>
      </c>
      <c r="J18" s="116">
        <f>SUM(J16:J17)</f>
        <v>52333</v>
      </c>
      <c r="K18" s="117">
        <f>SUM(K16:K17)</f>
        <v>55139</v>
      </c>
      <c r="L18" s="14">
        <f t="shared" si="1"/>
        <v>107472</v>
      </c>
      <c r="M18" s="31">
        <v>111941</v>
      </c>
    </row>
    <row r="19" spans="1:13" ht="16.5" customHeight="1">
      <c r="A19" s="184" t="s">
        <v>56</v>
      </c>
      <c r="B19" s="102" t="s">
        <v>31</v>
      </c>
      <c r="C19" s="103">
        <v>38369</v>
      </c>
      <c r="D19" s="103">
        <v>38623</v>
      </c>
      <c r="E19" s="104">
        <f t="shared" si="0"/>
        <v>76992</v>
      </c>
      <c r="F19" s="81">
        <v>76467</v>
      </c>
      <c r="G19" s="36"/>
      <c r="H19" s="173" t="s">
        <v>72</v>
      </c>
      <c r="I19" s="27" t="s">
        <v>70</v>
      </c>
      <c r="J19" s="112">
        <v>22200</v>
      </c>
      <c r="K19" s="113">
        <v>23273</v>
      </c>
      <c r="L19" s="118">
        <f t="shared" si="1"/>
        <v>45473</v>
      </c>
      <c r="M19" s="84" t="s">
        <v>67</v>
      </c>
    </row>
    <row r="20" spans="1:13" ht="16.5" customHeight="1">
      <c r="A20" s="185"/>
      <c r="B20" s="97" t="s">
        <v>36</v>
      </c>
      <c r="C20" s="95">
        <v>2075</v>
      </c>
      <c r="D20" s="95">
        <v>2383</v>
      </c>
      <c r="E20" s="96">
        <f t="shared" si="0"/>
        <v>4458</v>
      </c>
      <c r="F20" s="82">
        <v>5043</v>
      </c>
      <c r="G20" s="36"/>
      <c r="H20" s="174"/>
      <c r="I20" s="28" t="s">
        <v>17</v>
      </c>
      <c r="J20" s="114">
        <v>6444</v>
      </c>
      <c r="K20" s="115">
        <v>7016</v>
      </c>
      <c r="L20" s="119">
        <f t="shared" si="1"/>
        <v>13460</v>
      </c>
      <c r="M20" s="85" t="s">
        <v>67</v>
      </c>
    </row>
    <row r="21" spans="1:13" ht="16.5" customHeight="1" thickBot="1">
      <c r="A21" s="186"/>
      <c r="B21" s="105" t="s">
        <v>65</v>
      </c>
      <c r="C21" s="106">
        <f>SUM(C19:C20)</f>
        <v>40444</v>
      </c>
      <c r="D21" s="106">
        <f>SUM(D19:D20)</f>
        <v>41006</v>
      </c>
      <c r="E21" s="96">
        <f t="shared" si="0"/>
        <v>81450</v>
      </c>
      <c r="F21" s="83">
        <v>81510</v>
      </c>
      <c r="G21" s="36"/>
      <c r="H21" s="175"/>
      <c r="I21" s="29" t="s">
        <v>65</v>
      </c>
      <c r="J21" s="116">
        <f>SUM(J19:J20)</f>
        <v>28644</v>
      </c>
      <c r="K21" s="117">
        <f>SUM(K19:K20)</f>
        <v>30289</v>
      </c>
      <c r="L21" s="119">
        <f t="shared" si="1"/>
        <v>58933</v>
      </c>
      <c r="M21" s="86" t="s">
        <v>67</v>
      </c>
    </row>
    <row r="22" spans="1:13" ht="16.5" customHeight="1">
      <c r="A22" s="178" t="s">
        <v>57</v>
      </c>
      <c r="B22" s="102" t="s">
        <v>32</v>
      </c>
      <c r="C22" s="103">
        <v>13271</v>
      </c>
      <c r="D22" s="103">
        <v>14334</v>
      </c>
      <c r="E22" s="104">
        <f t="shared" si="0"/>
        <v>27605</v>
      </c>
      <c r="F22" s="122">
        <v>29390</v>
      </c>
      <c r="G22" s="36"/>
      <c r="H22" s="173" t="s">
        <v>64</v>
      </c>
      <c r="I22" s="27" t="s">
        <v>3</v>
      </c>
      <c r="J22" s="23">
        <v>13260</v>
      </c>
      <c r="K22" s="18">
        <v>14563</v>
      </c>
      <c r="L22" s="30">
        <f t="shared" si="1"/>
        <v>27823</v>
      </c>
      <c r="M22" s="47">
        <v>27782</v>
      </c>
    </row>
    <row r="23" spans="1:13" ht="16.5" customHeight="1">
      <c r="A23" s="179"/>
      <c r="B23" s="97" t="s">
        <v>16</v>
      </c>
      <c r="C23" s="95">
        <v>1652</v>
      </c>
      <c r="D23" s="95">
        <v>1767</v>
      </c>
      <c r="E23" s="96">
        <f t="shared" si="0"/>
        <v>3419</v>
      </c>
      <c r="F23" s="82">
        <v>3642</v>
      </c>
      <c r="G23" s="10"/>
      <c r="H23" s="174"/>
      <c r="I23" s="28" t="s">
        <v>5</v>
      </c>
      <c r="J23" s="24">
        <v>10522</v>
      </c>
      <c r="K23" s="7">
        <v>11756</v>
      </c>
      <c r="L23" s="14">
        <f t="shared" si="1"/>
        <v>22278</v>
      </c>
      <c r="M23" s="48">
        <v>22625</v>
      </c>
    </row>
    <row r="24" spans="1:13" ht="16.5" customHeight="1" thickBot="1">
      <c r="A24" s="179"/>
      <c r="B24" s="97" t="s">
        <v>43</v>
      </c>
      <c r="C24" s="95">
        <v>6530</v>
      </c>
      <c r="D24" s="95">
        <v>7002</v>
      </c>
      <c r="E24" s="108">
        <f t="shared" si="0"/>
        <v>13532</v>
      </c>
      <c r="F24" s="89" t="s">
        <v>67</v>
      </c>
      <c r="G24" s="10"/>
      <c r="H24" s="175"/>
      <c r="I24" s="29" t="s">
        <v>65</v>
      </c>
      <c r="J24" s="25">
        <f>SUM(J22:J23)</f>
        <v>23782</v>
      </c>
      <c r="K24" s="11">
        <f>SUM(K22:K23)</f>
        <v>26319</v>
      </c>
      <c r="L24" s="31">
        <f>SUM(J24:K24)</f>
        <v>50101</v>
      </c>
      <c r="M24" s="31">
        <v>50407</v>
      </c>
    </row>
    <row r="25" spans="1:13" ht="16.5" customHeight="1" thickBot="1">
      <c r="A25" s="180"/>
      <c r="B25" s="105" t="s">
        <v>65</v>
      </c>
      <c r="C25" s="133">
        <f>SUM(C22:C24)</f>
        <v>21453</v>
      </c>
      <c r="D25" s="107">
        <f>SUM(D22:D24)</f>
        <v>23103</v>
      </c>
      <c r="E25" s="139">
        <f t="shared" si="0"/>
        <v>44556</v>
      </c>
      <c r="F25" s="123"/>
      <c r="G25" s="10"/>
      <c r="H25" s="78" t="s">
        <v>66</v>
      </c>
      <c r="I25" s="79"/>
      <c r="J25" s="136">
        <f>SUM(J24,J21,J18,J15,J11,C32,C29,C25,C21,C18,C17,C13,C7)</f>
        <v>441218</v>
      </c>
      <c r="K25" s="49">
        <f>SUM(K24,K21,K18,K15,K11,D32,D29,D25,D21,D18,D17,D13,D7)</f>
        <v>481248</v>
      </c>
      <c r="L25" s="137">
        <f>SUM(L24,L21,L18,L15,L11,E32,E29,E25,E21,E18,E17,E13,E7)</f>
        <v>922466</v>
      </c>
      <c r="M25" s="50">
        <v>736586</v>
      </c>
    </row>
    <row r="26" spans="1:13" ht="16.5" customHeight="1" thickBot="1">
      <c r="A26" s="109" t="s">
        <v>58</v>
      </c>
      <c r="B26" s="91" t="s">
        <v>9</v>
      </c>
      <c r="C26" s="149"/>
      <c r="D26" s="149"/>
      <c r="E26" s="150">
        <f t="shared" si="0"/>
        <v>0</v>
      </c>
      <c r="F26" s="125" t="s">
        <v>67</v>
      </c>
      <c r="G26" s="33"/>
      <c r="H26" s="124"/>
      <c r="M26" s="87"/>
    </row>
    <row r="27" spans="1:7" ht="16.5" customHeight="1">
      <c r="A27" s="181" t="s">
        <v>59</v>
      </c>
      <c r="B27" s="102" t="s">
        <v>11</v>
      </c>
      <c r="C27" s="103">
        <v>45203</v>
      </c>
      <c r="D27" s="103">
        <v>48270</v>
      </c>
      <c r="E27" s="104">
        <f t="shared" si="0"/>
        <v>93473</v>
      </c>
      <c r="F27" s="122">
        <v>99218</v>
      </c>
      <c r="G27" s="33"/>
    </row>
    <row r="28" spans="1:7" ht="16.5" customHeight="1">
      <c r="A28" s="182"/>
      <c r="B28" s="97" t="s">
        <v>15</v>
      </c>
      <c r="C28" s="95">
        <v>2872</v>
      </c>
      <c r="D28" s="95">
        <v>3115</v>
      </c>
      <c r="E28" s="96">
        <f t="shared" si="0"/>
        <v>5987</v>
      </c>
      <c r="F28" s="126">
        <v>6450</v>
      </c>
      <c r="G28" s="33"/>
    </row>
    <row r="29" spans="1:7" ht="16.5" customHeight="1" thickBot="1">
      <c r="A29" s="183"/>
      <c r="B29" s="105" t="s">
        <v>65</v>
      </c>
      <c r="C29" s="106">
        <f>SUM(C27:C28)</f>
        <v>48075</v>
      </c>
      <c r="D29" s="106">
        <f>SUM(D27:D28)</f>
        <v>51385</v>
      </c>
      <c r="E29" s="96">
        <f t="shared" si="0"/>
        <v>99460</v>
      </c>
      <c r="F29" s="80">
        <v>105668</v>
      </c>
      <c r="G29" s="33"/>
    </row>
    <row r="30" spans="1:7" ht="16.5" customHeight="1">
      <c r="A30" s="184" t="s">
        <v>60</v>
      </c>
      <c r="B30" s="102" t="s">
        <v>14</v>
      </c>
      <c r="C30" s="103">
        <v>12546</v>
      </c>
      <c r="D30" s="103">
        <v>13818</v>
      </c>
      <c r="E30" s="104">
        <f t="shared" si="0"/>
        <v>26364</v>
      </c>
      <c r="F30" s="88" t="s">
        <v>67</v>
      </c>
      <c r="G30" s="33"/>
    </row>
    <row r="31" spans="1:7" ht="16.5" customHeight="1">
      <c r="A31" s="185"/>
      <c r="B31" s="97" t="s">
        <v>45</v>
      </c>
      <c r="C31" s="95">
        <v>4490</v>
      </c>
      <c r="D31" s="95">
        <v>4939</v>
      </c>
      <c r="E31" s="96">
        <f t="shared" si="0"/>
        <v>9429</v>
      </c>
      <c r="F31" s="110" t="s">
        <v>67</v>
      </c>
      <c r="G31" s="33"/>
    </row>
    <row r="32" spans="1:7" ht="16.5" customHeight="1" thickBot="1">
      <c r="A32" s="186"/>
      <c r="B32" s="105" t="s">
        <v>65</v>
      </c>
      <c r="C32" s="106">
        <f>SUM(C30:C31)</f>
        <v>17036</v>
      </c>
      <c r="D32" s="106">
        <f>SUM(D30:D31)</f>
        <v>18757</v>
      </c>
      <c r="E32" s="106">
        <f>SUM(E30:E31)</f>
        <v>35793</v>
      </c>
      <c r="F32" s="90" t="s">
        <v>67</v>
      </c>
      <c r="G32" s="33"/>
    </row>
    <row r="37" ht="13.5" customHeight="1"/>
    <row r="38" ht="13.5" customHeight="1"/>
    <row r="39" ht="13.5" customHeight="1"/>
    <row r="42" ht="13.5" customHeight="1"/>
    <row r="45" ht="13.5" customHeight="1"/>
  </sheetData>
  <sheetProtection/>
  <mergeCells count="18">
    <mergeCell ref="A27:A29"/>
    <mergeCell ref="A30:A32"/>
    <mergeCell ref="H7:H11"/>
    <mergeCell ref="A2:M2"/>
    <mergeCell ref="A3:M3"/>
    <mergeCell ref="I5:I6"/>
    <mergeCell ref="A4:M4"/>
    <mergeCell ref="A19:A21"/>
    <mergeCell ref="H12:H15"/>
    <mergeCell ref="A5:A6"/>
    <mergeCell ref="B5:B6"/>
    <mergeCell ref="A8:A13"/>
    <mergeCell ref="H22:H24"/>
    <mergeCell ref="H5:H6"/>
    <mergeCell ref="H16:H18"/>
    <mergeCell ref="H19:H21"/>
    <mergeCell ref="A14:A17"/>
    <mergeCell ref="A22:A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岩手県選管</dc:creator>
  <cp:keywords/>
  <dc:description/>
  <cp:lastModifiedBy>007987</cp:lastModifiedBy>
  <cp:lastPrinted>2023-09-03T00:37:53Z</cp:lastPrinted>
  <dcterms:created xsi:type="dcterms:W3CDTF">1998-02-09T08:25:24Z</dcterms:created>
  <dcterms:modified xsi:type="dcterms:W3CDTF">2023-09-03T02:37:06Z</dcterms:modified>
  <cp:category/>
  <cp:version/>
  <cp:contentType/>
  <cp:contentStatus/>
</cp:coreProperties>
</file>