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0000　幼稚園担当作業フォルダ\Ⅱ　幼稚園の運営費補助金に関すること（特別支援教育費、教育改革推進特別経費、幼児特色）\03_【県】 特色ある幼児教育等振興事業\02_交付事務\R4年度\01_コロナ分\04_三次募集（コロナ・ICT）\01_起案\"/>
    </mc:Choice>
  </mc:AlternateContent>
  <bookViews>
    <workbookView xWindow="0" yWindow="0" windowWidth="21552" windowHeight="8712"/>
  </bookViews>
  <sheets>
    <sheet name="緊急環境整備（新型コロナウイルス感染症対策）" sheetId="4" r:id="rId1"/>
    <sheet name="ICT化支援" sheetId="5" r:id="rId2"/>
    <sheet name="リスト" sheetId="2" state="hidden" r:id="rId3"/>
  </sheets>
  <definedNames>
    <definedName name="_xlnm._FilterDatabase" localSheetId="1" hidden="1">ICT化支援!#REF!</definedName>
    <definedName name="_xlnm._FilterDatabase" localSheetId="0" hidden="1">'緊急環境整備（新型コロナウイルス感染症対策）'!#REF!</definedName>
    <definedName name="Autoshape1" localSheetId="1">#REF!</definedName>
    <definedName name="Autoshape1">#REF!</definedName>
    <definedName name="_xlnm.Print_Area" localSheetId="1">ICT化支援!$A$1:$W$46</definedName>
    <definedName name="_xlnm.Print_Area" localSheetId="0">'緊急環境整備（新型コロナウイルス感染症対策）'!$B$1:$AK$507</definedName>
    <definedName name="_xlnm.Print_Titles" localSheetId="0">'緊急環境整備（新型コロナウイルス感染症対策）'!$10:$15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6" i="5" l="1"/>
  <c r="K10" i="5"/>
  <c r="K9" i="5"/>
  <c r="G46" i="5"/>
  <c r="H46" i="5" s="1"/>
  <c r="J46" i="5" s="1"/>
  <c r="G45" i="5"/>
  <c r="H45" i="5" s="1"/>
  <c r="G44" i="5"/>
  <c r="H44" i="5" s="1"/>
  <c r="G43" i="5"/>
  <c r="H43" i="5" s="1"/>
  <c r="G42" i="5"/>
  <c r="H42" i="5" s="1"/>
  <c r="J42" i="5" s="1"/>
  <c r="G41" i="5"/>
  <c r="H41" i="5" s="1"/>
  <c r="G40" i="5"/>
  <c r="H40" i="5" s="1"/>
  <c r="G39" i="5"/>
  <c r="H39" i="5" s="1"/>
  <c r="G38" i="5"/>
  <c r="H38" i="5" s="1"/>
  <c r="J38" i="5" s="1"/>
  <c r="G37" i="5"/>
  <c r="H37" i="5" s="1"/>
  <c r="G36" i="5"/>
  <c r="H36" i="5" s="1"/>
  <c r="G35" i="5"/>
  <c r="H35" i="5" s="1"/>
  <c r="G34" i="5"/>
  <c r="H34" i="5" s="1"/>
  <c r="J34" i="5" s="1"/>
  <c r="G33" i="5"/>
  <c r="H33" i="5" s="1"/>
  <c r="G32" i="5"/>
  <c r="H32" i="5" s="1"/>
  <c r="G31" i="5"/>
  <c r="H31" i="5" s="1"/>
  <c r="G30" i="5"/>
  <c r="H30" i="5" s="1"/>
  <c r="K30" i="5" s="1"/>
  <c r="G29" i="5"/>
  <c r="H29" i="5" s="1"/>
  <c r="G28" i="5"/>
  <c r="H28" i="5" s="1"/>
  <c r="G27" i="5"/>
  <c r="H27" i="5" s="1"/>
  <c r="G26" i="5"/>
  <c r="H26" i="5" s="1"/>
  <c r="K26" i="5" s="1"/>
  <c r="G25" i="5"/>
  <c r="H25" i="5" s="1"/>
  <c r="G24" i="5"/>
  <c r="H24" i="5" s="1"/>
  <c r="G23" i="5"/>
  <c r="H23" i="5" s="1"/>
  <c r="G22" i="5"/>
  <c r="H22" i="5" s="1"/>
  <c r="J22" i="5" s="1"/>
  <c r="G21" i="5"/>
  <c r="H21" i="5" s="1"/>
  <c r="G20" i="5"/>
  <c r="H20" i="5" s="1"/>
  <c r="G19" i="5"/>
  <c r="H19" i="5" s="1"/>
  <c r="G18" i="5"/>
  <c r="H18" i="5" s="1"/>
  <c r="J18" i="5" s="1"/>
  <c r="G17" i="5"/>
  <c r="H17" i="5" s="1"/>
  <c r="G16" i="5"/>
  <c r="H16" i="5" s="1"/>
  <c r="G15" i="5"/>
  <c r="H15" i="5" s="1"/>
  <c r="G14" i="5"/>
  <c r="H14" i="5" s="1"/>
  <c r="J14" i="5" s="1"/>
  <c r="G13" i="5"/>
  <c r="H13" i="5" s="1"/>
  <c r="G12" i="5"/>
  <c r="H12" i="5" s="1"/>
  <c r="G11" i="5"/>
  <c r="H11" i="5" s="1"/>
  <c r="G10" i="5"/>
  <c r="H10" i="5" s="1"/>
  <c r="G9" i="5"/>
  <c r="H9" i="5" s="1"/>
  <c r="H6" i="5" l="1"/>
  <c r="K11" i="5"/>
  <c r="J9" i="5"/>
  <c r="J33" i="5"/>
  <c r="K33" i="5"/>
  <c r="K37" i="5"/>
  <c r="J37" i="5"/>
  <c r="K41" i="5"/>
  <c r="J41" i="5"/>
  <c r="J45" i="5"/>
  <c r="K45" i="5"/>
  <c r="J12" i="5"/>
  <c r="K12" i="5"/>
  <c r="K15" i="5"/>
  <c r="J15" i="5"/>
  <c r="J25" i="5"/>
  <c r="K25" i="5"/>
  <c r="J28" i="5"/>
  <c r="K28" i="5"/>
  <c r="K31" i="5"/>
  <c r="J31" i="5"/>
  <c r="K35" i="5"/>
  <c r="J35" i="5"/>
  <c r="K39" i="5"/>
  <c r="J39" i="5"/>
  <c r="K43" i="5"/>
  <c r="J43" i="5"/>
  <c r="K13" i="5"/>
  <c r="J13" i="5"/>
  <c r="J16" i="5"/>
  <c r="K16" i="5"/>
  <c r="K19" i="5"/>
  <c r="J19" i="5"/>
  <c r="K29" i="5"/>
  <c r="J29" i="5"/>
  <c r="J32" i="5"/>
  <c r="K32" i="5"/>
  <c r="J36" i="5"/>
  <c r="K36" i="5"/>
  <c r="J40" i="5"/>
  <c r="K40" i="5"/>
  <c r="J44" i="5"/>
  <c r="K44" i="5"/>
  <c r="K17" i="5"/>
  <c r="J17" i="5"/>
  <c r="J20" i="5"/>
  <c r="K20" i="5"/>
  <c r="K23" i="5"/>
  <c r="J23" i="5"/>
  <c r="J11" i="5"/>
  <c r="K21" i="5"/>
  <c r="J21" i="5"/>
  <c r="J24" i="5"/>
  <c r="K24" i="5"/>
  <c r="K27" i="5"/>
  <c r="J27" i="5"/>
  <c r="J10" i="5"/>
  <c r="J26" i="5"/>
  <c r="J30" i="5"/>
  <c r="K14" i="5"/>
  <c r="K18" i="5"/>
  <c r="K22" i="5"/>
  <c r="K34" i="5"/>
  <c r="K38" i="5"/>
  <c r="K42" i="5"/>
  <c r="K46" i="5"/>
  <c r="K6" i="5" l="1"/>
  <c r="AE21" i="4"/>
  <c r="AE19" i="4"/>
  <c r="AH17" i="4"/>
  <c r="AG17" i="4"/>
  <c r="AF17" i="4"/>
  <c r="AE17" i="4"/>
  <c r="AE18" i="4"/>
  <c r="K17" i="4"/>
  <c r="O16" i="4"/>
  <c r="P507" i="4"/>
  <c r="P506" i="4"/>
  <c r="P505" i="4"/>
  <c r="P504" i="4"/>
  <c r="P503" i="4"/>
  <c r="P502" i="4"/>
  <c r="P501" i="4"/>
  <c r="P500" i="4"/>
  <c r="P499" i="4"/>
  <c r="P498" i="4"/>
  <c r="P497" i="4"/>
  <c r="P496" i="4"/>
  <c r="P495" i="4"/>
  <c r="P494" i="4"/>
  <c r="P493" i="4"/>
  <c r="P492" i="4"/>
  <c r="P491" i="4"/>
  <c r="P490" i="4"/>
  <c r="P489" i="4"/>
  <c r="P488" i="4"/>
  <c r="P487" i="4"/>
  <c r="P486" i="4"/>
  <c r="P485" i="4"/>
  <c r="P484" i="4"/>
  <c r="P483" i="4"/>
  <c r="P482" i="4"/>
  <c r="P481" i="4"/>
  <c r="P480" i="4"/>
  <c r="P479" i="4"/>
  <c r="P478" i="4"/>
  <c r="P477" i="4"/>
  <c r="P476" i="4"/>
  <c r="P475" i="4"/>
  <c r="P474" i="4"/>
  <c r="P473" i="4"/>
  <c r="P472" i="4"/>
  <c r="P471" i="4"/>
  <c r="P470" i="4"/>
  <c r="P469" i="4"/>
  <c r="P468" i="4"/>
  <c r="P467" i="4"/>
  <c r="P466" i="4"/>
  <c r="P465" i="4"/>
  <c r="P464" i="4"/>
  <c r="P463" i="4"/>
  <c r="P462" i="4"/>
  <c r="P461" i="4"/>
  <c r="P460" i="4"/>
  <c r="P459" i="4"/>
  <c r="P458" i="4"/>
  <c r="P457" i="4"/>
  <c r="P456" i="4"/>
  <c r="P455" i="4"/>
  <c r="P454" i="4"/>
  <c r="P453" i="4"/>
  <c r="P452" i="4"/>
  <c r="P451" i="4"/>
  <c r="P450" i="4"/>
  <c r="P449" i="4"/>
  <c r="P448" i="4"/>
  <c r="P447" i="4"/>
  <c r="P446" i="4"/>
  <c r="P445" i="4"/>
  <c r="P444" i="4"/>
  <c r="P443" i="4"/>
  <c r="P442" i="4"/>
  <c r="P441" i="4"/>
  <c r="P440" i="4"/>
  <c r="P439" i="4"/>
  <c r="P438" i="4"/>
  <c r="P437" i="4"/>
  <c r="P436" i="4"/>
  <c r="P435" i="4"/>
  <c r="P434" i="4"/>
  <c r="P433" i="4"/>
  <c r="P432" i="4"/>
  <c r="P431" i="4"/>
  <c r="P430" i="4"/>
  <c r="P429" i="4"/>
  <c r="P428" i="4"/>
  <c r="P427" i="4"/>
  <c r="P426" i="4"/>
  <c r="P425" i="4"/>
  <c r="P424" i="4"/>
  <c r="P423" i="4"/>
  <c r="P422" i="4"/>
  <c r="P421" i="4"/>
  <c r="P420" i="4"/>
  <c r="P419" i="4"/>
  <c r="P418" i="4"/>
  <c r="P417" i="4"/>
  <c r="P416" i="4"/>
  <c r="P415" i="4"/>
  <c r="P414" i="4"/>
  <c r="P413" i="4"/>
  <c r="P412" i="4"/>
  <c r="P411" i="4"/>
  <c r="P410" i="4"/>
  <c r="P409" i="4"/>
  <c r="P408" i="4"/>
  <c r="P407" i="4"/>
  <c r="P406" i="4"/>
  <c r="P405" i="4"/>
  <c r="P404" i="4"/>
  <c r="P403" i="4"/>
  <c r="P402" i="4"/>
  <c r="P401" i="4"/>
  <c r="P400" i="4"/>
  <c r="P399" i="4"/>
  <c r="P398" i="4"/>
  <c r="P397" i="4"/>
  <c r="P396" i="4"/>
  <c r="P395" i="4"/>
  <c r="P394" i="4"/>
  <c r="P393" i="4"/>
  <c r="P392" i="4"/>
  <c r="P391" i="4"/>
  <c r="P390" i="4"/>
  <c r="P389" i="4"/>
  <c r="P388" i="4"/>
  <c r="P387" i="4"/>
  <c r="P386" i="4"/>
  <c r="P385" i="4"/>
  <c r="P384" i="4"/>
  <c r="P383" i="4"/>
  <c r="P382" i="4"/>
  <c r="P381" i="4"/>
  <c r="P380" i="4"/>
  <c r="P379" i="4"/>
  <c r="P378" i="4"/>
  <c r="P377" i="4"/>
  <c r="P376" i="4"/>
  <c r="P375" i="4"/>
  <c r="P374" i="4"/>
  <c r="P373" i="4"/>
  <c r="P372" i="4"/>
  <c r="P371" i="4"/>
  <c r="P370" i="4"/>
  <c r="P369" i="4"/>
  <c r="P368" i="4"/>
  <c r="P367" i="4"/>
  <c r="P366" i="4"/>
  <c r="P365" i="4"/>
  <c r="P364" i="4"/>
  <c r="P363" i="4"/>
  <c r="P362" i="4"/>
  <c r="P361" i="4"/>
  <c r="P360" i="4"/>
  <c r="P359" i="4"/>
  <c r="P358" i="4"/>
  <c r="P357" i="4"/>
  <c r="P356" i="4"/>
  <c r="P355" i="4"/>
  <c r="P354" i="4"/>
  <c r="P353" i="4"/>
  <c r="P352" i="4"/>
  <c r="P351" i="4"/>
  <c r="P350" i="4"/>
  <c r="P349" i="4"/>
  <c r="P348" i="4"/>
  <c r="P347" i="4"/>
  <c r="P346" i="4"/>
  <c r="P345" i="4"/>
  <c r="P344" i="4"/>
  <c r="P343" i="4"/>
  <c r="P342" i="4"/>
  <c r="P341" i="4"/>
  <c r="P340" i="4"/>
  <c r="P339" i="4"/>
  <c r="P338" i="4"/>
  <c r="P337" i="4"/>
  <c r="P336" i="4"/>
  <c r="P335" i="4"/>
  <c r="P334" i="4"/>
  <c r="P333" i="4"/>
  <c r="P332" i="4"/>
  <c r="P331" i="4"/>
  <c r="P330" i="4"/>
  <c r="P329" i="4"/>
  <c r="P328" i="4"/>
  <c r="P327" i="4"/>
  <c r="P326" i="4"/>
  <c r="P325" i="4"/>
  <c r="P324" i="4"/>
  <c r="P323" i="4"/>
  <c r="P322" i="4"/>
  <c r="P321" i="4"/>
  <c r="P320" i="4"/>
  <c r="P319" i="4"/>
  <c r="P318" i="4"/>
  <c r="P317" i="4"/>
  <c r="P316" i="4"/>
  <c r="P315" i="4"/>
  <c r="P314" i="4"/>
  <c r="P313" i="4"/>
  <c r="P312" i="4"/>
  <c r="P311" i="4"/>
  <c r="P310" i="4"/>
  <c r="P309" i="4"/>
  <c r="P308" i="4"/>
  <c r="P307" i="4"/>
  <c r="P306" i="4"/>
  <c r="P305" i="4"/>
  <c r="P304" i="4"/>
  <c r="P303" i="4"/>
  <c r="P302" i="4"/>
  <c r="P301" i="4"/>
  <c r="P300" i="4"/>
  <c r="P299" i="4"/>
  <c r="P298" i="4"/>
  <c r="P297" i="4"/>
  <c r="P296" i="4"/>
  <c r="P295" i="4"/>
  <c r="P294" i="4"/>
  <c r="P293" i="4"/>
  <c r="P292" i="4"/>
  <c r="P291" i="4"/>
  <c r="P290" i="4"/>
  <c r="P289" i="4"/>
  <c r="P288" i="4"/>
  <c r="P287" i="4"/>
  <c r="P286" i="4"/>
  <c r="P285" i="4"/>
  <c r="P284" i="4"/>
  <c r="P283" i="4"/>
  <c r="P282" i="4"/>
  <c r="P281" i="4"/>
  <c r="P280" i="4"/>
  <c r="P279" i="4"/>
  <c r="P278" i="4"/>
  <c r="P277" i="4"/>
  <c r="P276" i="4"/>
  <c r="P275" i="4"/>
  <c r="P274" i="4"/>
  <c r="P273" i="4"/>
  <c r="P272" i="4"/>
  <c r="P271" i="4"/>
  <c r="P270" i="4"/>
  <c r="P269" i="4"/>
  <c r="P268" i="4"/>
  <c r="P267" i="4"/>
  <c r="P266" i="4"/>
  <c r="P265" i="4"/>
  <c r="P264" i="4"/>
  <c r="P263" i="4"/>
  <c r="P262" i="4"/>
  <c r="P261" i="4"/>
  <c r="P260" i="4"/>
  <c r="P259" i="4"/>
  <c r="P258" i="4"/>
  <c r="P257" i="4"/>
  <c r="P256" i="4"/>
  <c r="P255" i="4"/>
  <c r="P254" i="4"/>
  <c r="P253" i="4"/>
  <c r="P252" i="4"/>
  <c r="P251" i="4"/>
  <c r="P250" i="4"/>
  <c r="P249" i="4"/>
  <c r="P248" i="4"/>
  <c r="P247" i="4"/>
  <c r="P246" i="4"/>
  <c r="P245" i="4"/>
  <c r="P244" i="4"/>
  <c r="P243" i="4"/>
  <c r="P242" i="4"/>
  <c r="P241" i="4"/>
  <c r="P240" i="4"/>
  <c r="P239" i="4"/>
  <c r="P238" i="4"/>
  <c r="P237" i="4"/>
  <c r="P236" i="4"/>
  <c r="P235" i="4"/>
  <c r="P234" i="4"/>
  <c r="P233" i="4"/>
  <c r="P232" i="4"/>
  <c r="P231" i="4"/>
  <c r="P230" i="4"/>
  <c r="P229" i="4"/>
  <c r="P228" i="4"/>
  <c r="P227" i="4"/>
  <c r="P226" i="4"/>
  <c r="P225" i="4"/>
  <c r="P224" i="4"/>
  <c r="P223" i="4"/>
  <c r="P222" i="4"/>
  <c r="P221" i="4"/>
  <c r="P220" i="4"/>
  <c r="P219" i="4"/>
  <c r="P218" i="4"/>
  <c r="P217" i="4"/>
  <c r="P216" i="4"/>
  <c r="P215" i="4"/>
  <c r="P214" i="4"/>
  <c r="P213" i="4"/>
  <c r="P212" i="4"/>
  <c r="P211" i="4"/>
  <c r="P210" i="4"/>
  <c r="P209" i="4"/>
  <c r="P208" i="4"/>
  <c r="P207" i="4"/>
  <c r="P206" i="4"/>
  <c r="P205" i="4"/>
  <c r="P204" i="4"/>
  <c r="P203" i="4"/>
  <c r="P202" i="4"/>
  <c r="P201" i="4"/>
  <c r="P200" i="4"/>
  <c r="P199" i="4"/>
  <c r="P198" i="4"/>
  <c r="P197" i="4"/>
  <c r="P196" i="4"/>
  <c r="P195" i="4"/>
  <c r="P194" i="4"/>
  <c r="P193" i="4"/>
  <c r="P192" i="4"/>
  <c r="P191" i="4"/>
  <c r="P190" i="4"/>
  <c r="P189" i="4"/>
  <c r="P188" i="4"/>
  <c r="P187" i="4"/>
  <c r="P186" i="4"/>
  <c r="P185" i="4"/>
  <c r="P184" i="4"/>
  <c r="P183" i="4"/>
  <c r="P182" i="4"/>
  <c r="P181" i="4"/>
  <c r="P180" i="4"/>
  <c r="P179" i="4"/>
  <c r="P178" i="4"/>
  <c r="P177" i="4"/>
  <c r="P176" i="4"/>
  <c r="P175" i="4"/>
  <c r="P174" i="4"/>
  <c r="P173" i="4"/>
  <c r="P172" i="4"/>
  <c r="P171" i="4"/>
  <c r="P170" i="4"/>
  <c r="P169" i="4"/>
  <c r="P168" i="4"/>
  <c r="P167" i="4"/>
  <c r="P166" i="4"/>
  <c r="P165" i="4"/>
  <c r="P164" i="4"/>
  <c r="P163" i="4"/>
  <c r="P162" i="4"/>
  <c r="P161" i="4"/>
  <c r="P160" i="4"/>
  <c r="P159" i="4"/>
  <c r="P158" i="4"/>
  <c r="P157" i="4"/>
  <c r="P156" i="4"/>
  <c r="P155" i="4"/>
  <c r="P154" i="4"/>
  <c r="P153" i="4"/>
  <c r="P152" i="4"/>
  <c r="P151" i="4"/>
  <c r="P150" i="4"/>
  <c r="P149" i="4"/>
  <c r="P148" i="4"/>
  <c r="P147" i="4"/>
  <c r="P146" i="4"/>
  <c r="P145" i="4"/>
  <c r="P144" i="4"/>
  <c r="P143" i="4"/>
  <c r="P142" i="4"/>
  <c r="P141" i="4"/>
  <c r="P140" i="4"/>
  <c r="P139" i="4"/>
  <c r="P138" i="4"/>
  <c r="P137" i="4"/>
  <c r="P136" i="4"/>
  <c r="P135" i="4"/>
  <c r="P134" i="4"/>
  <c r="P133" i="4"/>
  <c r="P132" i="4"/>
  <c r="P131" i="4"/>
  <c r="P130" i="4"/>
  <c r="P129" i="4"/>
  <c r="P128" i="4"/>
  <c r="P127" i="4"/>
  <c r="P126" i="4"/>
  <c r="P125" i="4"/>
  <c r="P124" i="4"/>
  <c r="P123" i="4"/>
  <c r="P122" i="4"/>
  <c r="P121" i="4"/>
  <c r="P120" i="4"/>
  <c r="P119" i="4"/>
  <c r="P118" i="4"/>
  <c r="P117" i="4"/>
  <c r="P116" i="4"/>
  <c r="P115" i="4"/>
  <c r="P114" i="4"/>
  <c r="P113" i="4"/>
  <c r="P112" i="4"/>
  <c r="P111" i="4"/>
  <c r="P110" i="4"/>
  <c r="P109" i="4"/>
  <c r="P108" i="4"/>
  <c r="P107" i="4"/>
  <c r="P106" i="4"/>
  <c r="P105" i="4"/>
  <c r="P104" i="4"/>
  <c r="P103" i="4"/>
  <c r="P102" i="4"/>
  <c r="P101" i="4"/>
  <c r="P100" i="4"/>
  <c r="P99" i="4"/>
  <c r="P98" i="4"/>
  <c r="P97" i="4"/>
  <c r="P96" i="4"/>
  <c r="P95" i="4"/>
  <c r="P94" i="4"/>
  <c r="P93" i="4"/>
  <c r="P92" i="4"/>
  <c r="P91" i="4"/>
  <c r="P90" i="4"/>
  <c r="P89" i="4"/>
  <c r="P88" i="4"/>
  <c r="P87" i="4"/>
  <c r="P86" i="4"/>
  <c r="P85" i="4"/>
  <c r="P84" i="4"/>
  <c r="P83" i="4"/>
  <c r="P82" i="4"/>
  <c r="P81" i="4"/>
  <c r="P80" i="4"/>
  <c r="P79" i="4"/>
  <c r="P78" i="4"/>
  <c r="P77" i="4"/>
  <c r="P76" i="4"/>
  <c r="P75" i="4"/>
  <c r="P74" i="4"/>
  <c r="P73" i="4"/>
  <c r="P72" i="4"/>
  <c r="P71" i="4"/>
  <c r="P70" i="4"/>
  <c r="P69" i="4"/>
  <c r="P68" i="4"/>
  <c r="P67" i="4"/>
  <c r="P66" i="4"/>
  <c r="P65" i="4"/>
  <c r="P64" i="4"/>
  <c r="P63" i="4"/>
  <c r="P62" i="4"/>
  <c r="P61" i="4"/>
  <c r="P60" i="4"/>
  <c r="P59" i="4"/>
  <c r="P58" i="4"/>
  <c r="P57" i="4"/>
  <c r="P56" i="4"/>
  <c r="P55" i="4"/>
  <c r="P54" i="4"/>
  <c r="P53" i="4"/>
  <c r="P52" i="4"/>
  <c r="P51" i="4"/>
  <c r="P50" i="4"/>
  <c r="P49" i="4"/>
  <c r="P48" i="4"/>
  <c r="P47" i="4"/>
  <c r="P46" i="4"/>
  <c r="P45" i="4"/>
  <c r="P44" i="4"/>
  <c r="P43" i="4"/>
  <c r="P42" i="4"/>
  <c r="P41" i="4"/>
  <c r="P40" i="4"/>
  <c r="P39" i="4"/>
  <c r="P38" i="4"/>
  <c r="P37" i="4"/>
  <c r="P36" i="4"/>
  <c r="P35" i="4"/>
  <c r="P34" i="4"/>
  <c r="P33" i="4"/>
  <c r="P32" i="4"/>
  <c r="P31" i="4"/>
  <c r="P30" i="4"/>
  <c r="P29" i="4"/>
  <c r="P28" i="4"/>
  <c r="P27" i="4"/>
  <c r="P26" i="4"/>
  <c r="P25" i="4"/>
  <c r="P24" i="4"/>
  <c r="P23" i="4"/>
  <c r="P22" i="4"/>
  <c r="P21" i="4"/>
  <c r="P19" i="4"/>
  <c r="P18" i="4"/>
  <c r="J19" i="4"/>
  <c r="J507" i="4"/>
  <c r="J506" i="4"/>
  <c r="J505" i="4"/>
  <c r="J504" i="4"/>
  <c r="J503" i="4"/>
  <c r="J502" i="4"/>
  <c r="J501" i="4"/>
  <c r="J500" i="4"/>
  <c r="J499" i="4"/>
  <c r="J498" i="4"/>
  <c r="J497" i="4"/>
  <c r="J496" i="4"/>
  <c r="J495" i="4"/>
  <c r="J494" i="4"/>
  <c r="J493" i="4"/>
  <c r="J492" i="4"/>
  <c r="J491" i="4"/>
  <c r="J490" i="4"/>
  <c r="J489" i="4"/>
  <c r="J488" i="4"/>
  <c r="J487" i="4"/>
  <c r="J486" i="4"/>
  <c r="J485" i="4"/>
  <c r="J484" i="4"/>
  <c r="J483" i="4"/>
  <c r="J482" i="4"/>
  <c r="J481" i="4"/>
  <c r="J480" i="4"/>
  <c r="J479" i="4"/>
  <c r="J478" i="4"/>
  <c r="J477" i="4"/>
  <c r="J476" i="4"/>
  <c r="J475" i="4"/>
  <c r="J474" i="4"/>
  <c r="J473" i="4"/>
  <c r="J472" i="4"/>
  <c r="J471" i="4"/>
  <c r="J470" i="4"/>
  <c r="J469" i="4"/>
  <c r="J468" i="4"/>
  <c r="J467" i="4"/>
  <c r="J466" i="4"/>
  <c r="J465" i="4"/>
  <c r="J464" i="4"/>
  <c r="J463" i="4"/>
  <c r="J462" i="4"/>
  <c r="J461" i="4"/>
  <c r="J460" i="4"/>
  <c r="J459" i="4"/>
  <c r="J458" i="4"/>
  <c r="J457" i="4"/>
  <c r="J456" i="4"/>
  <c r="J455" i="4"/>
  <c r="J454" i="4"/>
  <c r="J453" i="4"/>
  <c r="J452" i="4"/>
  <c r="J451" i="4"/>
  <c r="J450" i="4"/>
  <c r="J449" i="4"/>
  <c r="J448" i="4"/>
  <c r="J447" i="4"/>
  <c r="J446" i="4"/>
  <c r="J445" i="4"/>
  <c r="J444" i="4"/>
  <c r="J443" i="4"/>
  <c r="J442" i="4"/>
  <c r="J441" i="4"/>
  <c r="J440" i="4"/>
  <c r="J439" i="4"/>
  <c r="J438" i="4"/>
  <c r="J437" i="4"/>
  <c r="J436" i="4"/>
  <c r="J435" i="4"/>
  <c r="J434" i="4"/>
  <c r="J433" i="4"/>
  <c r="J432" i="4"/>
  <c r="J431" i="4"/>
  <c r="J430" i="4"/>
  <c r="J429" i="4"/>
  <c r="J428" i="4"/>
  <c r="J427" i="4"/>
  <c r="J426" i="4"/>
  <c r="J425" i="4"/>
  <c r="J424" i="4"/>
  <c r="J423" i="4"/>
  <c r="J422" i="4"/>
  <c r="J421" i="4"/>
  <c r="J420" i="4"/>
  <c r="J419" i="4"/>
  <c r="J418" i="4"/>
  <c r="J417" i="4"/>
  <c r="J416" i="4"/>
  <c r="J415" i="4"/>
  <c r="J414" i="4"/>
  <c r="J413" i="4"/>
  <c r="J412" i="4"/>
  <c r="J411" i="4"/>
  <c r="J410" i="4"/>
  <c r="J409" i="4"/>
  <c r="J408" i="4"/>
  <c r="J407" i="4"/>
  <c r="J406" i="4"/>
  <c r="J405" i="4"/>
  <c r="J404" i="4"/>
  <c r="J403" i="4"/>
  <c r="J402" i="4"/>
  <c r="J401" i="4"/>
  <c r="J400" i="4"/>
  <c r="J399" i="4"/>
  <c r="J398" i="4"/>
  <c r="J397" i="4"/>
  <c r="J396" i="4"/>
  <c r="J395" i="4"/>
  <c r="J394" i="4"/>
  <c r="J393" i="4"/>
  <c r="J392" i="4"/>
  <c r="J391" i="4"/>
  <c r="J390" i="4"/>
  <c r="J389" i="4"/>
  <c r="J388" i="4"/>
  <c r="J387" i="4"/>
  <c r="J386" i="4"/>
  <c r="J385" i="4"/>
  <c r="J384" i="4"/>
  <c r="J383" i="4"/>
  <c r="J382" i="4"/>
  <c r="J381" i="4"/>
  <c r="J380" i="4"/>
  <c r="J379" i="4"/>
  <c r="J378" i="4"/>
  <c r="J377" i="4"/>
  <c r="J376" i="4"/>
  <c r="J375" i="4"/>
  <c r="J374" i="4"/>
  <c r="J373" i="4"/>
  <c r="J372" i="4"/>
  <c r="J371" i="4"/>
  <c r="J370" i="4"/>
  <c r="J369" i="4"/>
  <c r="J368" i="4"/>
  <c r="J367" i="4"/>
  <c r="J366" i="4"/>
  <c r="J365" i="4"/>
  <c r="J364" i="4"/>
  <c r="J363" i="4"/>
  <c r="J362" i="4"/>
  <c r="J361" i="4"/>
  <c r="J360" i="4"/>
  <c r="J359" i="4"/>
  <c r="J358" i="4"/>
  <c r="J357" i="4"/>
  <c r="J356" i="4"/>
  <c r="J355" i="4"/>
  <c r="J354" i="4"/>
  <c r="J353" i="4"/>
  <c r="J352" i="4"/>
  <c r="J351" i="4"/>
  <c r="J350" i="4"/>
  <c r="J349" i="4"/>
  <c r="J348" i="4"/>
  <c r="J347" i="4"/>
  <c r="J346" i="4"/>
  <c r="J345" i="4"/>
  <c r="J344" i="4"/>
  <c r="J343" i="4"/>
  <c r="J342" i="4"/>
  <c r="J341" i="4"/>
  <c r="J340" i="4"/>
  <c r="J339" i="4"/>
  <c r="J338" i="4"/>
  <c r="J337" i="4"/>
  <c r="J336" i="4"/>
  <c r="J335" i="4"/>
  <c r="J334" i="4"/>
  <c r="J333" i="4"/>
  <c r="J332" i="4"/>
  <c r="J331" i="4"/>
  <c r="J330" i="4"/>
  <c r="J329" i="4"/>
  <c r="J328" i="4"/>
  <c r="J327" i="4"/>
  <c r="J326" i="4"/>
  <c r="J325" i="4"/>
  <c r="J324" i="4"/>
  <c r="J323" i="4"/>
  <c r="J322" i="4"/>
  <c r="J321" i="4"/>
  <c r="J320" i="4"/>
  <c r="J319" i="4"/>
  <c r="J318" i="4"/>
  <c r="J317" i="4"/>
  <c r="J316" i="4"/>
  <c r="J315" i="4"/>
  <c r="J314" i="4"/>
  <c r="J313" i="4"/>
  <c r="J312" i="4"/>
  <c r="J311" i="4"/>
  <c r="J310" i="4"/>
  <c r="J309" i="4"/>
  <c r="J308" i="4"/>
  <c r="J307" i="4"/>
  <c r="J306" i="4"/>
  <c r="J305" i="4"/>
  <c r="J304" i="4"/>
  <c r="J303" i="4"/>
  <c r="J302" i="4"/>
  <c r="J301" i="4"/>
  <c r="J300" i="4"/>
  <c r="J299" i="4"/>
  <c r="J298" i="4"/>
  <c r="J297" i="4"/>
  <c r="J296" i="4"/>
  <c r="J295" i="4"/>
  <c r="J294" i="4"/>
  <c r="J293" i="4"/>
  <c r="J292" i="4"/>
  <c r="J291" i="4"/>
  <c r="J290" i="4"/>
  <c r="J289" i="4"/>
  <c r="J288" i="4"/>
  <c r="J287" i="4"/>
  <c r="J286" i="4"/>
  <c r="J285" i="4"/>
  <c r="J284" i="4"/>
  <c r="J283" i="4"/>
  <c r="J282" i="4"/>
  <c r="J281" i="4"/>
  <c r="J280" i="4"/>
  <c r="J279" i="4"/>
  <c r="J278" i="4"/>
  <c r="J277" i="4"/>
  <c r="J276" i="4"/>
  <c r="J275" i="4"/>
  <c r="J274" i="4"/>
  <c r="J273" i="4"/>
  <c r="J272" i="4"/>
  <c r="J271" i="4"/>
  <c r="J270" i="4"/>
  <c r="J269" i="4"/>
  <c r="J268" i="4"/>
  <c r="J267" i="4"/>
  <c r="J266" i="4"/>
  <c r="J265" i="4"/>
  <c r="J264" i="4"/>
  <c r="J263" i="4"/>
  <c r="J262" i="4"/>
  <c r="J261" i="4"/>
  <c r="J260" i="4"/>
  <c r="J259" i="4"/>
  <c r="J258" i="4"/>
  <c r="J257" i="4"/>
  <c r="J256" i="4"/>
  <c r="J255" i="4"/>
  <c r="J254" i="4"/>
  <c r="J253" i="4"/>
  <c r="J252" i="4"/>
  <c r="J251" i="4"/>
  <c r="J250" i="4"/>
  <c r="J249" i="4"/>
  <c r="J248" i="4"/>
  <c r="J247" i="4"/>
  <c r="J246" i="4"/>
  <c r="J245" i="4"/>
  <c r="J244" i="4"/>
  <c r="J243" i="4"/>
  <c r="J242" i="4"/>
  <c r="J241" i="4"/>
  <c r="J240" i="4"/>
  <c r="J239" i="4"/>
  <c r="J238" i="4"/>
  <c r="J237" i="4"/>
  <c r="J236" i="4"/>
  <c r="J235" i="4"/>
  <c r="J234" i="4"/>
  <c r="J233" i="4"/>
  <c r="J232" i="4"/>
  <c r="J231" i="4"/>
  <c r="J230" i="4"/>
  <c r="J229" i="4"/>
  <c r="J228" i="4"/>
  <c r="J227" i="4"/>
  <c r="J226" i="4"/>
  <c r="J225" i="4"/>
  <c r="J224" i="4"/>
  <c r="J223" i="4"/>
  <c r="J222" i="4"/>
  <c r="J221" i="4"/>
  <c r="J220" i="4"/>
  <c r="J219" i="4"/>
  <c r="J218" i="4"/>
  <c r="J217" i="4"/>
  <c r="J216" i="4"/>
  <c r="J215" i="4"/>
  <c r="J214" i="4"/>
  <c r="J213" i="4"/>
  <c r="J212" i="4"/>
  <c r="J211" i="4"/>
  <c r="J210" i="4"/>
  <c r="J209" i="4"/>
  <c r="J208" i="4"/>
  <c r="J207" i="4"/>
  <c r="J206" i="4"/>
  <c r="J205" i="4"/>
  <c r="J204" i="4"/>
  <c r="J203" i="4"/>
  <c r="J202" i="4"/>
  <c r="J201" i="4"/>
  <c r="J200" i="4"/>
  <c r="J199" i="4"/>
  <c r="J198" i="4"/>
  <c r="J197" i="4"/>
  <c r="J196" i="4"/>
  <c r="J195" i="4"/>
  <c r="J194" i="4"/>
  <c r="J193" i="4"/>
  <c r="J192" i="4"/>
  <c r="J191" i="4"/>
  <c r="J190" i="4"/>
  <c r="J189" i="4"/>
  <c r="J188" i="4"/>
  <c r="J187" i="4"/>
  <c r="J186" i="4"/>
  <c r="J185" i="4"/>
  <c r="J184" i="4"/>
  <c r="J183" i="4"/>
  <c r="J182" i="4"/>
  <c r="J181" i="4"/>
  <c r="J180" i="4"/>
  <c r="J179" i="4"/>
  <c r="J178" i="4"/>
  <c r="J177" i="4"/>
  <c r="J176" i="4"/>
  <c r="J175" i="4"/>
  <c r="J174" i="4"/>
  <c r="J173" i="4"/>
  <c r="J172" i="4"/>
  <c r="J171" i="4"/>
  <c r="J170" i="4"/>
  <c r="J169" i="4"/>
  <c r="J168" i="4"/>
  <c r="J167" i="4"/>
  <c r="J166" i="4"/>
  <c r="J165" i="4"/>
  <c r="J164" i="4"/>
  <c r="J163" i="4"/>
  <c r="J162" i="4"/>
  <c r="J161" i="4"/>
  <c r="J160" i="4"/>
  <c r="J159" i="4"/>
  <c r="J158" i="4"/>
  <c r="J157" i="4"/>
  <c r="J156" i="4"/>
  <c r="J155" i="4"/>
  <c r="J154" i="4"/>
  <c r="J153" i="4"/>
  <c r="J152" i="4"/>
  <c r="J151" i="4"/>
  <c r="J150" i="4"/>
  <c r="J149" i="4"/>
  <c r="J148" i="4"/>
  <c r="J147" i="4"/>
  <c r="J146" i="4"/>
  <c r="J145" i="4"/>
  <c r="J144" i="4"/>
  <c r="J143" i="4"/>
  <c r="J142" i="4"/>
  <c r="J141" i="4"/>
  <c r="J140" i="4"/>
  <c r="J139" i="4"/>
  <c r="J138" i="4"/>
  <c r="J137" i="4"/>
  <c r="J136" i="4"/>
  <c r="J135" i="4"/>
  <c r="J134" i="4"/>
  <c r="J133" i="4"/>
  <c r="J132" i="4"/>
  <c r="J131" i="4"/>
  <c r="J130" i="4"/>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E18" i="4" l="1"/>
  <c r="N16" i="4"/>
  <c r="AA19" i="4"/>
  <c r="W19" i="4"/>
  <c r="V19" i="4" l="1"/>
  <c r="H19" i="4" l="1"/>
  <c r="H17" i="4" l="1"/>
  <c r="P17" i="4" s="1"/>
  <c r="G20" i="4" l="1"/>
  <c r="AE20" i="4" s="1"/>
  <c r="G19" i="4"/>
  <c r="AF19" i="4" s="1"/>
  <c r="AH19" i="4" l="1"/>
  <c r="AG19" i="4"/>
  <c r="J16" i="4"/>
  <c r="I16" i="4"/>
  <c r="M16" i="4"/>
  <c r="L16" i="4"/>
  <c r="X16" i="4"/>
  <c r="Y16" i="4"/>
  <c r="AB16" i="4"/>
  <c r="AC16" i="4"/>
  <c r="AA507" i="4"/>
  <c r="W507" i="4"/>
  <c r="K507" i="4"/>
  <c r="H507" i="4"/>
  <c r="G507" i="4"/>
  <c r="AE507" i="4" s="1"/>
  <c r="AA506" i="4"/>
  <c r="W506" i="4"/>
  <c r="K506" i="4"/>
  <c r="H506" i="4"/>
  <c r="G506" i="4"/>
  <c r="AE506" i="4" s="1"/>
  <c r="AA505" i="4"/>
  <c r="W505" i="4"/>
  <c r="K505" i="4"/>
  <c r="H505" i="4"/>
  <c r="G505" i="4"/>
  <c r="AE505" i="4" s="1"/>
  <c r="AA504" i="4"/>
  <c r="W504" i="4"/>
  <c r="K504" i="4"/>
  <c r="H504" i="4"/>
  <c r="G504" i="4"/>
  <c r="AE504" i="4" s="1"/>
  <c r="AA503" i="4"/>
  <c r="W503" i="4"/>
  <c r="K503" i="4"/>
  <c r="H503" i="4"/>
  <c r="G503" i="4"/>
  <c r="AE503" i="4" s="1"/>
  <c r="AA502" i="4"/>
  <c r="W502" i="4"/>
  <c r="K502" i="4"/>
  <c r="H502" i="4"/>
  <c r="G502" i="4"/>
  <c r="AE502" i="4" s="1"/>
  <c r="AA501" i="4"/>
  <c r="W501" i="4"/>
  <c r="K501" i="4"/>
  <c r="H501" i="4"/>
  <c r="G501" i="4"/>
  <c r="AE501" i="4" s="1"/>
  <c r="AA500" i="4"/>
  <c r="W500" i="4"/>
  <c r="K500" i="4"/>
  <c r="H500" i="4"/>
  <c r="G500" i="4"/>
  <c r="AE500" i="4" s="1"/>
  <c r="AA499" i="4"/>
  <c r="W499" i="4"/>
  <c r="K499" i="4"/>
  <c r="H499" i="4"/>
  <c r="G499" i="4"/>
  <c r="AE499" i="4" s="1"/>
  <c r="AA498" i="4"/>
  <c r="W498" i="4"/>
  <c r="K498" i="4"/>
  <c r="H498" i="4"/>
  <c r="G498" i="4"/>
  <c r="AE498" i="4" s="1"/>
  <c r="AA497" i="4"/>
  <c r="W497" i="4"/>
  <c r="K497" i="4"/>
  <c r="H497" i="4"/>
  <c r="G497" i="4"/>
  <c r="AE497" i="4" s="1"/>
  <c r="AA496" i="4"/>
  <c r="W496" i="4"/>
  <c r="K496" i="4"/>
  <c r="H496" i="4"/>
  <c r="G496" i="4"/>
  <c r="AE496" i="4" s="1"/>
  <c r="AA495" i="4"/>
  <c r="W495" i="4"/>
  <c r="K495" i="4"/>
  <c r="H495" i="4"/>
  <c r="G495" i="4"/>
  <c r="AE495" i="4" s="1"/>
  <c r="AA494" i="4"/>
  <c r="W494" i="4"/>
  <c r="K494" i="4"/>
  <c r="H494" i="4"/>
  <c r="G494" i="4"/>
  <c r="AE494" i="4" s="1"/>
  <c r="AA493" i="4"/>
  <c r="W493" i="4"/>
  <c r="K493" i="4"/>
  <c r="H493" i="4"/>
  <c r="G493" i="4"/>
  <c r="AE493" i="4" s="1"/>
  <c r="AA492" i="4"/>
  <c r="W492" i="4"/>
  <c r="K492" i="4"/>
  <c r="H492" i="4"/>
  <c r="G492" i="4"/>
  <c r="AE492" i="4" s="1"/>
  <c r="AA491" i="4"/>
  <c r="W491" i="4"/>
  <c r="K491" i="4"/>
  <c r="H491" i="4"/>
  <c r="G491" i="4"/>
  <c r="AE491" i="4" s="1"/>
  <c r="AA490" i="4"/>
  <c r="W490" i="4"/>
  <c r="K490" i="4"/>
  <c r="H490" i="4"/>
  <c r="G490" i="4"/>
  <c r="AE490" i="4" s="1"/>
  <c r="AA489" i="4"/>
  <c r="W489" i="4"/>
  <c r="K489" i="4"/>
  <c r="H489" i="4"/>
  <c r="G489" i="4"/>
  <c r="AE489" i="4" s="1"/>
  <c r="AA488" i="4"/>
  <c r="W488" i="4"/>
  <c r="K488" i="4"/>
  <c r="H488" i="4"/>
  <c r="G488" i="4"/>
  <c r="AE488" i="4" s="1"/>
  <c r="AA487" i="4"/>
  <c r="W487" i="4"/>
  <c r="K487" i="4"/>
  <c r="H487" i="4"/>
  <c r="G487" i="4"/>
  <c r="AE487" i="4" s="1"/>
  <c r="AA486" i="4"/>
  <c r="W486" i="4"/>
  <c r="K486" i="4"/>
  <c r="H486" i="4"/>
  <c r="G486" i="4"/>
  <c r="AE486" i="4" s="1"/>
  <c r="AA485" i="4"/>
  <c r="W485" i="4"/>
  <c r="K485" i="4"/>
  <c r="H485" i="4"/>
  <c r="G485" i="4"/>
  <c r="AE485" i="4" s="1"/>
  <c r="AA484" i="4"/>
  <c r="W484" i="4"/>
  <c r="K484" i="4"/>
  <c r="H484" i="4"/>
  <c r="G484" i="4"/>
  <c r="AE484" i="4" s="1"/>
  <c r="AA483" i="4"/>
  <c r="W483" i="4"/>
  <c r="K483" i="4"/>
  <c r="H483" i="4"/>
  <c r="G483" i="4"/>
  <c r="AE483" i="4" s="1"/>
  <c r="AA482" i="4"/>
  <c r="W482" i="4"/>
  <c r="K482" i="4"/>
  <c r="H482" i="4"/>
  <c r="G482" i="4"/>
  <c r="AE482" i="4" s="1"/>
  <c r="AA481" i="4"/>
  <c r="W481" i="4"/>
  <c r="K481" i="4"/>
  <c r="H481" i="4"/>
  <c r="G481" i="4"/>
  <c r="AE481" i="4" s="1"/>
  <c r="AA480" i="4"/>
  <c r="W480" i="4"/>
  <c r="K480" i="4"/>
  <c r="H480" i="4"/>
  <c r="G480" i="4"/>
  <c r="AE480" i="4" s="1"/>
  <c r="AA479" i="4"/>
  <c r="W479" i="4"/>
  <c r="K479" i="4"/>
  <c r="H479" i="4"/>
  <c r="G479" i="4"/>
  <c r="AE479" i="4" s="1"/>
  <c r="AA478" i="4"/>
  <c r="W478" i="4"/>
  <c r="K478" i="4"/>
  <c r="H478" i="4"/>
  <c r="G478" i="4"/>
  <c r="AE478" i="4" s="1"/>
  <c r="AA477" i="4"/>
  <c r="W477" i="4"/>
  <c r="K477" i="4"/>
  <c r="H477" i="4"/>
  <c r="G477" i="4"/>
  <c r="AE477" i="4" s="1"/>
  <c r="AA476" i="4"/>
  <c r="W476" i="4"/>
  <c r="K476" i="4"/>
  <c r="H476" i="4"/>
  <c r="G476" i="4"/>
  <c r="AE476" i="4" s="1"/>
  <c r="AA475" i="4"/>
  <c r="W475" i="4"/>
  <c r="K475" i="4"/>
  <c r="H475" i="4"/>
  <c r="G475" i="4"/>
  <c r="AE475" i="4" s="1"/>
  <c r="AA474" i="4"/>
  <c r="W474" i="4"/>
  <c r="K474" i="4"/>
  <c r="H474" i="4"/>
  <c r="G474" i="4"/>
  <c r="AE474" i="4" s="1"/>
  <c r="AA473" i="4"/>
  <c r="W473" i="4"/>
  <c r="K473" i="4"/>
  <c r="H473" i="4"/>
  <c r="G473" i="4"/>
  <c r="AE473" i="4" s="1"/>
  <c r="AA472" i="4"/>
  <c r="W472" i="4"/>
  <c r="K472" i="4"/>
  <c r="H472" i="4"/>
  <c r="G472" i="4"/>
  <c r="AE472" i="4" s="1"/>
  <c r="AA471" i="4"/>
  <c r="W471" i="4"/>
  <c r="K471" i="4"/>
  <c r="H471" i="4"/>
  <c r="G471" i="4"/>
  <c r="AE471" i="4" s="1"/>
  <c r="AA470" i="4"/>
  <c r="W470" i="4"/>
  <c r="K470" i="4"/>
  <c r="H470" i="4"/>
  <c r="G470" i="4"/>
  <c r="AE470" i="4" s="1"/>
  <c r="AA469" i="4"/>
  <c r="W469" i="4"/>
  <c r="K469" i="4"/>
  <c r="H469" i="4"/>
  <c r="G469" i="4"/>
  <c r="AE469" i="4" s="1"/>
  <c r="AA468" i="4"/>
  <c r="W468" i="4"/>
  <c r="K468" i="4"/>
  <c r="H468" i="4"/>
  <c r="G468" i="4"/>
  <c r="AE468" i="4" s="1"/>
  <c r="AA467" i="4"/>
  <c r="W467" i="4"/>
  <c r="K467" i="4"/>
  <c r="H467" i="4"/>
  <c r="G467" i="4"/>
  <c r="AE467" i="4" s="1"/>
  <c r="AA466" i="4"/>
  <c r="W466" i="4"/>
  <c r="K466" i="4"/>
  <c r="H466" i="4"/>
  <c r="G466" i="4"/>
  <c r="AE466" i="4" s="1"/>
  <c r="AA465" i="4"/>
  <c r="W465" i="4"/>
  <c r="K465" i="4"/>
  <c r="H465" i="4"/>
  <c r="G465" i="4"/>
  <c r="AE465" i="4" s="1"/>
  <c r="AA464" i="4"/>
  <c r="W464" i="4"/>
  <c r="K464" i="4"/>
  <c r="H464" i="4"/>
  <c r="G464" i="4"/>
  <c r="AE464" i="4" s="1"/>
  <c r="AA463" i="4"/>
  <c r="W463" i="4"/>
  <c r="K463" i="4"/>
  <c r="H463" i="4"/>
  <c r="G463" i="4"/>
  <c r="AE463" i="4" s="1"/>
  <c r="AA462" i="4"/>
  <c r="W462" i="4"/>
  <c r="K462" i="4"/>
  <c r="H462" i="4"/>
  <c r="G462" i="4"/>
  <c r="AE462" i="4" s="1"/>
  <c r="AA461" i="4"/>
  <c r="W461" i="4"/>
  <c r="K461" i="4"/>
  <c r="H461" i="4"/>
  <c r="G461" i="4"/>
  <c r="AE461" i="4" s="1"/>
  <c r="AA460" i="4"/>
  <c r="W460" i="4"/>
  <c r="K460" i="4"/>
  <c r="H460" i="4"/>
  <c r="G460" i="4"/>
  <c r="AE460" i="4" s="1"/>
  <c r="AA459" i="4"/>
  <c r="W459" i="4"/>
  <c r="K459" i="4"/>
  <c r="H459" i="4"/>
  <c r="G459" i="4"/>
  <c r="AE459" i="4" s="1"/>
  <c r="AA458" i="4"/>
  <c r="W458" i="4"/>
  <c r="K458" i="4"/>
  <c r="H458" i="4"/>
  <c r="G458" i="4"/>
  <c r="AE458" i="4" s="1"/>
  <c r="AA457" i="4"/>
  <c r="W457" i="4"/>
  <c r="K457" i="4"/>
  <c r="H457" i="4"/>
  <c r="G457" i="4"/>
  <c r="AE457" i="4" s="1"/>
  <c r="AA456" i="4"/>
  <c r="W456" i="4"/>
  <c r="K456" i="4"/>
  <c r="H456" i="4"/>
  <c r="G456" i="4"/>
  <c r="AE456" i="4" s="1"/>
  <c r="AA455" i="4"/>
  <c r="W455" i="4"/>
  <c r="K455" i="4"/>
  <c r="H455" i="4"/>
  <c r="G455" i="4"/>
  <c r="AE455" i="4" s="1"/>
  <c r="AA454" i="4"/>
  <c r="W454" i="4"/>
  <c r="K454" i="4"/>
  <c r="H454" i="4"/>
  <c r="G454" i="4"/>
  <c r="AE454" i="4" s="1"/>
  <c r="AA453" i="4"/>
  <c r="W453" i="4"/>
  <c r="K453" i="4"/>
  <c r="H453" i="4"/>
  <c r="G453" i="4"/>
  <c r="AE453" i="4" s="1"/>
  <c r="AA452" i="4"/>
  <c r="W452" i="4"/>
  <c r="K452" i="4"/>
  <c r="H452" i="4"/>
  <c r="G452" i="4"/>
  <c r="AE452" i="4" s="1"/>
  <c r="AA451" i="4"/>
  <c r="W451" i="4"/>
  <c r="K451" i="4"/>
  <c r="H451" i="4"/>
  <c r="G451" i="4"/>
  <c r="AE451" i="4" s="1"/>
  <c r="AA450" i="4"/>
  <c r="W450" i="4"/>
  <c r="K450" i="4"/>
  <c r="H450" i="4"/>
  <c r="G450" i="4"/>
  <c r="AE450" i="4" s="1"/>
  <c r="AA449" i="4"/>
  <c r="W449" i="4"/>
  <c r="K449" i="4"/>
  <c r="H449" i="4"/>
  <c r="G449" i="4"/>
  <c r="AE449" i="4" s="1"/>
  <c r="AA448" i="4"/>
  <c r="W448" i="4"/>
  <c r="K448" i="4"/>
  <c r="H448" i="4"/>
  <c r="G448" i="4"/>
  <c r="AE448" i="4" s="1"/>
  <c r="AA447" i="4"/>
  <c r="W447" i="4"/>
  <c r="K447" i="4"/>
  <c r="H447" i="4"/>
  <c r="G447" i="4"/>
  <c r="AE447" i="4" s="1"/>
  <c r="AA446" i="4"/>
  <c r="W446" i="4"/>
  <c r="K446" i="4"/>
  <c r="H446" i="4"/>
  <c r="G446" i="4"/>
  <c r="AE446" i="4" s="1"/>
  <c r="AA445" i="4"/>
  <c r="W445" i="4"/>
  <c r="K445" i="4"/>
  <c r="H445" i="4"/>
  <c r="G445" i="4"/>
  <c r="AE445" i="4" s="1"/>
  <c r="AA444" i="4"/>
  <c r="W444" i="4"/>
  <c r="K444" i="4"/>
  <c r="H444" i="4"/>
  <c r="G444" i="4"/>
  <c r="AE444" i="4" s="1"/>
  <c r="AA443" i="4"/>
  <c r="W443" i="4"/>
  <c r="K443" i="4"/>
  <c r="H443" i="4"/>
  <c r="G443" i="4"/>
  <c r="AE443" i="4" s="1"/>
  <c r="AA442" i="4"/>
  <c r="W442" i="4"/>
  <c r="K442" i="4"/>
  <c r="H442" i="4"/>
  <c r="G442" i="4"/>
  <c r="AE442" i="4" s="1"/>
  <c r="AA441" i="4"/>
  <c r="W441" i="4"/>
  <c r="K441" i="4"/>
  <c r="H441" i="4"/>
  <c r="G441" i="4"/>
  <c r="AE441" i="4" s="1"/>
  <c r="AA440" i="4"/>
  <c r="W440" i="4"/>
  <c r="K440" i="4"/>
  <c r="H440" i="4"/>
  <c r="G440" i="4"/>
  <c r="AE440" i="4" s="1"/>
  <c r="AA439" i="4"/>
  <c r="W439" i="4"/>
  <c r="K439" i="4"/>
  <c r="H439" i="4"/>
  <c r="G439" i="4"/>
  <c r="AE439" i="4" s="1"/>
  <c r="AA438" i="4"/>
  <c r="W438" i="4"/>
  <c r="K438" i="4"/>
  <c r="H438" i="4"/>
  <c r="G438" i="4"/>
  <c r="AE438" i="4" s="1"/>
  <c r="AA437" i="4"/>
  <c r="W437" i="4"/>
  <c r="K437" i="4"/>
  <c r="H437" i="4"/>
  <c r="G437" i="4"/>
  <c r="AE437" i="4" s="1"/>
  <c r="AA436" i="4"/>
  <c r="W436" i="4"/>
  <c r="K436" i="4"/>
  <c r="H436" i="4"/>
  <c r="G436" i="4"/>
  <c r="AE436" i="4" s="1"/>
  <c r="AA435" i="4"/>
  <c r="W435" i="4"/>
  <c r="K435" i="4"/>
  <c r="H435" i="4"/>
  <c r="G435" i="4"/>
  <c r="AE435" i="4" s="1"/>
  <c r="AA434" i="4"/>
  <c r="W434" i="4"/>
  <c r="K434" i="4"/>
  <c r="H434" i="4"/>
  <c r="G434" i="4"/>
  <c r="AE434" i="4" s="1"/>
  <c r="AA433" i="4"/>
  <c r="W433" i="4"/>
  <c r="K433" i="4"/>
  <c r="H433" i="4"/>
  <c r="G433" i="4"/>
  <c r="AE433" i="4" s="1"/>
  <c r="AA432" i="4"/>
  <c r="W432" i="4"/>
  <c r="K432" i="4"/>
  <c r="H432" i="4"/>
  <c r="G432" i="4"/>
  <c r="AE432" i="4" s="1"/>
  <c r="AA431" i="4"/>
  <c r="W431" i="4"/>
  <c r="K431" i="4"/>
  <c r="H431" i="4"/>
  <c r="G431" i="4"/>
  <c r="AE431" i="4" s="1"/>
  <c r="AA430" i="4"/>
  <c r="W430" i="4"/>
  <c r="K430" i="4"/>
  <c r="H430" i="4"/>
  <c r="G430" i="4"/>
  <c r="AE430" i="4" s="1"/>
  <c r="AA429" i="4"/>
  <c r="W429" i="4"/>
  <c r="K429" i="4"/>
  <c r="H429" i="4"/>
  <c r="G429" i="4"/>
  <c r="AE429" i="4" s="1"/>
  <c r="AA428" i="4"/>
  <c r="W428" i="4"/>
  <c r="K428" i="4"/>
  <c r="H428" i="4"/>
  <c r="G428" i="4"/>
  <c r="AE428" i="4" s="1"/>
  <c r="AA427" i="4"/>
  <c r="W427" i="4"/>
  <c r="K427" i="4"/>
  <c r="H427" i="4"/>
  <c r="G427" i="4"/>
  <c r="AE427" i="4" s="1"/>
  <c r="AA426" i="4"/>
  <c r="W426" i="4"/>
  <c r="K426" i="4"/>
  <c r="H426" i="4"/>
  <c r="G426" i="4"/>
  <c r="AE426" i="4" s="1"/>
  <c r="AA425" i="4"/>
  <c r="W425" i="4"/>
  <c r="K425" i="4"/>
  <c r="H425" i="4"/>
  <c r="G425" i="4"/>
  <c r="AE425" i="4" s="1"/>
  <c r="AA424" i="4"/>
  <c r="W424" i="4"/>
  <c r="K424" i="4"/>
  <c r="H424" i="4"/>
  <c r="G424" i="4"/>
  <c r="AE424" i="4" s="1"/>
  <c r="AA423" i="4"/>
  <c r="W423" i="4"/>
  <c r="K423" i="4"/>
  <c r="H423" i="4"/>
  <c r="G423" i="4"/>
  <c r="AE423" i="4" s="1"/>
  <c r="AA422" i="4"/>
  <c r="W422" i="4"/>
  <c r="K422" i="4"/>
  <c r="H422" i="4"/>
  <c r="G422" i="4"/>
  <c r="AE422" i="4" s="1"/>
  <c r="AA421" i="4"/>
  <c r="W421" i="4"/>
  <c r="K421" i="4"/>
  <c r="H421" i="4"/>
  <c r="G421" i="4"/>
  <c r="AE421" i="4" s="1"/>
  <c r="AA420" i="4"/>
  <c r="W420" i="4"/>
  <c r="K420" i="4"/>
  <c r="H420" i="4"/>
  <c r="G420" i="4"/>
  <c r="AE420" i="4" s="1"/>
  <c r="AA419" i="4"/>
  <c r="W419" i="4"/>
  <c r="K419" i="4"/>
  <c r="H419" i="4"/>
  <c r="G419" i="4"/>
  <c r="AE419" i="4" s="1"/>
  <c r="AA418" i="4"/>
  <c r="W418" i="4"/>
  <c r="K418" i="4"/>
  <c r="H418" i="4"/>
  <c r="G418" i="4"/>
  <c r="AE418" i="4" s="1"/>
  <c r="AA417" i="4"/>
  <c r="W417" i="4"/>
  <c r="K417" i="4"/>
  <c r="H417" i="4"/>
  <c r="G417" i="4"/>
  <c r="AE417" i="4" s="1"/>
  <c r="AA416" i="4"/>
  <c r="W416" i="4"/>
  <c r="K416" i="4"/>
  <c r="H416" i="4"/>
  <c r="G416" i="4"/>
  <c r="AE416" i="4" s="1"/>
  <c r="AA415" i="4"/>
  <c r="W415" i="4"/>
  <c r="K415" i="4"/>
  <c r="H415" i="4"/>
  <c r="G415" i="4"/>
  <c r="AE415" i="4" s="1"/>
  <c r="AA414" i="4"/>
  <c r="W414" i="4"/>
  <c r="K414" i="4"/>
  <c r="H414" i="4"/>
  <c r="G414" i="4"/>
  <c r="AE414" i="4" s="1"/>
  <c r="AA413" i="4"/>
  <c r="W413" i="4"/>
  <c r="K413" i="4"/>
  <c r="H413" i="4"/>
  <c r="G413" i="4"/>
  <c r="AE413" i="4" s="1"/>
  <c r="AA412" i="4"/>
  <c r="W412" i="4"/>
  <c r="K412" i="4"/>
  <c r="H412" i="4"/>
  <c r="G412" i="4"/>
  <c r="AE412" i="4" s="1"/>
  <c r="AA411" i="4"/>
  <c r="W411" i="4"/>
  <c r="K411" i="4"/>
  <c r="H411" i="4"/>
  <c r="G411" i="4"/>
  <c r="AE411" i="4" s="1"/>
  <c r="AA410" i="4"/>
  <c r="W410" i="4"/>
  <c r="K410" i="4"/>
  <c r="H410" i="4"/>
  <c r="G410" i="4"/>
  <c r="AE410" i="4" s="1"/>
  <c r="AA409" i="4"/>
  <c r="W409" i="4"/>
  <c r="K409" i="4"/>
  <c r="H409" i="4"/>
  <c r="G409" i="4"/>
  <c r="AE409" i="4" s="1"/>
  <c r="AA408" i="4"/>
  <c r="W408" i="4"/>
  <c r="K408" i="4"/>
  <c r="H408" i="4"/>
  <c r="G408" i="4"/>
  <c r="AE408" i="4" s="1"/>
  <c r="AA407" i="4"/>
  <c r="W407" i="4"/>
  <c r="K407" i="4"/>
  <c r="H407" i="4"/>
  <c r="G407" i="4"/>
  <c r="AE407" i="4" s="1"/>
  <c r="AA406" i="4"/>
  <c r="W406" i="4"/>
  <c r="K406" i="4"/>
  <c r="H406" i="4"/>
  <c r="G406" i="4"/>
  <c r="AE406" i="4" s="1"/>
  <c r="AA405" i="4"/>
  <c r="W405" i="4"/>
  <c r="K405" i="4"/>
  <c r="H405" i="4"/>
  <c r="G405" i="4"/>
  <c r="AE405" i="4" s="1"/>
  <c r="AA404" i="4"/>
  <c r="W404" i="4"/>
  <c r="K404" i="4"/>
  <c r="H404" i="4"/>
  <c r="G404" i="4"/>
  <c r="AE404" i="4" s="1"/>
  <c r="AA403" i="4"/>
  <c r="W403" i="4"/>
  <c r="K403" i="4"/>
  <c r="H403" i="4"/>
  <c r="G403" i="4"/>
  <c r="AE403" i="4" s="1"/>
  <c r="AA402" i="4"/>
  <c r="W402" i="4"/>
  <c r="K402" i="4"/>
  <c r="H402" i="4"/>
  <c r="G402" i="4"/>
  <c r="AE402" i="4" s="1"/>
  <c r="AA401" i="4"/>
  <c r="W401" i="4"/>
  <c r="K401" i="4"/>
  <c r="H401" i="4"/>
  <c r="G401" i="4"/>
  <c r="AE401" i="4" s="1"/>
  <c r="AA400" i="4"/>
  <c r="W400" i="4"/>
  <c r="K400" i="4"/>
  <c r="H400" i="4"/>
  <c r="G400" i="4"/>
  <c r="AE400" i="4" s="1"/>
  <c r="AA399" i="4"/>
  <c r="W399" i="4"/>
  <c r="K399" i="4"/>
  <c r="H399" i="4"/>
  <c r="G399" i="4"/>
  <c r="AE399" i="4" s="1"/>
  <c r="AA398" i="4"/>
  <c r="W398" i="4"/>
  <c r="K398" i="4"/>
  <c r="H398" i="4"/>
  <c r="G398" i="4"/>
  <c r="AE398" i="4" s="1"/>
  <c r="AA397" i="4"/>
  <c r="W397" i="4"/>
  <c r="K397" i="4"/>
  <c r="H397" i="4"/>
  <c r="G397" i="4"/>
  <c r="AE397" i="4" s="1"/>
  <c r="AA396" i="4"/>
  <c r="W396" i="4"/>
  <c r="K396" i="4"/>
  <c r="H396" i="4"/>
  <c r="G396" i="4"/>
  <c r="AE396" i="4" s="1"/>
  <c r="AA395" i="4"/>
  <c r="W395" i="4"/>
  <c r="K395" i="4"/>
  <c r="H395" i="4"/>
  <c r="G395" i="4"/>
  <c r="AE395" i="4" s="1"/>
  <c r="AA394" i="4"/>
  <c r="W394" i="4"/>
  <c r="K394" i="4"/>
  <c r="H394" i="4"/>
  <c r="G394" i="4"/>
  <c r="AE394" i="4" s="1"/>
  <c r="AA393" i="4"/>
  <c r="W393" i="4"/>
  <c r="K393" i="4"/>
  <c r="H393" i="4"/>
  <c r="G393" i="4"/>
  <c r="AE393" i="4" s="1"/>
  <c r="AA392" i="4"/>
  <c r="W392" i="4"/>
  <c r="K392" i="4"/>
  <c r="H392" i="4"/>
  <c r="G392" i="4"/>
  <c r="AE392" i="4" s="1"/>
  <c r="AA391" i="4"/>
  <c r="W391" i="4"/>
  <c r="K391" i="4"/>
  <c r="H391" i="4"/>
  <c r="G391" i="4"/>
  <c r="AE391" i="4" s="1"/>
  <c r="AA390" i="4"/>
  <c r="W390" i="4"/>
  <c r="K390" i="4"/>
  <c r="H390" i="4"/>
  <c r="G390" i="4"/>
  <c r="AE390" i="4" s="1"/>
  <c r="AA389" i="4"/>
  <c r="W389" i="4"/>
  <c r="K389" i="4"/>
  <c r="H389" i="4"/>
  <c r="G389" i="4"/>
  <c r="AE389" i="4" s="1"/>
  <c r="AA388" i="4"/>
  <c r="W388" i="4"/>
  <c r="K388" i="4"/>
  <c r="H388" i="4"/>
  <c r="G388" i="4"/>
  <c r="AE388" i="4" s="1"/>
  <c r="AA387" i="4"/>
  <c r="W387" i="4"/>
  <c r="K387" i="4"/>
  <c r="H387" i="4"/>
  <c r="G387" i="4"/>
  <c r="AE387" i="4" s="1"/>
  <c r="AA386" i="4"/>
  <c r="W386" i="4"/>
  <c r="K386" i="4"/>
  <c r="H386" i="4"/>
  <c r="G386" i="4"/>
  <c r="AE386" i="4" s="1"/>
  <c r="AA385" i="4"/>
  <c r="W385" i="4"/>
  <c r="K385" i="4"/>
  <c r="H385" i="4"/>
  <c r="G385" i="4"/>
  <c r="AE385" i="4" s="1"/>
  <c r="AA384" i="4"/>
  <c r="W384" i="4"/>
  <c r="K384" i="4"/>
  <c r="H384" i="4"/>
  <c r="G384" i="4"/>
  <c r="AE384" i="4" s="1"/>
  <c r="AA383" i="4"/>
  <c r="W383" i="4"/>
  <c r="K383" i="4"/>
  <c r="H383" i="4"/>
  <c r="G383" i="4"/>
  <c r="AE383" i="4" s="1"/>
  <c r="AA382" i="4"/>
  <c r="W382" i="4"/>
  <c r="K382" i="4"/>
  <c r="H382" i="4"/>
  <c r="G382" i="4"/>
  <c r="AE382" i="4" s="1"/>
  <c r="AA381" i="4"/>
  <c r="W381" i="4"/>
  <c r="K381" i="4"/>
  <c r="H381" i="4"/>
  <c r="G381" i="4"/>
  <c r="AE381" i="4" s="1"/>
  <c r="AA380" i="4"/>
  <c r="W380" i="4"/>
  <c r="K380" i="4"/>
  <c r="H380" i="4"/>
  <c r="G380" i="4"/>
  <c r="AE380" i="4" s="1"/>
  <c r="AA379" i="4"/>
  <c r="W379" i="4"/>
  <c r="K379" i="4"/>
  <c r="H379" i="4"/>
  <c r="G379" i="4"/>
  <c r="AE379" i="4" s="1"/>
  <c r="AA378" i="4"/>
  <c r="W378" i="4"/>
  <c r="K378" i="4"/>
  <c r="H378" i="4"/>
  <c r="G378" i="4"/>
  <c r="AE378" i="4" s="1"/>
  <c r="AA377" i="4"/>
  <c r="W377" i="4"/>
  <c r="K377" i="4"/>
  <c r="H377" i="4"/>
  <c r="G377" i="4"/>
  <c r="AE377" i="4" s="1"/>
  <c r="AA376" i="4"/>
  <c r="W376" i="4"/>
  <c r="K376" i="4"/>
  <c r="H376" i="4"/>
  <c r="G376" i="4"/>
  <c r="AE376" i="4" s="1"/>
  <c r="AA375" i="4"/>
  <c r="W375" i="4"/>
  <c r="K375" i="4"/>
  <c r="H375" i="4"/>
  <c r="G375" i="4"/>
  <c r="AE375" i="4" s="1"/>
  <c r="AA374" i="4"/>
  <c r="W374" i="4"/>
  <c r="K374" i="4"/>
  <c r="H374" i="4"/>
  <c r="G374" i="4"/>
  <c r="AE374" i="4" s="1"/>
  <c r="AA373" i="4"/>
  <c r="W373" i="4"/>
  <c r="K373" i="4"/>
  <c r="H373" i="4"/>
  <c r="G373" i="4"/>
  <c r="AE373" i="4" s="1"/>
  <c r="AA372" i="4"/>
  <c r="W372" i="4"/>
  <c r="K372" i="4"/>
  <c r="H372" i="4"/>
  <c r="G372" i="4"/>
  <c r="AE372" i="4" s="1"/>
  <c r="AA371" i="4"/>
  <c r="W371" i="4"/>
  <c r="K371" i="4"/>
  <c r="H371" i="4"/>
  <c r="G371" i="4"/>
  <c r="AE371" i="4" s="1"/>
  <c r="AA370" i="4"/>
  <c r="W370" i="4"/>
  <c r="K370" i="4"/>
  <c r="H370" i="4"/>
  <c r="G370" i="4"/>
  <c r="AE370" i="4" s="1"/>
  <c r="AA369" i="4"/>
  <c r="W369" i="4"/>
  <c r="K369" i="4"/>
  <c r="H369" i="4"/>
  <c r="G369" i="4"/>
  <c r="AE369" i="4" s="1"/>
  <c r="AA368" i="4"/>
  <c r="W368" i="4"/>
  <c r="K368" i="4"/>
  <c r="H368" i="4"/>
  <c r="G368" i="4"/>
  <c r="AE368" i="4" s="1"/>
  <c r="AA367" i="4"/>
  <c r="W367" i="4"/>
  <c r="K367" i="4"/>
  <c r="H367" i="4"/>
  <c r="G367" i="4"/>
  <c r="AE367" i="4" s="1"/>
  <c r="AA366" i="4"/>
  <c r="W366" i="4"/>
  <c r="K366" i="4"/>
  <c r="H366" i="4"/>
  <c r="G366" i="4"/>
  <c r="AE366" i="4" s="1"/>
  <c r="AA365" i="4"/>
  <c r="W365" i="4"/>
  <c r="K365" i="4"/>
  <c r="H365" i="4"/>
  <c r="G365" i="4"/>
  <c r="AE365" i="4" s="1"/>
  <c r="AA364" i="4"/>
  <c r="W364" i="4"/>
  <c r="K364" i="4"/>
  <c r="H364" i="4"/>
  <c r="G364" i="4"/>
  <c r="AE364" i="4" s="1"/>
  <c r="AA363" i="4"/>
  <c r="W363" i="4"/>
  <c r="K363" i="4"/>
  <c r="H363" i="4"/>
  <c r="G363" i="4"/>
  <c r="AE363" i="4" s="1"/>
  <c r="AA362" i="4"/>
  <c r="W362" i="4"/>
  <c r="K362" i="4"/>
  <c r="H362" i="4"/>
  <c r="G362" i="4"/>
  <c r="AE362" i="4" s="1"/>
  <c r="AA361" i="4"/>
  <c r="W361" i="4"/>
  <c r="K361" i="4"/>
  <c r="H361" i="4"/>
  <c r="G361" i="4"/>
  <c r="AE361" i="4" s="1"/>
  <c r="AA360" i="4"/>
  <c r="W360" i="4"/>
  <c r="K360" i="4"/>
  <c r="H360" i="4"/>
  <c r="G360" i="4"/>
  <c r="AE360" i="4" s="1"/>
  <c r="AA359" i="4"/>
  <c r="W359" i="4"/>
  <c r="K359" i="4"/>
  <c r="H359" i="4"/>
  <c r="G359" i="4"/>
  <c r="AE359" i="4" s="1"/>
  <c r="AA358" i="4"/>
  <c r="W358" i="4"/>
  <c r="K358" i="4"/>
  <c r="H358" i="4"/>
  <c r="G358" i="4"/>
  <c r="AE358" i="4" s="1"/>
  <c r="AA357" i="4"/>
  <c r="W357" i="4"/>
  <c r="K357" i="4"/>
  <c r="H357" i="4"/>
  <c r="G357" i="4"/>
  <c r="AE357" i="4" s="1"/>
  <c r="AA356" i="4"/>
  <c r="W356" i="4"/>
  <c r="K356" i="4"/>
  <c r="H356" i="4"/>
  <c r="G356" i="4"/>
  <c r="AE356" i="4" s="1"/>
  <c r="AA355" i="4"/>
  <c r="W355" i="4"/>
  <c r="K355" i="4"/>
  <c r="H355" i="4"/>
  <c r="G355" i="4"/>
  <c r="AE355" i="4" s="1"/>
  <c r="AA354" i="4"/>
  <c r="W354" i="4"/>
  <c r="K354" i="4"/>
  <c r="H354" i="4"/>
  <c r="G354" i="4"/>
  <c r="AE354" i="4" s="1"/>
  <c r="AA353" i="4"/>
  <c r="W353" i="4"/>
  <c r="K353" i="4"/>
  <c r="H353" i="4"/>
  <c r="G353" i="4"/>
  <c r="AE353" i="4" s="1"/>
  <c r="AA352" i="4"/>
  <c r="W352" i="4"/>
  <c r="K352" i="4"/>
  <c r="H352" i="4"/>
  <c r="G352" i="4"/>
  <c r="AE352" i="4" s="1"/>
  <c r="AA351" i="4"/>
  <c r="W351" i="4"/>
  <c r="K351" i="4"/>
  <c r="H351" i="4"/>
  <c r="G351" i="4"/>
  <c r="AE351" i="4" s="1"/>
  <c r="AA350" i="4"/>
  <c r="W350" i="4"/>
  <c r="K350" i="4"/>
  <c r="H350" i="4"/>
  <c r="G350" i="4"/>
  <c r="AE350" i="4" s="1"/>
  <c r="AA349" i="4"/>
  <c r="W349" i="4"/>
  <c r="K349" i="4"/>
  <c r="H349" i="4"/>
  <c r="G349" i="4"/>
  <c r="AE349" i="4" s="1"/>
  <c r="AA348" i="4"/>
  <c r="W348" i="4"/>
  <c r="K348" i="4"/>
  <c r="H348" i="4"/>
  <c r="G348" i="4"/>
  <c r="AE348" i="4" s="1"/>
  <c r="AA347" i="4"/>
  <c r="W347" i="4"/>
  <c r="K347" i="4"/>
  <c r="H347" i="4"/>
  <c r="G347" i="4"/>
  <c r="AE347" i="4" s="1"/>
  <c r="AA346" i="4"/>
  <c r="W346" i="4"/>
  <c r="K346" i="4"/>
  <c r="H346" i="4"/>
  <c r="G346" i="4"/>
  <c r="AE346" i="4" s="1"/>
  <c r="AA345" i="4"/>
  <c r="W345" i="4"/>
  <c r="K345" i="4"/>
  <c r="H345" i="4"/>
  <c r="G345" i="4"/>
  <c r="AE345" i="4" s="1"/>
  <c r="AA344" i="4"/>
  <c r="W344" i="4"/>
  <c r="K344" i="4"/>
  <c r="H344" i="4"/>
  <c r="G344" i="4"/>
  <c r="AE344" i="4" s="1"/>
  <c r="AA343" i="4"/>
  <c r="W343" i="4"/>
  <c r="K343" i="4"/>
  <c r="H343" i="4"/>
  <c r="G343" i="4"/>
  <c r="AE343" i="4" s="1"/>
  <c r="AA342" i="4"/>
  <c r="W342" i="4"/>
  <c r="K342" i="4"/>
  <c r="H342" i="4"/>
  <c r="G342" i="4"/>
  <c r="AE342" i="4" s="1"/>
  <c r="AA341" i="4"/>
  <c r="W341" i="4"/>
  <c r="K341" i="4"/>
  <c r="H341" i="4"/>
  <c r="G341" i="4"/>
  <c r="AE341" i="4" s="1"/>
  <c r="AA340" i="4"/>
  <c r="W340" i="4"/>
  <c r="K340" i="4"/>
  <c r="H340" i="4"/>
  <c r="G340" i="4"/>
  <c r="AE340" i="4" s="1"/>
  <c r="AA339" i="4"/>
  <c r="W339" i="4"/>
  <c r="K339" i="4"/>
  <c r="H339" i="4"/>
  <c r="G339" i="4"/>
  <c r="AE339" i="4" s="1"/>
  <c r="AA338" i="4"/>
  <c r="W338" i="4"/>
  <c r="K338" i="4"/>
  <c r="H338" i="4"/>
  <c r="G338" i="4"/>
  <c r="AE338" i="4" s="1"/>
  <c r="AA337" i="4"/>
  <c r="W337" i="4"/>
  <c r="K337" i="4"/>
  <c r="H337" i="4"/>
  <c r="G337" i="4"/>
  <c r="AE337" i="4" s="1"/>
  <c r="AA336" i="4"/>
  <c r="W336" i="4"/>
  <c r="K336" i="4"/>
  <c r="H336" i="4"/>
  <c r="G336" i="4"/>
  <c r="AE336" i="4" s="1"/>
  <c r="AA335" i="4"/>
  <c r="W335" i="4"/>
  <c r="K335" i="4"/>
  <c r="H335" i="4"/>
  <c r="G335" i="4"/>
  <c r="AE335" i="4" s="1"/>
  <c r="AA334" i="4"/>
  <c r="W334" i="4"/>
  <c r="K334" i="4"/>
  <c r="H334" i="4"/>
  <c r="G334" i="4"/>
  <c r="AE334" i="4" s="1"/>
  <c r="AA333" i="4"/>
  <c r="W333" i="4"/>
  <c r="K333" i="4"/>
  <c r="H333" i="4"/>
  <c r="G333" i="4"/>
  <c r="AE333" i="4" s="1"/>
  <c r="AA332" i="4"/>
  <c r="W332" i="4"/>
  <c r="K332" i="4"/>
  <c r="H332" i="4"/>
  <c r="G332" i="4"/>
  <c r="AE332" i="4" s="1"/>
  <c r="AA331" i="4"/>
  <c r="W331" i="4"/>
  <c r="K331" i="4"/>
  <c r="H331" i="4"/>
  <c r="G331" i="4"/>
  <c r="AE331" i="4" s="1"/>
  <c r="AA330" i="4"/>
  <c r="W330" i="4"/>
  <c r="K330" i="4"/>
  <c r="H330" i="4"/>
  <c r="G330" i="4"/>
  <c r="AE330" i="4" s="1"/>
  <c r="AA329" i="4"/>
  <c r="W329" i="4"/>
  <c r="K329" i="4"/>
  <c r="H329" i="4"/>
  <c r="G329" i="4"/>
  <c r="AE329" i="4" s="1"/>
  <c r="AA328" i="4"/>
  <c r="W328" i="4"/>
  <c r="K328" i="4"/>
  <c r="H328" i="4"/>
  <c r="G328" i="4"/>
  <c r="AE328" i="4" s="1"/>
  <c r="AA327" i="4"/>
  <c r="W327" i="4"/>
  <c r="K327" i="4"/>
  <c r="H327" i="4"/>
  <c r="G327" i="4"/>
  <c r="AE327" i="4" s="1"/>
  <c r="AA326" i="4"/>
  <c r="W326" i="4"/>
  <c r="K326" i="4"/>
  <c r="H326" i="4"/>
  <c r="G326" i="4"/>
  <c r="AE326" i="4" s="1"/>
  <c r="AA325" i="4"/>
  <c r="W325" i="4"/>
  <c r="K325" i="4"/>
  <c r="H325" i="4"/>
  <c r="G325" i="4"/>
  <c r="AE325" i="4" s="1"/>
  <c r="AA324" i="4"/>
  <c r="W324" i="4"/>
  <c r="K324" i="4"/>
  <c r="H324" i="4"/>
  <c r="G324" i="4"/>
  <c r="AE324" i="4" s="1"/>
  <c r="AA323" i="4"/>
  <c r="W323" i="4"/>
  <c r="K323" i="4"/>
  <c r="H323" i="4"/>
  <c r="G323" i="4"/>
  <c r="AE323" i="4" s="1"/>
  <c r="AA322" i="4"/>
  <c r="W322" i="4"/>
  <c r="K322" i="4"/>
  <c r="H322" i="4"/>
  <c r="G322" i="4"/>
  <c r="AE322" i="4" s="1"/>
  <c r="AA321" i="4"/>
  <c r="W321" i="4"/>
  <c r="K321" i="4"/>
  <c r="H321" i="4"/>
  <c r="G321" i="4"/>
  <c r="AE321" i="4" s="1"/>
  <c r="AA320" i="4"/>
  <c r="W320" i="4"/>
  <c r="K320" i="4"/>
  <c r="H320" i="4"/>
  <c r="G320" i="4"/>
  <c r="AE320" i="4" s="1"/>
  <c r="AA319" i="4"/>
  <c r="W319" i="4"/>
  <c r="K319" i="4"/>
  <c r="H319" i="4"/>
  <c r="G319" i="4"/>
  <c r="AE319" i="4" s="1"/>
  <c r="AA318" i="4"/>
  <c r="W318" i="4"/>
  <c r="K318" i="4"/>
  <c r="H318" i="4"/>
  <c r="G318" i="4"/>
  <c r="AE318" i="4" s="1"/>
  <c r="AA317" i="4"/>
  <c r="W317" i="4"/>
  <c r="K317" i="4"/>
  <c r="H317" i="4"/>
  <c r="G317" i="4"/>
  <c r="AE317" i="4" s="1"/>
  <c r="AA316" i="4"/>
  <c r="W316" i="4"/>
  <c r="K316" i="4"/>
  <c r="H316" i="4"/>
  <c r="G316" i="4"/>
  <c r="AE316" i="4" s="1"/>
  <c r="AA315" i="4"/>
  <c r="W315" i="4"/>
  <c r="K315" i="4"/>
  <c r="H315" i="4"/>
  <c r="G315" i="4"/>
  <c r="AE315" i="4" s="1"/>
  <c r="AA314" i="4"/>
  <c r="W314" i="4"/>
  <c r="K314" i="4"/>
  <c r="H314" i="4"/>
  <c r="G314" i="4"/>
  <c r="AE314" i="4" s="1"/>
  <c r="AA313" i="4"/>
  <c r="W313" i="4"/>
  <c r="K313" i="4"/>
  <c r="H313" i="4"/>
  <c r="G313" i="4"/>
  <c r="AE313" i="4" s="1"/>
  <c r="AA312" i="4"/>
  <c r="W312" i="4"/>
  <c r="K312" i="4"/>
  <c r="H312" i="4"/>
  <c r="G312" i="4"/>
  <c r="AE312" i="4" s="1"/>
  <c r="AA311" i="4"/>
  <c r="W311" i="4"/>
  <c r="K311" i="4"/>
  <c r="H311" i="4"/>
  <c r="G311" i="4"/>
  <c r="AE311" i="4" s="1"/>
  <c r="AA310" i="4"/>
  <c r="W310" i="4"/>
  <c r="K310" i="4"/>
  <c r="H310" i="4"/>
  <c r="G310" i="4"/>
  <c r="AE310" i="4" s="1"/>
  <c r="AA309" i="4"/>
  <c r="W309" i="4"/>
  <c r="K309" i="4"/>
  <c r="H309" i="4"/>
  <c r="G309" i="4"/>
  <c r="AE309" i="4" s="1"/>
  <c r="AA308" i="4"/>
  <c r="W308" i="4"/>
  <c r="K308" i="4"/>
  <c r="H308" i="4"/>
  <c r="G308" i="4"/>
  <c r="AE308" i="4" s="1"/>
  <c r="AA307" i="4"/>
  <c r="W307" i="4"/>
  <c r="K307" i="4"/>
  <c r="H307" i="4"/>
  <c r="G307" i="4"/>
  <c r="AE307" i="4" s="1"/>
  <c r="AA306" i="4"/>
  <c r="W306" i="4"/>
  <c r="K306" i="4"/>
  <c r="H306" i="4"/>
  <c r="G306" i="4"/>
  <c r="AE306" i="4" s="1"/>
  <c r="AA305" i="4"/>
  <c r="W305" i="4"/>
  <c r="K305" i="4"/>
  <c r="H305" i="4"/>
  <c r="G305" i="4"/>
  <c r="AE305" i="4" s="1"/>
  <c r="AA304" i="4"/>
  <c r="W304" i="4"/>
  <c r="K304" i="4"/>
  <c r="H304" i="4"/>
  <c r="G304" i="4"/>
  <c r="AE304" i="4" s="1"/>
  <c r="AA303" i="4"/>
  <c r="W303" i="4"/>
  <c r="K303" i="4"/>
  <c r="H303" i="4"/>
  <c r="G303" i="4"/>
  <c r="AE303" i="4" s="1"/>
  <c r="AA302" i="4"/>
  <c r="W302" i="4"/>
  <c r="K302" i="4"/>
  <c r="H302" i="4"/>
  <c r="G302" i="4"/>
  <c r="AE302" i="4" s="1"/>
  <c r="AA301" i="4"/>
  <c r="W301" i="4"/>
  <c r="K301" i="4"/>
  <c r="H301" i="4"/>
  <c r="G301" i="4"/>
  <c r="AE301" i="4" s="1"/>
  <c r="AA300" i="4"/>
  <c r="W300" i="4"/>
  <c r="K300" i="4"/>
  <c r="H300" i="4"/>
  <c r="G300" i="4"/>
  <c r="AE300" i="4" s="1"/>
  <c r="AA299" i="4"/>
  <c r="W299" i="4"/>
  <c r="K299" i="4"/>
  <c r="H299" i="4"/>
  <c r="G299" i="4"/>
  <c r="AE299" i="4" s="1"/>
  <c r="AA298" i="4"/>
  <c r="W298" i="4"/>
  <c r="K298" i="4"/>
  <c r="H298" i="4"/>
  <c r="G298" i="4"/>
  <c r="AE298" i="4" s="1"/>
  <c r="AA297" i="4"/>
  <c r="W297" i="4"/>
  <c r="K297" i="4"/>
  <c r="H297" i="4"/>
  <c r="G297" i="4"/>
  <c r="AE297" i="4" s="1"/>
  <c r="AA296" i="4"/>
  <c r="W296" i="4"/>
  <c r="K296" i="4"/>
  <c r="H296" i="4"/>
  <c r="G296" i="4"/>
  <c r="AE296" i="4" s="1"/>
  <c r="AA295" i="4"/>
  <c r="W295" i="4"/>
  <c r="K295" i="4"/>
  <c r="H295" i="4"/>
  <c r="G295" i="4"/>
  <c r="AE295" i="4" s="1"/>
  <c r="AA294" i="4"/>
  <c r="W294" i="4"/>
  <c r="K294" i="4"/>
  <c r="H294" i="4"/>
  <c r="G294" i="4"/>
  <c r="AE294" i="4" s="1"/>
  <c r="AA293" i="4"/>
  <c r="W293" i="4"/>
  <c r="K293" i="4"/>
  <c r="H293" i="4"/>
  <c r="G293" i="4"/>
  <c r="AE293" i="4" s="1"/>
  <c r="AA292" i="4"/>
  <c r="W292" i="4"/>
  <c r="K292" i="4"/>
  <c r="H292" i="4"/>
  <c r="G292" i="4"/>
  <c r="AE292" i="4" s="1"/>
  <c r="AA291" i="4"/>
  <c r="W291" i="4"/>
  <c r="K291" i="4"/>
  <c r="H291" i="4"/>
  <c r="G291" i="4"/>
  <c r="AE291" i="4" s="1"/>
  <c r="AA290" i="4"/>
  <c r="W290" i="4"/>
  <c r="K290" i="4"/>
  <c r="H290" i="4"/>
  <c r="G290" i="4"/>
  <c r="AE290" i="4" s="1"/>
  <c r="AA289" i="4"/>
  <c r="W289" i="4"/>
  <c r="K289" i="4"/>
  <c r="H289" i="4"/>
  <c r="G289" i="4"/>
  <c r="AE289" i="4" s="1"/>
  <c r="AA288" i="4"/>
  <c r="W288" i="4"/>
  <c r="K288" i="4"/>
  <c r="H288" i="4"/>
  <c r="G288" i="4"/>
  <c r="AE288" i="4" s="1"/>
  <c r="AA287" i="4"/>
  <c r="W287" i="4"/>
  <c r="K287" i="4"/>
  <c r="H287" i="4"/>
  <c r="G287" i="4"/>
  <c r="AE287" i="4" s="1"/>
  <c r="AA286" i="4"/>
  <c r="W286" i="4"/>
  <c r="K286" i="4"/>
  <c r="H286" i="4"/>
  <c r="G286" i="4"/>
  <c r="AE286" i="4" s="1"/>
  <c r="AA285" i="4"/>
  <c r="W285" i="4"/>
  <c r="K285" i="4"/>
  <c r="H285" i="4"/>
  <c r="G285" i="4"/>
  <c r="AE285" i="4" s="1"/>
  <c r="AA284" i="4"/>
  <c r="W284" i="4"/>
  <c r="K284" i="4"/>
  <c r="H284" i="4"/>
  <c r="G284" i="4"/>
  <c r="AE284" i="4" s="1"/>
  <c r="AA283" i="4"/>
  <c r="W283" i="4"/>
  <c r="K283" i="4"/>
  <c r="H283" i="4"/>
  <c r="G283" i="4"/>
  <c r="AE283" i="4" s="1"/>
  <c r="AA282" i="4"/>
  <c r="W282" i="4"/>
  <c r="K282" i="4"/>
  <c r="H282" i="4"/>
  <c r="G282" i="4"/>
  <c r="AE282" i="4" s="1"/>
  <c r="AA281" i="4"/>
  <c r="W281" i="4"/>
  <c r="K281" i="4"/>
  <c r="H281" i="4"/>
  <c r="G281" i="4"/>
  <c r="AE281" i="4" s="1"/>
  <c r="AA280" i="4"/>
  <c r="W280" i="4"/>
  <c r="K280" i="4"/>
  <c r="H280" i="4"/>
  <c r="G280" i="4"/>
  <c r="AE280" i="4" s="1"/>
  <c r="AA279" i="4"/>
  <c r="W279" i="4"/>
  <c r="K279" i="4"/>
  <c r="H279" i="4"/>
  <c r="G279" i="4"/>
  <c r="AE279" i="4" s="1"/>
  <c r="AA278" i="4"/>
  <c r="W278" i="4"/>
  <c r="K278" i="4"/>
  <c r="H278" i="4"/>
  <c r="G278" i="4"/>
  <c r="AE278" i="4" s="1"/>
  <c r="AA277" i="4"/>
  <c r="W277" i="4"/>
  <c r="K277" i="4"/>
  <c r="H277" i="4"/>
  <c r="G277" i="4"/>
  <c r="AE277" i="4" s="1"/>
  <c r="AA276" i="4"/>
  <c r="W276" i="4"/>
  <c r="K276" i="4"/>
  <c r="H276" i="4"/>
  <c r="G276" i="4"/>
  <c r="AE276" i="4" s="1"/>
  <c r="AA275" i="4"/>
  <c r="W275" i="4"/>
  <c r="K275" i="4"/>
  <c r="H275" i="4"/>
  <c r="G275" i="4"/>
  <c r="AE275" i="4" s="1"/>
  <c r="AA274" i="4"/>
  <c r="W274" i="4"/>
  <c r="K274" i="4"/>
  <c r="H274" i="4"/>
  <c r="G274" i="4"/>
  <c r="AE274" i="4" s="1"/>
  <c r="AA273" i="4"/>
  <c r="W273" i="4"/>
  <c r="K273" i="4"/>
  <c r="H273" i="4"/>
  <c r="G273" i="4"/>
  <c r="AE273" i="4" s="1"/>
  <c r="AA272" i="4"/>
  <c r="W272" i="4"/>
  <c r="K272" i="4"/>
  <c r="H272" i="4"/>
  <c r="G272" i="4"/>
  <c r="AE272" i="4" s="1"/>
  <c r="AA271" i="4"/>
  <c r="W271" i="4"/>
  <c r="K271" i="4"/>
  <c r="H271" i="4"/>
  <c r="G271" i="4"/>
  <c r="AE271" i="4" s="1"/>
  <c r="AA270" i="4"/>
  <c r="W270" i="4"/>
  <c r="K270" i="4"/>
  <c r="H270" i="4"/>
  <c r="G270" i="4"/>
  <c r="AE270" i="4" s="1"/>
  <c r="AA269" i="4"/>
  <c r="W269" i="4"/>
  <c r="K269" i="4"/>
  <c r="H269" i="4"/>
  <c r="G269" i="4"/>
  <c r="AE269" i="4" s="1"/>
  <c r="AA268" i="4"/>
  <c r="W268" i="4"/>
  <c r="K268" i="4"/>
  <c r="H268" i="4"/>
  <c r="G268" i="4"/>
  <c r="AE268" i="4" s="1"/>
  <c r="AA267" i="4"/>
  <c r="W267" i="4"/>
  <c r="K267" i="4"/>
  <c r="H267" i="4"/>
  <c r="G267" i="4"/>
  <c r="AE267" i="4" s="1"/>
  <c r="AA266" i="4"/>
  <c r="W266" i="4"/>
  <c r="K266" i="4"/>
  <c r="H266" i="4"/>
  <c r="G266" i="4"/>
  <c r="AE266" i="4" s="1"/>
  <c r="AA265" i="4"/>
  <c r="W265" i="4"/>
  <c r="K265" i="4"/>
  <c r="H265" i="4"/>
  <c r="G265" i="4"/>
  <c r="AE265" i="4" s="1"/>
  <c r="AA264" i="4"/>
  <c r="W264" i="4"/>
  <c r="K264" i="4"/>
  <c r="H264" i="4"/>
  <c r="G264" i="4"/>
  <c r="AE264" i="4" s="1"/>
  <c r="AA263" i="4"/>
  <c r="W263" i="4"/>
  <c r="K263" i="4"/>
  <c r="H263" i="4"/>
  <c r="G263" i="4"/>
  <c r="AE263" i="4" s="1"/>
  <c r="AA262" i="4"/>
  <c r="W262" i="4"/>
  <c r="K262" i="4"/>
  <c r="H262" i="4"/>
  <c r="G262" i="4"/>
  <c r="AE262" i="4" s="1"/>
  <c r="AA261" i="4"/>
  <c r="W261" i="4"/>
  <c r="K261" i="4"/>
  <c r="H261" i="4"/>
  <c r="G261" i="4"/>
  <c r="AE261" i="4" s="1"/>
  <c r="AA260" i="4"/>
  <c r="W260" i="4"/>
  <c r="K260" i="4"/>
  <c r="H260" i="4"/>
  <c r="G260" i="4"/>
  <c r="AE260" i="4" s="1"/>
  <c r="AA259" i="4"/>
  <c r="W259" i="4"/>
  <c r="K259" i="4"/>
  <c r="H259" i="4"/>
  <c r="G259" i="4"/>
  <c r="AE259" i="4" s="1"/>
  <c r="AA258" i="4"/>
  <c r="W258" i="4"/>
  <c r="K258" i="4"/>
  <c r="H258" i="4"/>
  <c r="G258" i="4"/>
  <c r="AE258" i="4" s="1"/>
  <c r="AA257" i="4"/>
  <c r="W257" i="4"/>
  <c r="K257" i="4"/>
  <c r="H257" i="4"/>
  <c r="G257" i="4"/>
  <c r="AE257" i="4" s="1"/>
  <c r="AA256" i="4"/>
  <c r="W256" i="4"/>
  <c r="K256" i="4"/>
  <c r="H256" i="4"/>
  <c r="G256" i="4"/>
  <c r="AE256" i="4" s="1"/>
  <c r="AA255" i="4"/>
  <c r="W255" i="4"/>
  <c r="K255" i="4"/>
  <c r="H255" i="4"/>
  <c r="G255" i="4"/>
  <c r="AE255" i="4" s="1"/>
  <c r="AA254" i="4"/>
  <c r="W254" i="4"/>
  <c r="K254" i="4"/>
  <c r="H254" i="4"/>
  <c r="G254" i="4"/>
  <c r="AE254" i="4" s="1"/>
  <c r="AA253" i="4"/>
  <c r="W253" i="4"/>
  <c r="K253" i="4"/>
  <c r="H253" i="4"/>
  <c r="G253" i="4"/>
  <c r="AE253" i="4" s="1"/>
  <c r="AA252" i="4"/>
  <c r="W252" i="4"/>
  <c r="K252" i="4"/>
  <c r="H252" i="4"/>
  <c r="G252" i="4"/>
  <c r="AE252" i="4" s="1"/>
  <c r="AA251" i="4"/>
  <c r="W251" i="4"/>
  <c r="K251" i="4"/>
  <c r="H251" i="4"/>
  <c r="G251" i="4"/>
  <c r="AE251" i="4" s="1"/>
  <c r="AA250" i="4"/>
  <c r="W250" i="4"/>
  <c r="K250" i="4"/>
  <c r="H250" i="4"/>
  <c r="G250" i="4"/>
  <c r="AE250" i="4" s="1"/>
  <c r="AA249" i="4"/>
  <c r="W249" i="4"/>
  <c r="K249" i="4"/>
  <c r="H249" i="4"/>
  <c r="G249" i="4"/>
  <c r="AE249" i="4" s="1"/>
  <c r="AA248" i="4"/>
  <c r="W248" i="4"/>
  <c r="K248" i="4"/>
  <c r="H248" i="4"/>
  <c r="G248" i="4"/>
  <c r="AE248" i="4" s="1"/>
  <c r="AA247" i="4"/>
  <c r="W247" i="4"/>
  <c r="K247" i="4"/>
  <c r="H247" i="4"/>
  <c r="G247" i="4"/>
  <c r="AE247" i="4" s="1"/>
  <c r="AA246" i="4"/>
  <c r="W246" i="4"/>
  <c r="K246" i="4"/>
  <c r="H246" i="4"/>
  <c r="G246" i="4"/>
  <c r="AE246" i="4" s="1"/>
  <c r="AA245" i="4"/>
  <c r="W245" i="4"/>
  <c r="K245" i="4"/>
  <c r="H245" i="4"/>
  <c r="G245" i="4"/>
  <c r="AE245" i="4" s="1"/>
  <c r="AA244" i="4"/>
  <c r="W244" i="4"/>
  <c r="K244" i="4"/>
  <c r="H244" i="4"/>
  <c r="G244" i="4"/>
  <c r="AE244" i="4" s="1"/>
  <c r="AA243" i="4"/>
  <c r="W243" i="4"/>
  <c r="K243" i="4"/>
  <c r="H243" i="4"/>
  <c r="G243" i="4"/>
  <c r="AE243" i="4" s="1"/>
  <c r="AA242" i="4"/>
  <c r="W242" i="4"/>
  <c r="K242" i="4"/>
  <c r="H242" i="4"/>
  <c r="G242" i="4"/>
  <c r="AE242" i="4" s="1"/>
  <c r="AA241" i="4"/>
  <c r="W241" i="4"/>
  <c r="K241" i="4"/>
  <c r="H241" i="4"/>
  <c r="G241" i="4"/>
  <c r="AE241" i="4" s="1"/>
  <c r="AA240" i="4"/>
  <c r="W240" i="4"/>
  <c r="K240" i="4"/>
  <c r="H240" i="4"/>
  <c r="G240" i="4"/>
  <c r="AE240" i="4" s="1"/>
  <c r="AA239" i="4"/>
  <c r="W239" i="4"/>
  <c r="K239" i="4"/>
  <c r="H239" i="4"/>
  <c r="G239" i="4"/>
  <c r="AE239" i="4" s="1"/>
  <c r="AA238" i="4"/>
  <c r="W238" i="4"/>
  <c r="K238" i="4"/>
  <c r="H238" i="4"/>
  <c r="G238" i="4"/>
  <c r="AE238" i="4" s="1"/>
  <c r="AA237" i="4"/>
  <c r="W237" i="4"/>
  <c r="K237" i="4"/>
  <c r="H237" i="4"/>
  <c r="G237" i="4"/>
  <c r="AE237" i="4" s="1"/>
  <c r="AA236" i="4"/>
  <c r="W236" i="4"/>
  <c r="K236" i="4"/>
  <c r="H236" i="4"/>
  <c r="G236" i="4"/>
  <c r="AE236" i="4" s="1"/>
  <c r="AA235" i="4"/>
  <c r="W235" i="4"/>
  <c r="K235" i="4"/>
  <c r="H235" i="4"/>
  <c r="G235" i="4"/>
  <c r="AE235" i="4" s="1"/>
  <c r="AA234" i="4"/>
  <c r="W234" i="4"/>
  <c r="K234" i="4"/>
  <c r="H234" i="4"/>
  <c r="G234" i="4"/>
  <c r="AE234" i="4" s="1"/>
  <c r="AA233" i="4"/>
  <c r="W233" i="4"/>
  <c r="K233" i="4"/>
  <c r="H233" i="4"/>
  <c r="G233" i="4"/>
  <c r="AE233" i="4" s="1"/>
  <c r="AA232" i="4"/>
  <c r="W232" i="4"/>
  <c r="K232" i="4"/>
  <c r="H232" i="4"/>
  <c r="G232" i="4"/>
  <c r="AE232" i="4" s="1"/>
  <c r="AA231" i="4"/>
  <c r="W231" i="4"/>
  <c r="K231" i="4"/>
  <c r="H231" i="4"/>
  <c r="G231" i="4"/>
  <c r="AE231" i="4" s="1"/>
  <c r="AA230" i="4"/>
  <c r="W230" i="4"/>
  <c r="K230" i="4"/>
  <c r="H230" i="4"/>
  <c r="G230" i="4"/>
  <c r="AE230" i="4" s="1"/>
  <c r="AA229" i="4"/>
  <c r="W229" i="4"/>
  <c r="K229" i="4"/>
  <c r="H229" i="4"/>
  <c r="G229" i="4"/>
  <c r="AE229" i="4" s="1"/>
  <c r="AA228" i="4"/>
  <c r="W228" i="4"/>
  <c r="K228" i="4"/>
  <c r="H228" i="4"/>
  <c r="G228" i="4"/>
  <c r="AE228" i="4" s="1"/>
  <c r="AA227" i="4"/>
  <c r="W227" i="4"/>
  <c r="K227" i="4"/>
  <c r="H227" i="4"/>
  <c r="G227" i="4"/>
  <c r="AE227" i="4" s="1"/>
  <c r="AA226" i="4"/>
  <c r="W226" i="4"/>
  <c r="K226" i="4"/>
  <c r="H226" i="4"/>
  <c r="G226" i="4"/>
  <c r="AE226" i="4" s="1"/>
  <c r="AA225" i="4"/>
  <c r="W225" i="4"/>
  <c r="K225" i="4"/>
  <c r="H225" i="4"/>
  <c r="G225" i="4"/>
  <c r="AE225" i="4" s="1"/>
  <c r="AA224" i="4"/>
  <c r="W224" i="4"/>
  <c r="K224" i="4"/>
  <c r="H224" i="4"/>
  <c r="G224" i="4"/>
  <c r="AE224" i="4" s="1"/>
  <c r="AA223" i="4"/>
  <c r="W223" i="4"/>
  <c r="K223" i="4"/>
  <c r="H223" i="4"/>
  <c r="G223" i="4"/>
  <c r="AE223" i="4" s="1"/>
  <c r="AA222" i="4"/>
  <c r="W222" i="4"/>
  <c r="K222" i="4"/>
  <c r="H222" i="4"/>
  <c r="G222" i="4"/>
  <c r="AE222" i="4" s="1"/>
  <c r="AA221" i="4"/>
  <c r="W221" i="4"/>
  <c r="K221" i="4"/>
  <c r="H221" i="4"/>
  <c r="G221" i="4"/>
  <c r="AE221" i="4" s="1"/>
  <c r="AA220" i="4"/>
  <c r="W220" i="4"/>
  <c r="K220" i="4"/>
  <c r="H220" i="4"/>
  <c r="G220" i="4"/>
  <c r="AE220" i="4" s="1"/>
  <c r="AA219" i="4"/>
  <c r="W219" i="4"/>
  <c r="K219" i="4"/>
  <c r="H219" i="4"/>
  <c r="G219" i="4"/>
  <c r="AE219" i="4" s="1"/>
  <c r="AA218" i="4"/>
  <c r="W218" i="4"/>
  <c r="K218" i="4"/>
  <c r="H218" i="4"/>
  <c r="G218" i="4"/>
  <c r="AE218" i="4" s="1"/>
  <c r="AA217" i="4"/>
  <c r="W217" i="4"/>
  <c r="K217" i="4"/>
  <c r="H217" i="4"/>
  <c r="G217" i="4"/>
  <c r="AE217" i="4" s="1"/>
  <c r="AA216" i="4"/>
  <c r="W216" i="4"/>
  <c r="K216" i="4"/>
  <c r="H216" i="4"/>
  <c r="G216" i="4"/>
  <c r="AE216" i="4" s="1"/>
  <c r="AA215" i="4"/>
  <c r="W215" i="4"/>
  <c r="K215" i="4"/>
  <c r="H215" i="4"/>
  <c r="G215" i="4"/>
  <c r="AE215" i="4" s="1"/>
  <c r="AA214" i="4"/>
  <c r="W214" i="4"/>
  <c r="K214" i="4"/>
  <c r="H214" i="4"/>
  <c r="G214" i="4"/>
  <c r="AE214" i="4" s="1"/>
  <c r="AA213" i="4"/>
  <c r="W213" i="4"/>
  <c r="K213" i="4"/>
  <c r="H213" i="4"/>
  <c r="G213" i="4"/>
  <c r="AE213" i="4" s="1"/>
  <c r="AA212" i="4"/>
  <c r="W212" i="4"/>
  <c r="K212" i="4"/>
  <c r="H212" i="4"/>
  <c r="G212" i="4"/>
  <c r="AE212" i="4" s="1"/>
  <c r="AA211" i="4"/>
  <c r="W211" i="4"/>
  <c r="K211" i="4"/>
  <c r="H211" i="4"/>
  <c r="G211" i="4"/>
  <c r="AE211" i="4" s="1"/>
  <c r="AA210" i="4"/>
  <c r="W210" i="4"/>
  <c r="K210" i="4"/>
  <c r="H210" i="4"/>
  <c r="G210" i="4"/>
  <c r="AE210" i="4" s="1"/>
  <c r="AA209" i="4"/>
  <c r="W209" i="4"/>
  <c r="K209" i="4"/>
  <c r="H209" i="4"/>
  <c r="G209" i="4"/>
  <c r="AE209" i="4" s="1"/>
  <c r="AA208" i="4"/>
  <c r="W208" i="4"/>
  <c r="K208" i="4"/>
  <c r="H208" i="4"/>
  <c r="G208" i="4"/>
  <c r="AE208" i="4" s="1"/>
  <c r="AA207" i="4"/>
  <c r="W207" i="4"/>
  <c r="K207" i="4"/>
  <c r="H207" i="4"/>
  <c r="G207" i="4"/>
  <c r="AE207" i="4" s="1"/>
  <c r="AA206" i="4"/>
  <c r="W206" i="4"/>
  <c r="K206" i="4"/>
  <c r="H206" i="4"/>
  <c r="G206" i="4"/>
  <c r="AE206" i="4" s="1"/>
  <c r="AA205" i="4"/>
  <c r="W205" i="4"/>
  <c r="K205" i="4"/>
  <c r="H205" i="4"/>
  <c r="G205" i="4"/>
  <c r="AE205" i="4" s="1"/>
  <c r="AA204" i="4"/>
  <c r="W204" i="4"/>
  <c r="K204" i="4"/>
  <c r="H204" i="4"/>
  <c r="G204" i="4"/>
  <c r="AE204" i="4" s="1"/>
  <c r="AA203" i="4"/>
  <c r="W203" i="4"/>
  <c r="K203" i="4"/>
  <c r="H203" i="4"/>
  <c r="G203" i="4"/>
  <c r="AE203" i="4" s="1"/>
  <c r="AA202" i="4"/>
  <c r="W202" i="4"/>
  <c r="K202" i="4"/>
  <c r="H202" i="4"/>
  <c r="G202" i="4"/>
  <c r="AE202" i="4" s="1"/>
  <c r="AA201" i="4"/>
  <c r="W201" i="4"/>
  <c r="K201" i="4"/>
  <c r="H201" i="4"/>
  <c r="G201" i="4"/>
  <c r="AE201" i="4" s="1"/>
  <c r="AA200" i="4"/>
  <c r="W200" i="4"/>
  <c r="K200" i="4"/>
  <c r="H200" i="4"/>
  <c r="G200" i="4"/>
  <c r="AE200" i="4" s="1"/>
  <c r="AA199" i="4"/>
  <c r="W199" i="4"/>
  <c r="K199" i="4"/>
  <c r="H199" i="4"/>
  <c r="G199" i="4"/>
  <c r="AE199" i="4" s="1"/>
  <c r="AA198" i="4"/>
  <c r="W198" i="4"/>
  <c r="K198" i="4"/>
  <c r="H198" i="4"/>
  <c r="G198" i="4"/>
  <c r="AE198" i="4" s="1"/>
  <c r="AA197" i="4"/>
  <c r="W197" i="4"/>
  <c r="K197" i="4"/>
  <c r="H197" i="4"/>
  <c r="G197" i="4"/>
  <c r="AE197" i="4" s="1"/>
  <c r="AA196" i="4"/>
  <c r="W196" i="4"/>
  <c r="K196" i="4"/>
  <c r="H196" i="4"/>
  <c r="G196" i="4"/>
  <c r="AE196" i="4" s="1"/>
  <c r="AA195" i="4"/>
  <c r="W195" i="4"/>
  <c r="K195" i="4"/>
  <c r="H195" i="4"/>
  <c r="G195" i="4"/>
  <c r="AE195" i="4" s="1"/>
  <c r="AA194" i="4"/>
  <c r="W194" i="4"/>
  <c r="K194" i="4"/>
  <c r="H194" i="4"/>
  <c r="G194" i="4"/>
  <c r="AE194" i="4" s="1"/>
  <c r="AA193" i="4"/>
  <c r="W193" i="4"/>
  <c r="K193" i="4"/>
  <c r="H193" i="4"/>
  <c r="G193" i="4"/>
  <c r="AE193" i="4" s="1"/>
  <c r="AA192" i="4"/>
  <c r="W192" i="4"/>
  <c r="K192" i="4"/>
  <c r="H192" i="4"/>
  <c r="G192" i="4"/>
  <c r="AE192" i="4" s="1"/>
  <c r="AA191" i="4"/>
  <c r="W191" i="4"/>
  <c r="K191" i="4"/>
  <c r="H191" i="4"/>
  <c r="G191" i="4"/>
  <c r="AE191" i="4" s="1"/>
  <c r="AA190" i="4"/>
  <c r="W190" i="4"/>
  <c r="K190" i="4"/>
  <c r="H190" i="4"/>
  <c r="G190" i="4"/>
  <c r="AE190" i="4" s="1"/>
  <c r="AA189" i="4"/>
  <c r="W189" i="4"/>
  <c r="K189" i="4"/>
  <c r="H189" i="4"/>
  <c r="G189" i="4"/>
  <c r="AE189" i="4" s="1"/>
  <c r="AA188" i="4"/>
  <c r="W188" i="4"/>
  <c r="K188" i="4"/>
  <c r="H188" i="4"/>
  <c r="G188" i="4"/>
  <c r="AE188" i="4" s="1"/>
  <c r="AA187" i="4"/>
  <c r="W187" i="4"/>
  <c r="K187" i="4"/>
  <c r="H187" i="4"/>
  <c r="G187" i="4"/>
  <c r="AE187" i="4" s="1"/>
  <c r="AA186" i="4"/>
  <c r="W186" i="4"/>
  <c r="K186" i="4"/>
  <c r="H186" i="4"/>
  <c r="G186" i="4"/>
  <c r="AE186" i="4" s="1"/>
  <c r="AA185" i="4"/>
  <c r="W185" i="4"/>
  <c r="K185" i="4"/>
  <c r="H185" i="4"/>
  <c r="G185" i="4"/>
  <c r="AE185" i="4" s="1"/>
  <c r="AA184" i="4"/>
  <c r="W184" i="4"/>
  <c r="K184" i="4"/>
  <c r="H184" i="4"/>
  <c r="G184" i="4"/>
  <c r="AE184" i="4" s="1"/>
  <c r="AA183" i="4"/>
  <c r="W183" i="4"/>
  <c r="K183" i="4"/>
  <c r="H183" i="4"/>
  <c r="G183" i="4"/>
  <c r="AE183" i="4" s="1"/>
  <c r="AA182" i="4"/>
  <c r="W182" i="4"/>
  <c r="K182" i="4"/>
  <c r="H182" i="4"/>
  <c r="G182" i="4"/>
  <c r="AE182" i="4" s="1"/>
  <c r="AA181" i="4"/>
  <c r="W181" i="4"/>
  <c r="K181" i="4"/>
  <c r="H181" i="4"/>
  <c r="G181" i="4"/>
  <c r="AE181" i="4" s="1"/>
  <c r="AA180" i="4"/>
  <c r="W180" i="4"/>
  <c r="K180" i="4"/>
  <c r="H180" i="4"/>
  <c r="G180" i="4"/>
  <c r="AE180" i="4" s="1"/>
  <c r="AA179" i="4"/>
  <c r="W179" i="4"/>
  <c r="K179" i="4"/>
  <c r="H179" i="4"/>
  <c r="G179" i="4"/>
  <c r="AE179" i="4" s="1"/>
  <c r="AA178" i="4"/>
  <c r="W178" i="4"/>
  <c r="K178" i="4"/>
  <c r="H178" i="4"/>
  <c r="G178" i="4"/>
  <c r="AE178" i="4" s="1"/>
  <c r="AA177" i="4"/>
  <c r="W177" i="4"/>
  <c r="K177" i="4"/>
  <c r="H177" i="4"/>
  <c r="G177" i="4"/>
  <c r="AE177" i="4" s="1"/>
  <c r="AA176" i="4"/>
  <c r="W176" i="4"/>
  <c r="K176" i="4"/>
  <c r="H176" i="4"/>
  <c r="G176" i="4"/>
  <c r="AE176" i="4" s="1"/>
  <c r="AA175" i="4"/>
  <c r="W175" i="4"/>
  <c r="K175" i="4"/>
  <c r="H175" i="4"/>
  <c r="G175" i="4"/>
  <c r="AE175" i="4" s="1"/>
  <c r="AA174" i="4"/>
  <c r="W174" i="4"/>
  <c r="K174" i="4"/>
  <c r="H174" i="4"/>
  <c r="G174" i="4"/>
  <c r="AE174" i="4" s="1"/>
  <c r="AA173" i="4"/>
  <c r="W173" i="4"/>
  <c r="K173" i="4"/>
  <c r="H173" i="4"/>
  <c r="G173" i="4"/>
  <c r="AE173" i="4" s="1"/>
  <c r="AA172" i="4"/>
  <c r="W172" i="4"/>
  <c r="K172" i="4"/>
  <c r="H172" i="4"/>
  <c r="G172" i="4"/>
  <c r="AE172" i="4" s="1"/>
  <c r="AA171" i="4"/>
  <c r="W171" i="4"/>
  <c r="K171" i="4"/>
  <c r="H171" i="4"/>
  <c r="G171" i="4"/>
  <c r="AE171" i="4" s="1"/>
  <c r="AA170" i="4"/>
  <c r="W170" i="4"/>
  <c r="K170" i="4"/>
  <c r="H170" i="4"/>
  <c r="G170" i="4"/>
  <c r="AE170" i="4" s="1"/>
  <c r="AA169" i="4"/>
  <c r="W169" i="4"/>
  <c r="K169" i="4"/>
  <c r="H169" i="4"/>
  <c r="G169" i="4"/>
  <c r="AE169" i="4" s="1"/>
  <c r="AA168" i="4"/>
  <c r="W168" i="4"/>
  <c r="K168" i="4"/>
  <c r="H168" i="4"/>
  <c r="G168" i="4"/>
  <c r="AE168" i="4" s="1"/>
  <c r="AA167" i="4"/>
  <c r="W167" i="4"/>
  <c r="K167" i="4"/>
  <c r="H167" i="4"/>
  <c r="G167" i="4"/>
  <c r="AE167" i="4" s="1"/>
  <c r="AA166" i="4"/>
  <c r="W166" i="4"/>
  <c r="K166" i="4"/>
  <c r="H166" i="4"/>
  <c r="G166" i="4"/>
  <c r="AE166" i="4" s="1"/>
  <c r="AA165" i="4"/>
  <c r="W165" i="4"/>
  <c r="K165" i="4"/>
  <c r="H165" i="4"/>
  <c r="G165" i="4"/>
  <c r="AE165" i="4" s="1"/>
  <c r="AA164" i="4"/>
  <c r="W164" i="4"/>
  <c r="K164" i="4"/>
  <c r="H164" i="4"/>
  <c r="G164" i="4"/>
  <c r="AE164" i="4" s="1"/>
  <c r="AA163" i="4"/>
  <c r="W163" i="4"/>
  <c r="K163" i="4"/>
  <c r="H163" i="4"/>
  <c r="G163" i="4"/>
  <c r="AE163" i="4" s="1"/>
  <c r="AA162" i="4"/>
  <c r="W162" i="4"/>
  <c r="K162" i="4"/>
  <c r="H162" i="4"/>
  <c r="G162" i="4"/>
  <c r="AE162" i="4" s="1"/>
  <c r="AA161" i="4"/>
  <c r="W161" i="4"/>
  <c r="K161" i="4"/>
  <c r="H161" i="4"/>
  <c r="G161" i="4"/>
  <c r="AE161" i="4" s="1"/>
  <c r="AA160" i="4"/>
  <c r="W160" i="4"/>
  <c r="K160" i="4"/>
  <c r="H160" i="4"/>
  <c r="G160" i="4"/>
  <c r="AE160" i="4" s="1"/>
  <c r="AA159" i="4"/>
  <c r="W159" i="4"/>
  <c r="K159" i="4"/>
  <c r="H159" i="4"/>
  <c r="G159" i="4"/>
  <c r="AE159" i="4" s="1"/>
  <c r="AA158" i="4"/>
  <c r="W158" i="4"/>
  <c r="K158" i="4"/>
  <c r="H158" i="4"/>
  <c r="G158" i="4"/>
  <c r="AE158" i="4" s="1"/>
  <c r="AA157" i="4"/>
  <c r="W157" i="4"/>
  <c r="K157" i="4"/>
  <c r="H157" i="4"/>
  <c r="G157" i="4"/>
  <c r="AE157" i="4" s="1"/>
  <c r="AA156" i="4"/>
  <c r="W156" i="4"/>
  <c r="K156" i="4"/>
  <c r="H156" i="4"/>
  <c r="G156" i="4"/>
  <c r="AE156" i="4" s="1"/>
  <c r="AA155" i="4"/>
  <c r="W155" i="4"/>
  <c r="K155" i="4"/>
  <c r="H155" i="4"/>
  <c r="G155" i="4"/>
  <c r="AE155" i="4" s="1"/>
  <c r="AA154" i="4"/>
  <c r="W154" i="4"/>
  <c r="K154" i="4"/>
  <c r="H154" i="4"/>
  <c r="G154" i="4"/>
  <c r="AE154" i="4" s="1"/>
  <c r="AA153" i="4"/>
  <c r="W153" i="4"/>
  <c r="K153" i="4"/>
  <c r="H153" i="4"/>
  <c r="G153" i="4"/>
  <c r="AE153" i="4" s="1"/>
  <c r="AA152" i="4"/>
  <c r="W152" i="4"/>
  <c r="K152" i="4"/>
  <c r="H152" i="4"/>
  <c r="G152" i="4"/>
  <c r="AE152" i="4" s="1"/>
  <c r="AA151" i="4"/>
  <c r="W151" i="4"/>
  <c r="K151" i="4"/>
  <c r="H151" i="4"/>
  <c r="G151" i="4"/>
  <c r="AE151" i="4" s="1"/>
  <c r="AA150" i="4"/>
  <c r="W150" i="4"/>
  <c r="K150" i="4"/>
  <c r="H150" i="4"/>
  <c r="G150" i="4"/>
  <c r="AE150" i="4" s="1"/>
  <c r="AA149" i="4"/>
  <c r="W149" i="4"/>
  <c r="K149" i="4"/>
  <c r="H149" i="4"/>
  <c r="G149" i="4"/>
  <c r="AE149" i="4" s="1"/>
  <c r="AA148" i="4"/>
  <c r="W148" i="4"/>
  <c r="K148" i="4"/>
  <c r="H148" i="4"/>
  <c r="G148" i="4"/>
  <c r="AE148" i="4" s="1"/>
  <c r="AA147" i="4"/>
  <c r="W147" i="4"/>
  <c r="K147" i="4"/>
  <c r="H147" i="4"/>
  <c r="G147" i="4"/>
  <c r="AE147" i="4" s="1"/>
  <c r="AA146" i="4"/>
  <c r="W146" i="4"/>
  <c r="K146" i="4"/>
  <c r="H146" i="4"/>
  <c r="G146" i="4"/>
  <c r="AE146" i="4" s="1"/>
  <c r="AA145" i="4"/>
  <c r="W145" i="4"/>
  <c r="K145" i="4"/>
  <c r="H145" i="4"/>
  <c r="G145" i="4"/>
  <c r="AE145" i="4" s="1"/>
  <c r="AA144" i="4"/>
  <c r="W144" i="4"/>
  <c r="K144" i="4"/>
  <c r="H144" i="4"/>
  <c r="G144" i="4"/>
  <c r="AE144" i="4" s="1"/>
  <c r="AA143" i="4"/>
  <c r="W143" i="4"/>
  <c r="K143" i="4"/>
  <c r="H143" i="4"/>
  <c r="G143" i="4"/>
  <c r="AE143" i="4" s="1"/>
  <c r="AA142" i="4"/>
  <c r="W142" i="4"/>
  <c r="K142" i="4"/>
  <c r="H142" i="4"/>
  <c r="G142" i="4"/>
  <c r="AE142" i="4" s="1"/>
  <c r="AA141" i="4"/>
  <c r="W141" i="4"/>
  <c r="K141" i="4"/>
  <c r="H141" i="4"/>
  <c r="G141" i="4"/>
  <c r="AE141" i="4" s="1"/>
  <c r="AA140" i="4"/>
  <c r="W140" i="4"/>
  <c r="K140" i="4"/>
  <c r="H140" i="4"/>
  <c r="G140" i="4"/>
  <c r="AE140" i="4" s="1"/>
  <c r="AA139" i="4"/>
  <c r="W139" i="4"/>
  <c r="K139" i="4"/>
  <c r="H139" i="4"/>
  <c r="G139" i="4"/>
  <c r="AE139" i="4" s="1"/>
  <c r="AA138" i="4"/>
  <c r="W138" i="4"/>
  <c r="K138" i="4"/>
  <c r="H138" i="4"/>
  <c r="G138" i="4"/>
  <c r="AE138" i="4" s="1"/>
  <c r="AA137" i="4"/>
  <c r="W137" i="4"/>
  <c r="K137" i="4"/>
  <c r="H137" i="4"/>
  <c r="G137" i="4"/>
  <c r="AE137" i="4" s="1"/>
  <c r="AA136" i="4"/>
  <c r="W136" i="4"/>
  <c r="K136" i="4"/>
  <c r="H136" i="4"/>
  <c r="G136" i="4"/>
  <c r="AE136" i="4" s="1"/>
  <c r="AA135" i="4"/>
  <c r="W135" i="4"/>
  <c r="K135" i="4"/>
  <c r="H135" i="4"/>
  <c r="G135" i="4"/>
  <c r="AE135" i="4" s="1"/>
  <c r="AA134" i="4"/>
  <c r="W134" i="4"/>
  <c r="K134" i="4"/>
  <c r="H134" i="4"/>
  <c r="G134" i="4"/>
  <c r="AE134" i="4" s="1"/>
  <c r="AA133" i="4"/>
  <c r="W133" i="4"/>
  <c r="K133" i="4"/>
  <c r="H133" i="4"/>
  <c r="G133" i="4"/>
  <c r="AE133" i="4" s="1"/>
  <c r="AA132" i="4"/>
  <c r="W132" i="4"/>
  <c r="K132" i="4"/>
  <c r="H132" i="4"/>
  <c r="G132" i="4"/>
  <c r="AE132" i="4" s="1"/>
  <c r="AA131" i="4"/>
  <c r="W131" i="4"/>
  <c r="K131" i="4"/>
  <c r="H131" i="4"/>
  <c r="G131" i="4"/>
  <c r="AE131" i="4" s="1"/>
  <c r="AA130" i="4"/>
  <c r="W130" i="4"/>
  <c r="K130" i="4"/>
  <c r="H130" i="4"/>
  <c r="G130" i="4"/>
  <c r="AE130" i="4" s="1"/>
  <c r="AA129" i="4"/>
  <c r="W129" i="4"/>
  <c r="K129" i="4"/>
  <c r="H129" i="4"/>
  <c r="G129" i="4"/>
  <c r="AE129" i="4" s="1"/>
  <c r="AA128" i="4"/>
  <c r="W128" i="4"/>
  <c r="K128" i="4"/>
  <c r="H128" i="4"/>
  <c r="G128" i="4"/>
  <c r="AE128" i="4" s="1"/>
  <c r="AA127" i="4"/>
  <c r="W127" i="4"/>
  <c r="K127" i="4"/>
  <c r="H127" i="4"/>
  <c r="G127" i="4"/>
  <c r="AE127" i="4" s="1"/>
  <c r="AA126" i="4"/>
  <c r="W126" i="4"/>
  <c r="K126" i="4"/>
  <c r="H126" i="4"/>
  <c r="G126" i="4"/>
  <c r="AE126" i="4" s="1"/>
  <c r="AA125" i="4"/>
  <c r="W125" i="4"/>
  <c r="K125" i="4"/>
  <c r="H125" i="4"/>
  <c r="G125" i="4"/>
  <c r="AE125" i="4" s="1"/>
  <c r="AA124" i="4"/>
  <c r="W124" i="4"/>
  <c r="K124" i="4"/>
  <c r="H124" i="4"/>
  <c r="G124" i="4"/>
  <c r="AE124" i="4" s="1"/>
  <c r="AA123" i="4"/>
  <c r="W123" i="4"/>
  <c r="K123" i="4"/>
  <c r="H123" i="4"/>
  <c r="G123" i="4"/>
  <c r="AE123" i="4" s="1"/>
  <c r="AA122" i="4"/>
  <c r="W122" i="4"/>
  <c r="K122" i="4"/>
  <c r="H122" i="4"/>
  <c r="G122" i="4"/>
  <c r="AE122" i="4" s="1"/>
  <c r="AA121" i="4"/>
  <c r="W121" i="4"/>
  <c r="K121" i="4"/>
  <c r="H121" i="4"/>
  <c r="G121" i="4"/>
  <c r="AE121" i="4" s="1"/>
  <c r="AA120" i="4"/>
  <c r="W120" i="4"/>
  <c r="K120" i="4"/>
  <c r="H120" i="4"/>
  <c r="G120" i="4"/>
  <c r="AE120" i="4" s="1"/>
  <c r="AA119" i="4"/>
  <c r="W119" i="4"/>
  <c r="K119" i="4"/>
  <c r="H119" i="4"/>
  <c r="G119" i="4"/>
  <c r="AE119" i="4" s="1"/>
  <c r="AA118" i="4"/>
  <c r="W118" i="4"/>
  <c r="K118" i="4"/>
  <c r="H118" i="4"/>
  <c r="G118" i="4"/>
  <c r="AE118" i="4" s="1"/>
  <c r="AA117" i="4"/>
  <c r="W117" i="4"/>
  <c r="K117" i="4"/>
  <c r="H117" i="4"/>
  <c r="G117" i="4"/>
  <c r="AE117" i="4" s="1"/>
  <c r="AA116" i="4"/>
  <c r="W116" i="4"/>
  <c r="K116" i="4"/>
  <c r="H116" i="4"/>
  <c r="G116" i="4"/>
  <c r="AE116" i="4" s="1"/>
  <c r="AA115" i="4"/>
  <c r="W115" i="4"/>
  <c r="K115" i="4"/>
  <c r="H115" i="4"/>
  <c r="G115" i="4"/>
  <c r="AE115" i="4" s="1"/>
  <c r="AA114" i="4"/>
  <c r="W114" i="4"/>
  <c r="K114" i="4"/>
  <c r="H114" i="4"/>
  <c r="G114" i="4"/>
  <c r="AE114" i="4" s="1"/>
  <c r="AA113" i="4"/>
  <c r="W113" i="4"/>
  <c r="K113" i="4"/>
  <c r="H113" i="4"/>
  <c r="G113" i="4"/>
  <c r="AE113" i="4" s="1"/>
  <c r="AA112" i="4"/>
  <c r="W112" i="4"/>
  <c r="K112" i="4"/>
  <c r="H112" i="4"/>
  <c r="G112" i="4"/>
  <c r="AE112" i="4" s="1"/>
  <c r="AA111" i="4"/>
  <c r="W111" i="4"/>
  <c r="K111" i="4"/>
  <c r="H111" i="4"/>
  <c r="G111" i="4"/>
  <c r="AE111" i="4" s="1"/>
  <c r="AA110" i="4"/>
  <c r="W110" i="4"/>
  <c r="K110" i="4"/>
  <c r="H110" i="4"/>
  <c r="G110" i="4"/>
  <c r="AE110" i="4" s="1"/>
  <c r="AA109" i="4"/>
  <c r="W109" i="4"/>
  <c r="K109" i="4"/>
  <c r="H109" i="4"/>
  <c r="G109" i="4"/>
  <c r="AE109" i="4" s="1"/>
  <c r="AA108" i="4"/>
  <c r="W108" i="4"/>
  <c r="K108" i="4"/>
  <c r="H108" i="4"/>
  <c r="G108" i="4"/>
  <c r="AE108" i="4" s="1"/>
  <c r="AA107" i="4"/>
  <c r="W107" i="4"/>
  <c r="V107" i="4" s="1"/>
  <c r="K107" i="4"/>
  <c r="H107" i="4"/>
  <c r="G107" i="4"/>
  <c r="AE107" i="4" s="1"/>
  <c r="AA106" i="4"/>
  <c r="W106" i="4"/>
  <c r="K106" i="4"/>
  <c r="H106" i="4"/>
  <c r="G106" i="4"/>
  <c r="AE106" i="4" s="1"/>
  <c r="AA105" i="4"/>
  <c r="W105" i="4"/>
  <c r="K105" i="4"/>
  <c r="H105" i="4"/>
  <c r="G105" i="4"/>
  <c r="AE105" i="4" s="1"/>
  <c r="AA104" i="4"/>
  <c r="W104" i="4"/>
  <c r="K104" i="4"/>
  <c r="H104" i="4"/>
  <c r="G104" i="4"/>
  <c r="AE104" i="4" s="1"/>
  <c r="AA103" i="4"/>
  <c r="W103" i="4"/>
  <c r="K103" i="4"/>
  <c r="H103" i="4"/>
  <c r="G103" i="4"/>
  <c r="AE103" i="4" s="1"/>
  <c r="AA102" i="4"/>
  <c r="W102" i="4"/>
  <c r="K102" i="4"/>
  <c r="H102" i="4"/>
  <c r="G102" i="4"/>
  <c r="AE102" i="4" s="1"/>
  <c r="AA101" i="4"/>
  <c r="W101" i="4"/>
  <c r="K101" i="4"/>
  <c r="H101" i="4"/>
  <c r="G101" i="4"/>
  <c r="AE101" i="4" s="1"/>
  <c r="AA100" i="4"/>
  <c r="W100" i="4"/>
  <c r="K100" i="4"/>
  <c r="H100" i="4"/>
  <c r="G100" i="4"/>
  <c r="AE100" i="4" s="1"/>
  <c r="AA99" i="4"/>
  <c r="W99" i="4"/>
  <c r="K99" i="4"/>
  <c r="H99" i="4"/>
  <c r="G99" i="4"/>
  <c r="AE99" i="4" s="1"/>
  <c r="AA98" i="4"/>
  <c r="W98" i="4"/>
  <c r="K98" i="4"/>
  <c r="H98" i="4"/>
  <c r="G98" i="4"/>
  <c r="AE98" i="4" s="1"/>
  <c r="AA97" i="4"/>
  <c r="W97" i="4"/>
  <c r="K97" i="4"/>
  <c r="H97" i="4"/>
  <c r="G97" i="4"/>
  <c r="AE97" i="4" s="1"/>
  <c r="AA96" i="4"/>
  <c r="W96" i="4"/>
  <c r="K96" i="4"/>
  <c r="H96" i="4"/>
  <c r="G96" i="4"/>
  <c r="AE96" i="4" s="1"/>
  <c r="AA95" i="4"/>
  <c r="W95" i="4"/>
  <c r="K95" i="4"/>
  <c r="H95" i="4"/>
  <c r="G95" i="4"/>
  <c r="AE95" i="4" s="1"/>
  <c r="AA94" i="4"/>
  <c r="W94" i="4"/>
  <c r="K94" i="4"/>
  <c r="H94" i="4"/>
  <c r="G94" i="4"/>
  <c r="AE94" i="4" s="1"/>
  <c r="AA93" i="4"/>
  <c r="W93" i="4"/>
  <c r="K93" i="4"/>
  <c r="H93" i="4"/>
  <c r="G93" i="4"/>
  <c r="AE93" i="4" s="1"/>
  <c r="AA92" i="4"/>
  <c r="W92" i="4"/>
  <c r="K92" i="4"/>
  <c r="H92" i="4"/>
  <c r="G92" i="4"/>
  <c r="AE92" i="4" s="1"/>
  <c r="AA91" i="4"/>
  <c r="W91" i="4"/>
  <c r="K91" i="4"/>
  <c r="H91" i="4"/>
  <c r="G91" i="4"/>
  <c r="AE91" i="4" s="1"/>
  <c r="AA90" i="4"/>
  <c r="W90" i="4"/>
  <c r="K90" i="4"/>
  <c r="H90" i="4"/>
  <c r="G90" i="4"/>
  <c r="AE90" i="4" s="1"/>
  <c r="AA89" i="4"/>
  <c r="W89" i="4"/>
  <c r="K89" i="4"/>
  <c r="H89" i="4"/>
  <c r="G89" i="4"/>
  <c r="AE89" i="4" s="1"/>
  <c r="AA88" i="4"/>
  <c r="W88" i="4"/>
  <c r="K88" i="4"/>
  <c r="H88" i="4"/>
  <c r="G88" i="4"/>
  <c r="AE88" i="4" s="1"/>
  <c r="AA87" i="4"/>
  <c r="W87" i="4"/>
  <c r="K87" i="4"/>
  <c r="H87" i="4"/>
  <c r="G87" i="4"/>
  <c r="AE87" i="4" s="1"/>
  <c r="AA86" i="4"/>
  <c r="W86" i="4"/>
  <c r="K86" i="4"/>
  <c r="H86" i="4"/>
  <c r="G86" i="4"/>
  <c r="AE86" i="4" s="1"/>
  <c r="AA85" i="4"/>
  <c r="W85" i="4"/>
  <c r="K85" i="4"/>
  <c r="H85" i="4"/>
  <c r="G85" i="4"/>
  <c r="AE85" i="4" s="1"/>
  <c r="AA84" i="4"/>
  <c r="W84" i="4"/>
  <c r="K84" i="4"/>
  <c r="H84" i="4"/>
  <c r="G84" i="4"/>
  <c r="AE84" i="4" s="1"/>
  <c r="AA83" i="4"/>
  <c r="W83" i="4"/>
  <c r="K83" i="4"/>
  <c r="H83" i="4"/>
  <c r="G83" i="4"/>
  <c r="AE83" i="4" s="1"/>
  <c r="AA82" i="4"/>
  <c r="W82" i="4"/>
  <c r="K82" i="4"/>
  <c r="H82" i="4"/>
  <c r="G82" i="4"/>
  <c r="AE82" i="4" s="1"/>
  <c r="AA81" i="4"/>
  <c r="W81" i="4"/>
  <c r="K81" i="4"/>
  <c r="H81" i="4"/>
  <c r="G81" i="4"/>
  <c r="AE81" i="4" s="1"/>
  <c r="AA80" i="4"/>
  <c r="W80" i="4"/>
  <c r="K80" i="4"/>
  <c r="H80" i="4"/>
  <c r="G80" i="4"/>
  <c r="AE80" i="4" s="1"/>
  <c r="AA79" i="4"/>
  <c r="W79" i="4"/>
  <c r="K79" i="4"/>
  <c r="H79" i="4"/>
  <c r="G79" i="4"/>
  <c r="AE79" i="4" s="1"/>
  <c r="AA78" i="4"/>
  <c r="W78" i="4"/>
  <c r="K78" i="4"/>
  <c r="H78" i="4"/>
  <c r="G78" i="4"/>
  <c r="AE78" i="4" s="1"/>
  <c r="AA77" i="4"/>
  <c r="W77" i="4"/>
  <c r="K77" i="4"/>
  <c r="H77" i="4"/>
  <c r="G77" i="4"/>
  <c r="AE77" i="4" s="1"/>
  <c r="AA76" i="4"/>
  <c r="W76" i="4"/>
  <c r="K76" i="4"/>
  <c r="H76" i="4"/>
  <c r="G76" i="4"/>
  <c r="AE76" i="4" s="1"/>
  <c r="AA75" i="4"/>
  <c r="W75" i="4"/>
  <c r="K75" i="4"/>
  <c r="H75" i="4"/>
  <c r="G75" i="4"/>
  <c r="AE75" i="4" s="1"/>
  <c r="AA74" i="4"/>
  <c r="W74" i="4"/>
  <c r="K74" i="4"/>
  <c r="H74" i="4"/>
  <c r="G74" i="4"/>
  <c r="AE74" i="4" s="1"/>
  <c r="AA73" i="4"/>
  <c r="W73" i="4"/>
  <c r="K73" i="4"/>
  <c r="H73" i="4"/>
  <c r="G73" i="4"/>
  <c r="AE73" i="4" s="1"/>
  <c r="AA72" i="4"/>
  <c r="W72" i="4"/>
  <c r="K72" i="4"/>
  <c r="H72" i="4"/>
  <c r="G72" i="4"/>
  <c r="AE72" i="4" s="1"/>
  <c r="AA71" i="4"/>
  <c r="W71" i="4"/>
  <c r="K71" i="4"/>
  <c r="H71" i="4"/>
  <c r="G71" i="4"/>
  <c r="AE71" i="4" s="1"/>
  <c r="AA70" i="4"/>
  <c r="W70" i="4"/>
  <c r="K70" i="4"/>
  <c r="H70" i="4"/>
  <c r="G70" i="4"/>
  <c r="AE70" i="4" s="1"/>
  <c r="AA69" i="4"/>
  <c r="W69" i="4"/>
  <c r="K69" i="4"/>
  <c r="H69" i="4"/>
  <c r="G69" i="4"/>
  <c r="AE69" i="4" s="1"/>
  <c r="AA68" i="4"/>
  <c r="W68" i="4"/>
  <c r="K68" i="4"/>
  <c r="H68" i="4"/>
  <c r="G68" i="4"/>
  <c r="AE68" i="4" s="1"/>
  <c r="AA67" i="4"/>
  <c r="W67" i="4"/>
  <c r="K67" i="4"/>
  <c r="H67" i="4"/>
  <c r="G67" i="4"/>
  <c r="AE67" i="4" s="1"/>
  <c r="AA66" i="4"/>
  <c r="W66" i="4"/>
  <c r="K66" i="4"/>
  <c r="H66" i="4"/>
  <c r="G66" i="4"/>
  <c r="AE66" i="4" s="1"/>
  <c r="AA65" i="4"/>
  <c r="W65" i="4"/>
  <c r="K65" i="4"/>
  <c r="H65" i="4"/>
  <c r="G65" i="4"/>
  <c r="AE65" i="4" s="1"/>
  <c r="AA64" i="4"/>
  <c r="W64" i="4"/>
  <c r="K64" i="4"/>
  <c r="H64" i="4"/>
  <c r="G64" i="4"/>
  <c r="AE64" i="4" s="1"/>
  <c r="AA63" i="4"/>
  <c r="W63" i="4"/>
  <c r="K63" i="4"/>
  <c r="H63" i="4"/>
  <c r="G63" i="4"/>
  <c r="AE63" i="4" s="1"/>
  <c r="AA62" i="4"/>
  <c r="W62" i="4"/>
  <c r="K62" i="4"/>
  <c r="H62" i="4"/>
  <c r="G62" i="4"/>
  <c r="AE62" i="4" s="1"/>
  <c r="AA61" i="4"/>
  <c r="W61" i="4"/>
  <c r="K61" i="4"/>
  <c r="H61" i="4"/>
  <c r="G61" i="4"/>
  <c r="AE61" i="4" s="1"/>
  <c r="AA60" i="4"/>
  <c r="W60" i="4"/>
  <c r="K60" i="4"/>
  <c r="H60" i="4"/>
  <c r="G60" i="4"/>
  <c r="AE60" i="4" s="1"/>
  <c r="AA59" i="4"/>
  <c r="W59" i="4"/>
  <c r="K59" i="4"/>
  <c r="H59" i="4"/>
  <c r="G59" i="4"/>
  <c r="AE59" i="4" s="1"/>
  <c r="AA58" i="4"/>
  <c r="W58" i="4"/>
  <c r="K58" i="4"/>
  <c r="H58" i="4"/>
  <c r="G58" i="4"/>
  <c r="AE58" i="4" s="1"/>
  <c r="AA57" i="4"/>
  <c r="W57" i="4"/>
  <c r="K57" i="4"/>
  <c r="H57" i="4"/>
  <c r="G57" i="4"/>
  <c r="AE57" i="4" s="1"/>
  <c r="AA56" i="4"/>
  <c r="W56" i="4"/>
  <c r="K56" i="4"/>
  <c r="H56" i="4"/>
  <c r="G56" i="4"/>
  <c r="AE56" i="4" s="1"/>
  <c r="AA55" i="4"/>
  <c r="W55" i="4"/>
  <c r="K55" i="4"/>
  <c r="H55" i="4"/>
  <c r="G55" i="4"/>
  <c r="AE55" i="4" s="1"/>
  <c r="AA54" i="4"/>
  <c r="W54" i="4"/>
  <c r="K54" i="4"/>
  <c r="H54" i="4"/>
  <c r="G54" i="4"/>
  <c r="AE54" i="4" s="1"/>
  <c r="AA53" i="4"/>
  <c r="W53" i="4"/>
  <c r="K53" i="4"/>
  <c r="H53" i="4"/>
  <c r="G53" i="4"/>
  <c r="AE53" i="4" s="1"/>
  <c r="AA52" i="4"/>
  <c r="W52" i="4"/>
  <c r="K52" i="4"/>
  <c r="H52" i="4"/>
  <c r="G52" i="4"/>
  <c r="AE52" i="4" s="1"/>
  <c r="AA51" i="4"/>
  <c r="W51" i="4"/>
  <c r="K51" i="4"/>
  <c r="H51" i="4"/>
  <c r="G51" i="4"/>
  <c r="AE51" i="4" s="1"/>
  <c r="AA50" i="4"/>
  <c r="W50" i="4"/>
  <c r="K50" i="4"/>
  <c r="H50" i="4"/>
  <c r="G50" i="4"/>
  <c r="AE50" i="4" s="1"/>
  <c r="AA49" i="4"/>
  <c r="W49" i="4"/>
  <c r="K49" i="4"/>
  <c r="H49" i="4"/>
  <c r="G49" i="4"/>
  <c r="AE49" i="4" s="1"/>
  <c r="AA48" i="4"/>
  <c r="W48" i="4"/>
  <c r="K48" i="4"/>
  <c r="H48" i="4"/>
  <c r="G48" i="4"/>
  <c r="AE48" i="4" s="1"/>
  <c r="AA47" i="4"/>
  <c r="W47" i="4"/>
  <c r="K47" i="4"/>
  <c r="H47" i="4"/>
  <c r="G47" i="4"/>
  <c r="AE47" i="4" s="1"/>
  <c r="AA46" i="4"/>
  <c r="W46" i="4"/>
  <c r="K46" i="4"/>
  <c r="H46" i="4"/>
  <c r="G46" i="4"/>
  <c r="AE46" i="4" s="1"/>
  <c r="AA45" i="4"/>
  <c r="W45" i="4"/>
  <c r="K45" i="4"/>
  <c r="H45" i="4"/>
  <c r="G45" i="4"/>
  <c r="AE45" i="4" s="1"/>
  <c r="AA44" i="4"/>
  <c r="W44" i="4"/>
  <c r="K44" i="4"/>
  <c r="H44" i="4"/>
  <c r="G44" i="4"/>
  <c r="AE44" i="4" s="1"/>
  <c r="AA43" i="4"/>
  <c r="W43" i="4"/>
  <c r="K43" i="4"/>
  <c r="H43" i="4"/>
  <c r="G43" i="4"/>
  <c r="AE43" i="4" s="1"/>
  <c r="AA42" i="4"/>
  <c r="W42" i="4"/>
  <c r="K42" i="4"/>
  <c r="H42" i="4"/>
  <c r="G42" i="4"/>
  <c r="AE42" i="4" s="1"/>
  <c r="AA41" i="4"/>
  <c r="W41" i="4"/>
  <c r="K41" i="4"/>
  <c r="H41" i="4"/>
  <c r="G41" i="4"/>
  <c r="AE41" i="4" s="1"/>
  <c r="AA40" i="4"/>
  <c r="W40" i="4"/>
  <c r="K40" i="4"/>
  <c r="H40" i="4"/>
  <c r="G40" i="4"/>
  <c r="AE40" i="4" s="1"/>
  <c r="AA39" i="4"/>
  <c r="W39" i="4"/>
  <c r="K39" i="4"/>
  <c r="H39" i="4"/>
  <c r="G39" i="4"/>
  <c r="AE39" i="4" s="1"/>
  <c r="AA38" i="4"/>
  <c r="W38" i="4"/>
  <c r="K38" i="4"/>
  <c r="H38" i="4"/>
  <c r="G38" i="4"/>
  <c r="AE38" i="4" s="1"/>
  <c r="AA37" i="4"/>
  <c r="W37" i="4"/>
  <c r="K37" i="4"/>
  <c r="H37" i="4"/>
  <c r="G37" i="4"/>
  <c r="AE37" i="4" s="1"/>
  <c r="AA36" i="4"/>
  <c r="W36" i="4"/>
  <c r="K36" i="4"/>
  <c r="H36" i="4"/>
  <c r="G36" i="4"/>
  <c r="AE36" i="4" s="1"/>
  <c r="AA35" i="4"/>
  <c r="W35" i="4"/>
  <c r="K35" i="4"/>
  <c r="H35" i="4"/>
  <c r="G35" i="4"/>
  <c r="AE35" i="4" s="1"/>
  <c r="AA34" i="4"/>
  <c r="W34" i="4"/>
  <c r="K34" i="4"/>
  <c r="H34" i="4"/>
  <c r="G34" i="4"/>
  <c r="AE34" i="4" s="1"/>
  <c r="AA33" i="4"/>
  <c r="W33" i="4"/>
  <c r="K33" i="4"/>
  <c r="H33" i="4"/>
  <c r="G33" i="4"/>
  <c r="AE33" i="4" s="1"/>
  <c r="AA32" i="4"/>
  <c r="W32" i="4"/>
  <c r="K32" i="4"/>
  <c r="H32" i="4"/>
  <c r="G32" i="4"/>
  <c r="AE32" i="4" s="1"/>
  <c r="AA31" i="4"/>
  <c r="W31" i="4"/>
  <c r="K31" i="4"/>
  <c r="H31" i="4"/>
  <c r="G31" i="4"/>
  <c r="AE31" i="4" s="1"/>
  <c r="AA30" i="4"/>
  <c r="W30" i="4"/>
  <c r="K30" i="4"/>
  <c r="H30" i="4"/>
  <c r="G30" i="4"/>
  <c r="AE30" i="4" s="1"/>
  <c r="AA29" i="4"/>
  <c r="W29" i="4"/>
  <c r="K29" i="4"/>
  <c r="H29" i="4"/>
  <c r="G29" i="4"/>
  <c r="AE29" i="4" s="1"/>
  <c r="AA28" i="4"/>
  <c r="W28" i="4"/>
  <c r="K28" i="4"/>
  <c r="H28" i="4"/>
  <c r="G28" i="4"/>
  <c r="AE28" i="4" s="1"/>
  <c r="AA27" i="4"/>
  <c r="W27" i="4"/>
  <c r="K27" i="4"/>
  <c r="H27" i="4"/>
  <c r="G27" i="4"/>
  <c r="AE27" i="4" s="1"/>
  <c r="AA26" i="4"/>
  <c r="W26" i="4"/>
  <c r="K26" i="4"/>
  <c r="H26" i="4"/>
  <c r="G26" i="4"/>
  <c r="AE26" i="4" s="1"/>
  <c r="AA25" i="4"/>
  <c r="W25" i="4"/>
  <c r="K25" i="4"/>
  <c r="H25" i="4"/>
  <c r="G25" i="4"/>
  <c r="AE25" i="4" s="1"/>
  <c r="AA24" i="4"/>
  <c r="W24" i="4"/>
  <c r="K24" i="4"/>
  <c r="H24" i="4"/>
  <c r="G24" i="4"/>
  <c r="AE24" i="4" s="1"/>
  <c r="AA23" i="4"/>
  <c r="W23" i="4"/>
  <c r="K23" i="4"/>
  <c r="H23" i="4"/>
  <c r="G23" i="4"/>
  <c r="AE23" i="4" s="1"/>
  <c r="AA22" i="4"/>
  <c r="W22" i="4"/>
  <c r="K22" i="4"/>
  <c r="H22" i="4"/>
  <c r="G22" i="4"/>
  <c r="AA21" i="4"/>
  <c r="W21" i="4"/>
  <c r="K21" i="4"/>
  <c r="H21" i="4"/>
  <c r="AA20" i="4"/>
  <c r="W20" i="4"/>
  <c r="K20" i="4"/>
  <c r="H20" i="4"/>
  <c r="H16" i="4" s="1"/>
  <c r="AE22" i="4" l="1"/>
  <c r="AE16" i="4" s="1"/>
  <c r="P20" i="4"/>
  <c r="P16" i="4" s="1"/>
  <c r="V286" i="4"/>
  <c r="V454" i="4"/>
  <c r="V486" i="4"/>
  <c r="AF486" i="4" s="1"/>
  <c r="V56" i="4"/>
  <c r="AF286" i="4"/>
  <c r="AF454" i="4"/>
  <c r="AF107" i="4"/>
  <c r="V162" i="4"/>
  <c r="AF162" i="4" s="1"/>
  <c r="V217" i="4"/>
  <c r="AF217" i="4" s="1"/>
  <c r="V225" i="4"/>
  <c r="AF225" i="4" s="1"/>
  <c r="V233" i="4"/>
  <c r="AF233" i="4" s="1"/>
  <c r="V241" i="4"/>
  <c r="AF241" i="4" s="1"/>
  <c r="V297" i="4"/>
  <c r="AF297" i="4" s="1"/>
  <c r="V313" i="4"/>
  <c r="V377" i="4"/>
  <c r="AF377" i="4" s="1"/>
  <c r="V496" i="4"/>
  <c r="AF496" i="4" s="1"/>
  <c r="V500" i="4"/>
  <c r="AF500" i="4" s="1"/>
  <c r="V375" i="4"/>
  <c r="AF375" i="4" s="1"/>
  <c r="V33" i="4"/>
  <c r="AF33" i="4" s="1"/>
  <c r="V41" i="4"/>
  <c r="AF41" i="4" s="1"/>
  <c r="V82" i="4"/>
  <c r="V86" i="4"/>
  <c r="AF86" i="4" s="1"/>
  <c r="V316" i="4"/>
  <c r="AF316" i="4" s="1"/>
  <c r="V320" i="4"/>
  <c r="V324" i="4"/>
  <c r="AF324" i="4" s="1"/>
  <c r="V336" i="4"/>
  <c r="V340" i="4"/>
  <c r="AF340" i="4" s="1"/>
  <c r="V436" i="4"/>
  <c r="AF436" i="4" s="1"/>
  <c r="V440" i="4"/>
  <c r="AF440" i="4" s="1"/>
  <c r="V123" i="4"/>
  <c r="AF123" i="4" s="1"/>
  <c r="V452" i="4"/>
  <c r="AF452" i="4" s="1"/>
  <c r="V465" i="4"/>
  <c r="AF465" i="4" s="1"/>
  <c r="V77" i="4"/>
  <c r="AF77" i="4" s="1"/>
  <c r="V89" i="4"/>
  <c r="AF89" i="4" s="1"/>
  <c r="V101" i="4"/>
  <c r="AF101" i="4" s="1"/>
  <c r="V109" i="4"/>
  <c r="V141" i="4"/>
  <c r="AF141" i="4" s="1"/>
  <c r="V149" i="4"/>
  <c r="AF149" i="4" s="1"/>
  <c r="V153" i="4"/>
  <c r="AF153" i="4" s="1"/>
  <c r="V161" i="4"/>
  <c r="AF161" i="4" s="1"/>
  <c r="V169" i="4"/>
  <c r="V177" i="4"/>
  <c r="AF177" i="4" s="1"/>
  <c r="V226" i="4"/>
  <c r="AF226" i="4" s="1"/>
  <c r="V242" i="4"/>
  <c r="AF242" i="4" s="1"/>
  <c r="V279" i="4"/>
  <c r="AF279" i="4" s="1"/>
  <c r="V283" i="4"/>
  <c r="AF283" i="4" s="1"/>
  <c r="V366" i="4"/>
  <c r="AF366" i="4" s="1"/>
  <c r="V382" i="4"/>
  <c r="AF382" i="4" s="1"/>
  <c r="V94" i="4"/>
  <c r="AF94" i="4" s="1"/>
  <c r="V102" i="4"/>
  <c r="AF102" i="4" s="1"/>
  <c r="V106" i="4"/>
  <c r="AF106" i="4" s="1"/>
  <c r="V114" i="4"/>
  <c r="AF114" i="4" s="1"/>
  <c r="V150" i="4"/>
  <c r="V304" i="4"/>
  <c r="V308" i="4"/>
  <c r="AF308" i="4" s="1"/>
  <c r="V312" i="4"/>
  <c r="AF312" i="4" s="1"/>
  <c r="V323" i="4"/>
  <c r="AF323" i="4" s="1"/>
  <c r="V327" i="4"/>
  <c r="AF327" i="4" s="1"/>
  <c r="V387" i="4"/>
  <c r="AF387" i="4" s="1"/>
  <c r="V395" i="4"/>
  <c r="AF395" i="4" s="1"/>
  <c r="V399" i="4"/>
  <c r="AF399" i="4" s="1"/>
  <c r="V403" i="4"/>
  <c r="AF403" i="4" s="1"/>
  <c r="V407" i="4"/>
  <c r="AF407" i="4" s="1"/>
  <c r="V352" i="4"/>
  <c r="V408" i="4"/>
  <c r="V194" i="4"/>
  <c r="AF194" i="4" s="1"/>
  <c r="V210" i="4"/>
  <c r="V25" i="4"/>
  <c r="AF25" i="4" s="1"/>
  <c r="V28" i="4"/>
  <c r="AF28" i="4" s="1"/>
  <c r="AF56" i="4"/>
  <c r="V252" i="4"/>
  <c r="AF252" i="4" s="1"/>
  <c r="V260" i="4"/>
  <c r="AF260" i="4" s="1"/>
  <c r="V276" i="4"/>
  <c r="AF276" i="4" s="1"/>
  <c r="V284" i="4"/>
  <c r="AF284" i="4" s="1"/>
  <c r="V302" i="4"/>
  <c r="AF302" i="4" s="1"/>
  <c r="AF320" i="4"/>
  <c r="V363" i="4"/>
  <c r="AF363" i="4" s="1"/>
  <c r="V371" i="4"/>
  <c r="AF371" i="4" s="1"/>
  <c r="V429" i="4"/>
  <c r="AF429" i="4" s="1"/>
  <c r="V432" i="4"/>
  <c r="AF432" i="4" s="1"/>
  <c r="V433" i="4"/>
  <c r="V459" i="4"/>
  <c r="AF459" i="4" s="1"/>
  <c r="V475" i="4"/>
  <c r="AF475" i="4" s="1"/>
  <c r="V504" i="4"/>
  <c r="V258" i="4"/>
  <c r="AF258" i="4" s="1"/>
  <c r="V22" i="4"/>
  <c r="AF22" i="4" s="1"/>
  <c r="V30" i="4"/>
  <c r="V38" i="4"/>
  <c r="AF38" i="4" s="1"/>
  <c r="V139" i="4"/>
  <c r="AF139" i="4" s="1"/>
  <c r="V178" i="4"/>
  <c r="AF178" i="4" s="1"/>
  <c r="V185" i="4"/>
  <c r="V193" i="4"/>
  <c r="AF193" i="4" s="1"/>
  <c r="V201" i="4"/>
  <c r="AF201" i="4" s="1"/>
  <c r="V209" i="4"/>
  <c r="V249" i="4"/>
  <c r="AF249" i="4" s="1"/>
  <c r="V257" i="4"/>
  <c r="V265" i="4"/>
  <c r="V338" i="4"/>
  <c r="AF338" i="4" s="1"/>
  <c r="V353" i="4"/>
  <c r="AF353" i="4" s="1"/>
  <c r="V418" i="4"/>
  <c r="AF418" i="4" s="1"/>
  <c r="V449" i="4"/>
  <c r="V66" i="4"/>
  <c r="AF66" i="4" s="1"/>
  <c r="V76" i="4"/>
  <c r="AF76" i="4" s="1"/>
  <c r="V90" i="4"/>
  <c r="V118" i="4"/>
  <c r="AF118" i="4" s="1"/>
  <c r="V159" i="4"/>
  <c r="AF159" i="4" s="1"/>
  <c r="V175" i="4"/>
  <c r="AF175" i="4" s="1"/>
  <c r="V191" i="4"/>
  <c r="AF191" i="4" s="1"/>
  <c r="V207" i="4"/>
  <c r="AF207" i="4" s="1"/>
  <c r="V239" i="4"/>
  <c r="AF239" i="4" s="1"/>
  <c r="V268" i="4"/>
  <c r="AF268" i="4" s="1"/>
  <c r="V44" i="4"/>
  <c r="AF44" i="4" s="1"/>
  <c r="V88" i="4"/>
  <c r="AF88" i="4" s="1"/>
  <c r="V108" i="4"/>
  <c r="AF108" i="4" s="1"/>
  <c r="V170" i="4"/>
  <c r="AF170" i="4" s="1"/>
  <c r="V202" i="4"/>
  <c r="V234" i="4"/>
  <c r="AF234" i="4" s="1"/>
  <c r="V250" i="4"/>
  <c r="AF250" i="4" s="1"/>
  <c r="V468" i="4"/>
  <c r="AF468" i="4" s="1"/>
  <c r="V36" i="4"/>
  <c r="AF36" i="4" s="1"/>
  <c r="V50" i="4"/>
  <c r="V223" i="4"/>
  <c r="AF223" i="4" s="1"/>
  <c r="V255" i="4"/>
  <c r="AF255" i="4" s="1"/>
  <c r="V154" i="4"/>
  <c r="AF154" i="4" s="1"/>
  <c r="V186" i="4"/>
  <c r="AF186" i="4" s="1"/>
  <c r="V218" i="4"/>
  <c r="AF218" i="4" s="1"/>
  <c r="V266" i="4"/>
  <c r="AF266" i="4" s="1"/>
  <c r="V54" i="4"/>
  <c r="AF54" i="4" s="1"/>
  <c r="V62" i="4"/>
  <c r="V75" i="4"/>
  <c r="AF75" i="4" s="1"/>
  <c r="V79" i="4"/>
  <c r="AF79" i="4" s="1"/>
  <c r="V138" i="4"/>
  <c r="AF138" i="4" s="1"/>
  <c r="V167" i="4"/>
  <c r="V183" i="4"/>
  <c r="AF183" i="4" s="1"/>
  <c r="V199" i="4"/>
  <c r="AF199" i="4" s="1"/>
  <c r="V215" i="4"/>
  <c r="V231" i="4"/>
  <c r="AF231" i="4" s="1"/>
  <c r="V247" i="4"/>
  <c r="AF247" i="4" s="1"/>
  <c r="V263" i="4"/>
  <c r="V271" i="4"/>
  <c r="AF271" i="4" s="1"/>
  <c r="V280" i="4"/>
  <c r="V300" i="4"/>
  <c r="AF300" i="4" s="1"/>
  <c r="V333" i="4"/>
  <c r="AF333" i="4" s="1"/>
  <c r="V343" i="4"/>
  <c r="AF343" i="4" s="1"/>
  <c r="V347" i="4"/>
  <c r="AF347" i="4" s="1"/>
  <c r="V356" i="4"/>
  <c r="AF356" i="4" s="1"/>
  <c r="V372" i="4"/>
  <c r="AF372" i="4" s="1"/>
  <c r="V392" i="4"/>
  <c r="V402" i="4"/>
  <c r="V411" i="4"/>
  <c r="AF411" i="4" s="1"/>
  <c r="V423" i="4"/>
  <c r="AF423" i="4" s="1"/>
  <c r="V443" i="4"/>
  <c r="AF443" i="4" s="1"/>
  <c r="V456" i="4"/>
  <c r="V460" i="4"/>
  <c r="AF460" i="4" s="1"/>
  <c r="V464" i="4"/>
  <c r="AF464" i="4" s="1"/>
  <c r="V470" i="4"/>
  <c r="V480" i="4"/>
  <c r="V484" i="4"/>
  <c r="AF484" i="4" s="1"/>
  <c r="V488" i="4"/>
  <c r="AF488" i="4" s="1"/>
  <c r="V492" i="4"/>
  <c r="AF492" i="4" s="1"/>
  <c r="V501" i="4"/>
  <c r="V23" i="4"/>
  <c r="AF23" i="4" s="1"/>
  <c r="V26" i="4"/>
  <c r="AF26" i="4" s="1"/>
  <c r="V29" i="4"/>
  <c r="V32" i="4"/>
  <c r="AF32" i="4" s="1"/>
  <c r="V45" i="4"/>
  <c r="AF45" i="4" s="1"/>
  <c r="V49" i="4"/>
  <c r="AF49" i="4" s="1"/>
  <c r="V57" i="4"/>
  <c r="AF57" i="4" s="1"/>
  <c r="V60" i="4"/>
  <c r="AF60" i="4" s="1"/>
  <c r="V61" i="4"/>
  <c r="AF61" i="4" s="1"/>
  <c r="V78" i="4"/>
  <c r="AF78" i="4" s="1"/>
  <c r="V99" i="4"/>
  <c r="AF99" i="4" s="1"/>
  <c r="V160" i="4"/>
  <c r="AF160" i="4" s="1"/>
  <c r="V176" i="4"/>
  <c r="AF176" i="4" s="1"/>
  <c r="V192" i="4"/>
  <c r="AF192" i="4" s="1"/>
  <c r="V208" i="4"/>
  <c r="AF208" i="4" s="1"/>
  <c r="V224" i="4"/>
  <c r="V240" i="4"/>
  <c r="AF240" i="4" s="1"/>
  <c r="V256" i="4"/>
  <c r="AF256" i="4" s="1"/>
  <c r="V272" i="4"/>
  <c r="V293" i="4"/>
  <c r="V296" i="4"/>
  <c r="AF296" i="4" s="1"/>
  <c r="V20" i="4"/>
  <c r="AF20" i="4" s="1"/>
  <c r="AH20" i="4" s="1"/>
  <c r="V21" i="4"/>
  <c r="AF21" i="4" s="1"/>
  <c r="V24" i="4"/>
  <c r="AF24" i="4" s="1"/>
  <c r="V34" i="4"/>
  <c r="AF34" i="4" s="1"/>
  <c r="V37" i="4"/>
  <c r="AF37" i="4" s="1"/>
  <c r="V40" i="4"/>
  <c r="AF40" i="4" s="1"/>
  <c r="V64" i="4"/>
  <c r="AF64" i="4" s="1"/>
  <c r="V65" i="4"/>
  <c r="AF65" i="4" s="1"/>
  <c r="V70" i="4"/>
  <c r="AF70" i="4" s="1"/>
  <c r="V100" i="4"/>
  <c r="AF100" i="4" s="1"/>
  <c r="V115" i="4"/>
  <c r="AF115" i="4" s="1"/>
  <c r="V122" i="4"/>
  <c r="AF122" i="4" s="1"/>
  <c r="V125" i="4"/>
  <c r="V131" i="4"/>
  <c r="V168" i="4"/>
  <c r="AF168" i="4" s="1"/>
  <c r="V184" i="4"/>
  <c r="AF184" i="4" s="1"/>
  <c r="V200" i="4"/>
  <c r="AF200" i="4" s="1"/>
  <c r="V216" i="4"/>
  <c r="AF216" i="4" s="1"/>
  <c r="V232" i="4"/>
  <c r="V248" i="4"/>
  <c r="AF248" i="4" s="1"/>
  <c r="V264" i="4"/>
  <c r="AF264" i="4" s="1"/>
  <c r="V281" i="4"/>
  <c r="AF281" i="4" s="1"/>
  <c r="V288" i="4"/>
  <c r="V301" i="4"/>
  <c r="AF301" i="4" s="1"/>
  <c r="V63" i="4"/>
  <c r="AF63" i="4" s="1"/>
  <c r="V74" i="4"/>
  <c r="AF74" i="4" s="1"/>
  <c r="V80" i="4"/>
  <c r="AF80" i="4" s="1"/>
  <c r="V81" i="4"/>
  <c r="AF81" i="4" s="1"/>
  <c r="V87" i="4"/>
  <c r="V98" i="4"/>
  <c r="V110" i="4"/>
  <c r="AF110" i="4" s="1"/>
  <c r="V116" i="4"/>
  <c r="AF116" i="4" s="1"/>
  <c r="V117" i="4"/>
  <c r="V127" i="4"/>
  <c r="AF127" i="4" s="1"/>
  <c r="V130" i="4"/>
  <c r="AF130" i="4" s="1"/>
  <c r="V135" i="4"/>
  <c r="AF135" i="4" s="1"/>
  <c r="V155" i="4"/>
  <c r="AF155" i="4" s="1"/>
  <c r="V156" i="4"/>
  <c r="AF156" i="4" s="1"/>
  <c r="V158" i="4"/>
  <c r="V163" i="4"/>
  <c r="AF163" i="4" s="1"/>
  <c r="V164" i="4"/>
  <c r="AF164" i="4" s="1"/>
  <c r="V166" i="4"/>
  <c r="AF166" i="4" s="1"/>
  <c r="V171" i="4"/>
  <c r="AF171" i="4" s="1"/>
  <c r="V172" i="4"/>
  <c r="AF172" i="4" s="1"/>
  <c r="V174" i="4"/>
  <c r="AF174" i="4" s="1"/>
  <c r="V179" i="4"/>
  <c r="V180" i="4"/>
  <c r="AF180" i="4" s="1"/>
  <c r="V182" i="4"/>
  <c r="AF182" i="4" s="1"/>
  <c r="V187" i="4"/>
  <c r="AF187" i="4" s="1"/>
  <c r="V188" i="4"/>
  <c r="AF188" i="4" s="1"/>
  <c r="V190" i="4"/>
  <c r="V195" i="4"/>
  <c r="AF195" i="4" s="1"/>
  <c r="V196" i="4"/>
  <c r="AF196" i="4" s="1"/>
  <c r="V198" i="4"/>
  <c r="AF198" i="4" s="1"/>
  <c r="V203" i="4"/>
  <c r="AF203" i="4" s="1"/>
  <c r="V204" i="4"/>
  <c r="AF204" i="4" s="1"/>
  <c r="V206" i="4"/>
  <c r="AF206" i="4" s="1"/>
  <c r="V211" i="4"/>
  <c r="AF211" i="4" s="1"/>
  <c r="V212" i="4"/>
  <c r="AF212" i="4" s="1"/>
  <c r="V214" i="4"/>
  <c r="AF214" i="4" s="1"/>
  <c r="V219" i="4"/>
  <c r="AF219" i="4" s="1"/>
  <c r="V220" i="4"/>
  <c r="AF220" i="4" s="1"/>
  <c r="V222" i="4"/>
  <c r="AF222" i="4" s="1"/>
  <c r="V227" i="4"/>
  <c r="AF227" i="4" s="1"/>
  <c r="V228" i="4"/>
  <c r="AF228" i="4" s="1"/>
  <c r="V230" i="4"/>
  <c r="V235" i="4"/>
  <c r="AF235" i="4" s="1"/>
  <c r="V236" i="4"/>
  <c r="AF236" i="4" s="1"/>
  <c r="V238" i="4"/>
  <c r="AF238" i="4" s="1"/>
  <c r="V243" i="4"/>
  <c r="AF243" i="4" s="1"/>
  <c r="V244" i="4"/>
  <c r="AF244" i="4" s="1"/>
  <c r="V246" i="4"/>
  <c r="AF246" i="4" s="1"/>
  <c r="V251" i="4"/>
  <c r="AF251" i="4" s="1"/>
  <c r="V254" i="4"/>
  <c r="AF254" i="4" s="1"/>
  <c r="V259" i="4"/>
  <c r="AF259" i="4" s="1"/>
  <c r="V262" i="4"/>
  <c r="AF262" i="4" s="1"/>
  <c r="V267" i="4"/>
  <c r="AF267" i="4" s="1"/>
  <c r="V133" i="4"/>
  <c r="V143" i="4"/>
  <c r="V146" i="4"/>
  <c r="AF146" i="4" s="1"/>
  <c r="V157" i="4"/>
  <c r="V165" i="4"/>
  <c r="AF165" i="4" s="1"/>
  <c r="V173" i="4"/>
  <c r="V181" i="4"/>
  <c r="AF181" i="4" s="1"/>
  <c r="V189" i="4"/>
  <c r="V197" i="4"/>
  <c r="AF197" i="4" s="1"/>
  <c r="V205" i="4"/>
  <c r="AF205" i="4" s="1"/>
  <c r="V213" i="4"/>
  <c r="AF213" i="4" s="1"/>
  <c r="V221" i="4"/>
  <c r="AF221" i="4" s="1"/>
  <c r="V229" i="4"/>
  <c r="AF229" i="4" s="1"/>
  <c r="V237" i="4"/>
  <c r="AF237" i="4" s="1"/>
  <c r="V245" i="4"/>
  <c r="AF245" i="4" s="1"/>
  <c r="V253" i="4"/>
  <c r="AF253" i="4" s="1"/>
  <c r="V261" i="4"/>
  <c r="AF261" i="4" s="1"/>
  <c r="V274" i="4"/>
  <c r="V277" i="4"/>
  <c r="AF277" i="4" s="1"/>
  <c r="V290" i="4"/>
  <c r="AF290" i="4" s="1"/>
  <c r="V298" i="4"/>
  <c r="AF298" i="4" s="1"/>
  <c r="V307" i="4"/>
  <c r="AF307" i="4" s="1"/>
  <c r="V318" i="4"/>
  <c r="AF318" i="4" s="1"/>
  <c r="V332" i="4"/>
  <c r="AF332" i="4" s="1"/>
  <c r="V379" i="4"/>
  <c r="AF379" i="4" s="1"/>
  <c r="V383" i="4"/>
  <c r="AF383" i="4" s="1"/>
  <c r="V391" i="4"/>
  <c r="AF391" i="4" s="1"/>
  <c r="V415" i="4"/>
  <c r="AF415" i="4" s="1"/>
  <c r="V419" i="4"/>
  <c r="AF419" i="4" s="1"/>
  <c r="V428" i="4"/>
  <c r="AF428" i="4" s="1"/>
  <c r="V438" i="4"/>
  <c r="AF438" i="4" s="1"/>
  <c r="V448" i="4"/>
  <c r="AF448" i="4" s="1"/>
  <c r="V472" i="4"/>
  <c r="V476" i="4"/>
  <c r="AF476" i="4" s="1"/>
  <c r="V481" i="4"/>
  <c r="AF481" i="4" s="1"/>
  <c r="V491" i="4"/>
  <c r="AF491" i="4" s="1"/>
  <c r="V27" i="4"/>
  <c r="V31" i="4"/>
  <c r="AF31" i="4" s="1"/>
  <c r="V35" i="4"/>
  <c r="AF35" i="4" s="1"/>
  <c r="V39" i="4"/>
  <c r="AF39" i="4" s="1"/>
  <c r="V42" i="4"/>
  <c r="AF42" i="4" s="1"/>
  <c r="V46" i="4"/>
  <c r="AF46" i="4" s="1"/>
  <c r="V51" i="4"/>
  <c r="AF51" i="4" s="1"/>
  <c r="V58" i="4"/>
  <c r="AF58" i="4" s="1"/>
  <c r="V59" i="4"/>
  <c r="AF59" i="4" s="1"/>
  <c r="V67" i="4"/>
  <c r="AF67" i="4" s="1"/>
  <c r="V71" i="4"/>
  <c r="AF71" i="4" s="1"/>
  <c r="V84" i="4"/>
  <c r="AF84" i="4" s="1"/>
  <c r="V85" i="4"/>
  <c r="AF85" i="4" s="1"/>
  <c r="V91" i="4"/>
  <c r="AF91" i="4" s="1"/>
  <c r="V95" i="4"/>
  <c r="AF95" i="4" s="1"/>
  <c r="V104" i="4"/>
  <c r="AF104" i="4" s="1"/>
  <c r="V105" i="4"/>
  <c r="AF105" i="4" s="1"/>
  <c r="V111" i="4"/>
  <c r="AF111" i="4" s="1"/>
  <c r="V120" i="4"/>
  <c r="AF120" i="4" s="1"/>
  <c r="V121" i="4"/>
  <c r="AF121" i="4" s="1"/>
  <c r="V126" i="4"/>
  <c r="AF126" i="4" s="1"/>
  <c r="V137" i="4"/>
  <c r="AF137" i="4" s="1"/>
  <c r="V142" i="4"/>
  <c r="AF142" i="4" s="1"/>
  <c r="V273" i="4"/>
  <c r="AF273" i="4" s="1"/>
  <c r="V282" i="4"/>
  <c r="V287" i="4"/>
  <c r="AF287" i="4" s="1"/>
  <c r="V292" i="4"/>
  <c r="AF292" i="4" s="1"/>
  <c r="V295" i="4"/>
  <c r="AF295" i="4" s="1"/>
  <c r="V328" i="4"/>
  <c r="AF328" i="4" s="1"/>
  <c r="V48" i="4"/>
  <c r="AF48" i="4" s="1"/>
  <c r="V52" i="4"/>
  <c r="AF52" i="4" s="1"/>
  <c r="V53" i="4"/>
  <c r="AF53" i="4" s="1"/>
  <c r="V55" i="4"/>
  <c r="AF55" i="4" s="1"/>
  <c r="V68" i="4"/>
  <c r="AF68" i="4" s="1"/>
  <c r="V69" i="4"/>
  <c r="AF69" i="4" s="1"/>
  <c r="V72" i="4"/>
  <c r="AF72" i="4" s="1"/>
  <c r="V73" i="4"/>
  <c r="AF73" i="4" s="1"/>
  <c r="V83" i="4"/>
  <c r="AF83" i="4" s="1"/>
  <c r="V92" i="4"/>
  <c r="AF92" i="4" s="1"/>
  <c r="V93" i="4"/>
  <c r="AF93" i="4" s="1"/>
  <c r="V96" i="4"/>
  <c r="AF96" i="4" s="1"/>
  <c r="V97" i="4"/>
  <c r="AF97" i="4" s="1"/>
  <c r="V103" i="4"/>
  <c r="AF103" i="4" s="1"/>
  <c r="V112" i="4"/>
  <c r="AF112" i="4" s="1"/>
  <c r="V113" i="4"/>
  <c r="AF113" i="4" s="1"/>
  <c r="V119" i="4"/>
  <c r="AF119" i="4" s="1"/>
  <c r="V129" i="4"/>
  <c r="AF129" i="4" s="1"/>
  <c r="V134" i="4"/>
  <c r="AF134" i="4" s="1"/>
  <c r="V145" i="4"/>
  <c r="V147" i="4"/>
  <c r="AF147" i="4" s="1"/>
  <c r="V148" i="4"/>
  <c r="AF148" i="4" s="1"/>
  <c r="V151" i="4"/>
  <c r="AF151" i="4" s="1"/>
  <c r="V270" i="4"/>
  <c r="AF270" i="4" s="1"/>
  <c r="V275" i="4"/>
  <c r="AF275" i="4" s="1"/>
  <c r="V285" i="4"/>
  <c r="AF285" i="4" s="1"/>
  <c r="V291" i="4"/>
  <c r="AF291" i="4" s="1"/>
  <c r="V306" i="4"/>
  <c r="AF306" i="4" s="1"/>
  <c r="V344" i="4"/>
  <c r="AF344" i="4" s="1"/>
  <c r="V348" i="4"/>
  <c r="AF348" i="4" s="1"/>
  <c r="V367" i="4"/>
  <c r="AF367" i="4" s="1"/>
  <c r="V424" i="4"/>
  <c r="V444" i="4"/>
  <c r="AF444" i="4" s="1"/>
  <c r="V289" i="4"/>
  <c r="AF289" i="4" s="1"/>
  <c r="V299" i="4"/>
  <c r="AF299" i="4" s="1"/>
  <c r="V303" i="4"/>
  <c r="AF303" i="4" s="1"/>
  <c r="V309" i="4"/>
  <c r="AF309" i="4" s="1"/>
  <c r="V314" i="4"/>
  <c r="AF314" i="4" s="1"/>
  <c r="V319" i="4"/>
  <c r="AF319" i="4" s="1"/>
  <c r="V329" i="4"/>
  <c r="AF329" i="4" s="1"/>
  <c r="V334" i="4"/>
  <c r="AF334" i="4" s="1"/>
  <c r="V339" i="4"/>
  <c r="AF339" i="4" s="1"/>
  <c r="V349" i="4"/>
  <c r="AF349" i="4" s="1"/>
  <c r="V354" i="4"/>
  <c r="AF354" i="4" s="1"/>
  <c r="V359" i="4"/>
  <c r="AF359" i="4" s="1"/>
  <c r="V362" i="4"/>
  <c r="AF362" i="4" s="1"/>
  <c r="V368" i="4"/>
  <c r="AF368" i="4" s="1"/>
  <c r="V378" i="4"/>
  <c r="AF378" i="4" s="1"/>
  <c r="V384" i="4"/>
  <c r="AF384" i="4" s="1"/>
  <c r="V388" i="4"/>
  <c r="AF388" i="4" s="1"/>
  <c r="V393" i="4"/>
  <c r="AF393" i="4" s="1"/>
  <c r="V398" i="4"/>
  <c r="AF398" i="4" s="1"/>
  <c r="V404" i="4"/>
  <c r="AF404" i="4" s="1"/>
  <c r="V409" i="4"/>
  <c r="AF409" i="4" s="1"/>
  <c r="V414" i="4"/>
  <c r="AF414" i="4" s="1"/>
  <c r="V420" i="4"/>
  <c r="AF420" i="4" s="1"/>
  <c r="V425" i="4"/>
  <c r="AF425" i="4" s="1"/>
  <c r="V439" i="4"/>
  <c r="AF439" i="4" s="1"/>
  <c r="V445" i="4"/>
  <c r="AF445" i="4" s="1"/>
  <c r="V455" i="4"/>
  <c r="AF455" i="4" s="1"/>
  <c r="V461" i="4"/>
  <c r="AF461" i="4" s="1"/>
  <c r="V471" i="4"/>
  <c r="AF471" i="4" s="1"/>
  <c r="V477" i="4"/>
  <c r="AF477" i="4" s="1"/>
  <c r="V487" i="4"/>
  <c r="AF487" i="4" s="1"/>
  <c r="V493" i="4"/>
  <c r="AF493" i="4" s="1"/>
  <c r="V497" i="4"/>
  <c r="AF497" i="4" s="1"/>
  <c r="V502" i="4"/>
  <c r="AF502" i="4" s="1"/>
  <c r="V507" i="4"/>
  <c r="AF507" i="4" s="1"/>
  <c r="V305" i="4"/>
  <c r="AF305" i="4" s="1"/>
  <c r="V315" i="4"/>
  <c r="AF315" i="4" s="1"/>
  <c r="V321" i="4"/>
  <c r="AF321" i="4" s="1"/>
  <c r="V325" i="4"/>
  <c r="V330" i="4"/>
  <c r="AF330" i="4" s="1"/>
  <c r="V335" i="4"/>
  <c r="AF335" i="4" s="1"/>
  <c r="V341" i="4"/>
  <c r="AF341" i="4" s="1"/>
  <c r="V345" i="4"/>
  <c r="AF345" i="4" s="1"/>
  <c r="V350" i="4"/>
  <c r="AF350" i="4" s="1"/>
  <c r="V355" i="4"/>
  <c r="AF355" i="4" s="1"/>
  <c r="V364" i="4"/>
  <c r="AF364" i="4" s="1"/>
  <c r="V374" i="4"/>
  <c r="V380" i="4"/>
  <c r="AF380" i="4" s="1"/>
  <c r="V394" i="4"/>
  <c r="AF394" i="4" s="1"/>
  <c r="V400" i="4"/>
  <c r="AF400" i="4" s="1"/>
  <c r="V410" i="4"/>
  <c r="V416" i="4"/>
  <c r="AF416" i="4" s="1"/>
  <c r="V431" i="4"/>
  <c r="AF431" i="4" s="1"/>
  <c r="V435" i="4"/>
  <c r="AF435" i="4" s="1"/>
  <c r="V441" i="4"/>
  <c r="V451" i="4"/>
  <c r="AF451" i="4" s="1"/>
  <c r="V457" i="4"/>
  <c r="AF457" i="4" s="1"/>
  <c r="V467" i="4"/>
  <c r="AF467" i="4" s="1"/>
  <c r="V473" i="4"/>
  <c r="AF473" i="4" s="1"/>
  <c r="V483" i="4"/>
  <c r="AF483" i="4" s="1"/>
  <c r="V489" i="4"/>
  <c r="AF489" i="4" s="1"/>
  <c r="V503" i="4"/>
  <c r="AF503" i="4" s="1"/>
  <c r="V311" i="4"/>
  <c r="AF311" i="4" s="1"/>
  <c r="V317" i="4"/>
  <c r="AF317" i="4" s="1"/>
  <c r="V322" i="4"/>
  <c r="AF322" i="4" s="1"/>
  <c r="V331" i="4"/>
  <c r="AF331" i="4" s="1"/>
  <c r="V337" i="4"/>
  <c r="V346" i="4"/>
  <c r="AF346" i="4" s="1"/>
  <c r="V351" i="4"/>
  <c r="AF351" i="4" s="1"/>
  <c r="V357" i="4"/>
  <c r="AF357" i="4" s="1"/>
  <c r="V360" i="4"/>
  <c r="AF360" i="4" s="1"/>
  <c r="V370" i="4"/>
  <c r="AF370" i="4" s="1"/>
  <c r="V376" i="4"/>
  <c r="AF376" i="4" s="1"/>
  <c r="V386" i="4"/>
  <c r="AF386" i="4" s="1"/>
  <c r="V390" i="4"/>
  <c r="AF390" i="4" s="1"/>
  <c r="V396" i="4"/>
  <c r="AF396" i="4" s="1"/>
  <c r="V401" i="4"/>
  <c r="AF401" i="4" s="1"/>
  <c r="V406" i="4"/>
  <c r="AF406" i="4" s="1"/>
  <c r="V412" i="4"/>
  <c r="AF412" i="4" s="1"/>
  <c r="V417" i="4"/>
  <c r="V422" i="4"/>
  <c r="AF422" i="4" s="1"/>
  <c r="V427" i="4"/>
  <c r="AF427" i="4" s="1"/>
  <c r="V437" i="4"/>
  <c r="AF437" i="4" s="1"/>
  <c r="V447" i="4"/>
  <c r="AF447" i="4" s="1"/>
  <c r="V453" i="4"/>
  <c r="AF453" i="4" s="1"/>
  <c r="V463" i="4"/>
  <c r="AF463" i="4" s="1"/>
  <c r="V469" i="4"/>
  <c r="AF469" i="4" s="1"/>
  <c r="V479" i="4"/>
  <c r="AF479" i="4" s="1"/>
  <c r="V485" i="4"/>
  <c r="AF485" i="4" s="1"/>
  <c r="V495" i="4"/>
  <c r="AF495" i="4" s="1"/>
  <c r="V499" i="4"/>
  <c r="AF499" i="4" s="1"/>
  <c r="V505" i="4"/>
  <c r="AF505" i="4" s="1"/>
  <c r="V43" i="4"/>
  <c r="AF43" i="4" s="1"/>
  <c r="V47" i="4"/>
  <c r="AF47" i="4" s="1"/>
  <c r="V152" i="4"/>
  <c r="AF152" i="4" s="1"/>
  <c r="V124" i="4"/>
  <c r="AF124" i="4" s="1"/>
  <c r="V128" i="4"/>
  <c r="AF128" i="4" s="1"/>
  <c r="V132" i="4"/>
  <c r="AF132" i="4" s="1"/>
  <c r="V136" i="4"/>
  <c r="AF136" i="4" s="1"/>
  <c r="V140" i="4"/>
  <c r="AF140" i="4" s="1"/>
  <c r="V144" i="4"/>
  <c r="AF144" i="4" s="1"/>
  <c r="V269" i="4"/>
  <c r="AF269" i="4" s="1"/>
  <c r="V278" i="4"/>
  <c r="AF278" i="4" s="1"/>
  <c r="V294" i="4"/>
  <c r="V310" i="4"/>
  <c r="AF310" i="4" s="1"/>
  <c r="V326" i="4"/>
  <c r="AF326" i="4" s="1"/>
  <c r="V342" i="4"/>
  <c r="AF342" i="4" s="1"/>
  <c r="V358" i="4"/>
  <c r="AF358" i="4" s="1"/>
  <c r="V381" i="4"/>
  <c r="AF381" i="4" s="1"/>
  <c r="V397" i="4"/>
  <c r="AF397" i="4" s="1"/>
  <c r="V413" i="4"/>
  <c r="AF413" i="4" s="1"/>
  <c r="V361" i="4"/>
  <c r="V365" i="4"/>
  <c r="AF365" i="4" s="1"/>
  <c r="V369" i="4"/>
  <c r="AF369" i="4" s="1"/>
  <c r="V385" i="4"/>
  <c r="V373" i="4"/>
  <c r="V389" i="4"/>
  <c r="AF389" i="4" s="1"/>
  <c r="V405" i="4"/>
  <c r="AF405" i="4" s="1"/>
  <c r="V421" i="4"/>
  <c r="AF421" i="4" s="1"/>
  <c r="V426" i="4"/>
  <c r="AF426" i="4" s="1"/>
  <c r="V442" i="4"/>
  <c r="AF442" i="4" s="1"/>
  <c r="V458" i="4"/>
  <c r="AF458" i="4" s="1"/>
  <c r="V474" i="4"/>
  <c r="AF474" i="4" s="1"/>
  <c r="V490" i="4"/>
  <c r="AF490" i="4" s="1"/>
  <c r="V506" i="4"/>
  <c r="AF506" i="4" s="1"/>
  <c r="V430" i="4"/>
  <c r="AF430" i="4" s="1"/>
  <c r="V446" i="4"/>
  <c r="V462" i="4"/>
  <c r="V478" i="4"/>
  <c r="AF478" i="4" s="1"/>
  <c r="V494" i="4"/>
  <c r="AF494" i="4" s="1"/>
  <c r="V434" i="4"/>
  <c r="AF434" i="4" s="1"/>
  <c r="V450" i="4"/>
  <c r="AF450" i="4" s="1"/>
  <c r="V466" i="4"/>
  <c r="AF466" i="4" s="1"/>
  <c r="V482" i="4"/>
  <c r="AF482" i="4" s="1"/>
  <c r="V498" i="4"/>
  <c r="AF498" i="4" s="1"/>
  <c r="G18" i="4"/>
  <c r="G17" i="4"/>
  <c r="AA18" i="4"/>
  <c r="W18" i="4"/>
  <c r="K18" i="4"/>
  <c r="H18" i="4"/>
  <c r="AA17" i="4"/>
  <c r="W17" i="4"/>
  <c r="AG375" i="4" l="1"/>
  <c r="AH375" i="4"/>
  <c r="AG340" i="4"/>
  <c r="AH340" i="4"/>
  <c r="AG466" i="4"/>
  <c r="AH466" i="4"/>
  <c r="AG506" i="4"/>
  <c r="AH506" i="4"/>
  <c r="AG365" i="4"/>
  <c r="AH365" i="4"/>
  <c r="AG310" i="4"/>
  <c r="AH310" i="4"/>
  <c r="AG43" i="4"/>
  <c r="AH43" i="4"/>
  <c r="AG453" i="4"/>
  <c r="AH453" i="4"/>
  <c r="AG401" i="4"/>
  <c r="AH401" i="4"/>
  <c r="AG351" i="4"/>
  <c r="AH351" i="4"/>
  <c r="AG489" i="4"/>
  <c r="AH489" i="4"/>
  <c r="AG457" i="4"/>
  <c r="AH457" i="4"/>
  <c r="AG394" i="4"/>
  <c r="AH394" i="4"/>
  <c r="AG335" i="4"/>
  <c r="AH335" i="4"/>
  <c r="AG315" i="4"/>
  <c r="AH315" i="4"/>
  <c r="AG471" i="4"/>
  <c r="AH471" i="4"/>
  <c r="AG439" i="4"/>
  <c r="AH439" i="4"/>
  <c r="AG388" i="4"/>
  <c r="AH388" i="4"/>
  <c r="AG362" i="4"/>
  <c r="AH362" i="4"/>
  <c r="AG314" i="4"/>
  <c r="AH314" i="4"/>
  <c r="AG348" i="4"/>
  <c r="AH348" i="4"/>
  <c r="AG148" i="4"/>
  <c r="AH148" i="4"/>
  <c r="AG103" i="4"/>
  <c r="AH103" i="4"/>
  <c r="AG69" i="4"/>
  <c r="AH69" i="4"/>
  <c r="AG52" i="4"/>
  <c r="AH52" i="4"/>
  <c r="AG142" i="4"/>
  <c r="AH142" i="4"/>
  <c r="AG120" i="4"/>
  <c r="AH120" i="4"/>
  <c r="AG71" i="4"/>
  <c r="AH71" i="4"/>
  <c r="AG35" i="4"/>
  <c r="AH35" i="4"/>
  <c r="AG481" i="4"/>
  <c r="AH481" i="4"/>
  <c r="AG391" i="4"/>
  <c r="AH391" i="4"/>
  <c r="AG277" i="4"/>
  <c r="AH277" i="4"/>
  <c r="AG245" i="4"/>
  <c r="AH245" i="4"/>
  <c r="AG181" i="4"/>
  <c r="AH181" i="4"/>
  <c r="AG262" i="4"/>
  <c r="AH262" i="4"/>
  <c r="AG236" i="4"/>
  <c r="AH236" i="4"/>
  <c r="AG214" i="4"/>
  <c r="AH214" i="4"/>
  <c r="AG204" i="4"/>
  <c r="AH204" i="4"/>
  <c r="AG182" i="4"/>
  <c r="AH182" i="4"/>
  <c r="AG163" i="4"/>
  <c r="AH163" i="4"/>
  <c r="AG116" i="4"/>
  <c r="AH116" i="4"/>
  <c r="AG301" i="4"/>
  <c r="AH301" i="4"/>
  <c r="AG184" i="4"/>
  <c r="AH184" i="4"/>
  <c r="AG65" i="4"/>
  <c r="AH65" i="4"/>
  <c r="AG296" i="4"/>
  <c r="AH296" i="4"/>
  <c r="AG176" i="4"/>
  <c r="AH176" i="4"/>
  <c r="AG45" i="4"/>
  <c r="AH45" i="4"/>
  <c r="AG484" i="4"/>
  <c r="AH484" i="4"/>
  <c r="AG411" i="4"/>
  <c r="AH411" i="4"/>
  <c r="AG300" i="4"/>
  <c r="AH300" i="4"/>
  <c r="AG183" i="4"/>
  <c r="AH183" i="4"/>
  <c r="AG218" i="4"/>
  <c r="AH218" i="4"/>
  <c r="AG250" i="4"/>
  <c r="AH250" i="4"/>
  <c r="AG239" i="4"/>
  <c r="AH239" i="4"/>
  <c r="AG66" i="4"/>
  <c r="AH66" i="4"/>
  <c r="AG249" i="4"/>
  <c r="AH249" i="4"/>
  <c r="AG283" i="4"/>
  <c r="AH283" i="4"/>
  <c r="AG490" i="4"/>
  <c r="AH490" i="4"/>
  <c r="AG358" i="4"/>
  <c r="AH358" i="4"/>
  <c r="AG140" i="4"/>
  <c r="AH140" i="4"/>
  <c r="AG124" i="4"/>
  <c r="AH124" i="4"/>
  <c r="AG505" i="4"/>
  <c r="AH505" i="4"/>
  <c r="AG479" i="4"/>
  <c r="AH479" i="4"/>
  <c r="AG447" i="4"/>
  <c r="AH447" i="4"/>
  <c r="AG396" i="4"/>
  <c r="AH396" i="4"/>
  <c r="AG370" i="4"/>
  <c r="AH370" i="4"/>
  <c r="AG346" i="4"/>
  <c r="AH346" i="4"/>
  <c r="AG317" i="4"/>
  <c r="AH317" i="4"/>
  <c r="AG483" i="4"/>
  <c r="AH483" i="4"/>
  <c r="AG451" i="4"/>
  <c r="AH451" i="4"/>
  <c r="AG416" i="4"/>
  <c r="AH416" i="4"/>
  <c r="AG380" i="4"/>
  <c r="AH380" i="4"/>
  <c r="AG350" i="4"/>
  <c r="AH350" i="4"/>
  <c r="AG330" i="4"/>
  <c r="AH330" i="4"/>
  <c r="AG305" i="4"/>
  <c r="AH305" i="4"/>
  <c r="AG493" i="4"/>
  <c r="AH493" i="4"/>
  <c r="AG461" i="4"/>
  <c r="AH461" i="4"/>
  <c r="AG425" i="4"/>
  <c r="AH425" i="4"/>
  <c r="AG404" i="4"/>
  <c r="AH404" i="4"/>
  <c r="AG384" i="4"/>
  <c r="AH384" i="4"/>
  <c r="AG359" i="4"/>
  <c r="AH359" i="4"/>
  <c r="AG334" i="4"/>
  <c r="AH334" i="4"/>
  <c r="AG309" i="4"/>
  <c r="AH309" i="4"/>
  <c r="AG444" i="4"/>
  <c r="AH444" i="4"/>
  <c r="AG344" i="4"/>
  <c r="AH344" i="4"/>
  <c r="AG275" i="4"/>
  <c r="AH275" i="4"/>
  <c r="AG147" i="4"/>
  <c r="AH147" i="4"/>
  <c r="AG119" i="4"/>
  <c r="AH119" i="4"/>
  <c r="AG97" i="4"/>
  <c r="AH97" i="4"/>
  <c r="AG83" i="4"/>
  <c r="AH83" i="4"/>
  <c r="AG68" i="4"/>
  <c r="AH68" i="4"/>
  <c r="AG48" i="4"/>
  <c r="AH48" i="4"/>
  <c r="AG287" i="4"/>
  <c r="AH287" i="4"/>
  <c r="AG137" i="4"/>
  <c r="AH137" i="4"/>
  <c r="AG111" i="4"/>
  <c r="AH111" i="4"/>
  <c r="AG91" i="4"/>
  <c r="AH91" i="4"/>
  <c r="AG67" i="4"/>
  <c r="AH67" i="4"/>
  <c r="AG46" i="4"/>
  <c r="AH46" i="4"/>
  <c r="AG31" i="4"/>
  <c r="AH31" i="4"/>
  <c r="AG476" i="4"/>
  <c r="AH476" i="4"/>
  <c r="AG428" i="4"/>
  <c r="AH428" i="4"/>
  <c r="AG383" i="4"/>
  <c r="AH383" i="4"/>
  <c r="AG307" i="4"/>
  <c r="AH307" i="4"/>
  <c r="AG237" i="4"/>
  <c r="AH237" i="4"/>
  <c r="AG205" i="4"/>
  <c r="AH205" i="4"/>
  <c r="AG259" i="4"/>
  <c r="AH259" i="4"/>
  <c r="AG244" i="4"/>
  <c r="AH244" i="4"/>
  <c r="AG235" i="4"/>
  <c r="AH235" i="4"/>
  <c r="AG222" i="4"/>
  <c r="AH222" i="4"/>
  <c r="AG212" i="4"/>
  <c r="AH212" i="4"/>
  <c r="AG203" i="4"/>
  <c r="AH203" i="4"/>
  <c r="AG180" i="4"/>
  <c r="AH180" i="4"/>
  <c r="AG171" i="4"/>
  <c r="AH171" i="4"/>
  <c r="AG130" i="4"/>
  <c r="AH130" i="4"/>
  <c r="AG110" i="4"/>
  <c r="AH110" i="4"/>
  <c r="AG80" i="4"/>
  <c r="AH80" i="4"/>
  <c r="AG168" i="4"/>
  <c r="AH168" i="4"/>
  <c r="AG115" i="4"/>
  <c r="AH115" i="4"/>
  <c r="AG64" i="4"/>
  <c r="AH64" i="4"/>
  <c r="AG24" i="4"/>
  <c r="AH24" i="4"/>
  <c r="AG160" i="4"/>
  <c r="AH160" i="4"/>
  <c r="AG60" i="4"/>
  <c r="AH60" i="4"/>
  <c r="AG32" i="4"/>
  <c r="AH32" i="4"/>
  <c r="AG347" i="4"/>
  <c r="AH347" i="4"/>
  <c r="AG231" i="4"/>
  <c r="AH231" i="4"/>
  <c r="AG186" i="4"/>
  <c r="AH186" i="4"/>
  <c r="AG234" i="4"/>
  <c r="AH234" i="4"/>
  <c r="AG88" i="4"/>
  <c r="AH88" i="4"/>
  <c r="AG207" i="4"/>
  <c r="AH207" i="4"/>
  <c r="AG118" i="4"/>
  <c r="AH118" i="4"/>
  <c r="AG338" i="4"/>
  <c r="AH338" i="4"/>
  <c r="AG178" i="4"/>
  <c r="AH178" i="4"/>
  <c r="AG22" i="4"/>
  <c r="AH22" i="4"/>
  <c r="AG459" i="4"/>
  <c r="AH459" i="4"/>
  <c r="AG371" i="4"/>
  <c r="AH371" i="4"/>
  <c r="AG284" i="4"/>
  <c r="AH284" i="4"/>
  <c r="AG56" i="4"/>
  <c r="AH56" i="4"/>
  <c r="AG399" i="4"/>
  <c r="AH399" i="4"/>
  <c r="AG323" i="4"/>
  <c r="AH323" i="4"/>
  <c r="AG94" i="4"/>
  <c r="AH94" i="4"/>
  <c r="AG279" i="4"/>
  <c r="AH279" i="4"/>
  <c r="AG141" i="4"/>
  <c r="AH141" i="4"/>
  <c r="AG77" i="4"/>
  <c r="AH77" i="4"/>
  <c r="AG440" i="4"/>
  <c r="AH440" i="4"/>
  <c r="AG324" i="4"/>
  <c r="AH324" i="4"/>
  <c r="AG500" i="4"/>
  <c r="AH500" i="4"/>
  <c r="AG297" i="4"/>
  <c r="AH297" i="4"/>
  <c r="AG217" i="4"/>
  <c r="AH217" i="4"/>
  <c r="AG454" i="4"/>
  <c r="AH454" i="4"/>
  <c r="AG389" i="4"/>
  <c r="AH389" i="4"/>
  <c r="AG144" i="4"/>
  <c r="AH144" i="4"/>
  <c r="AG485" i="4"/>
  <c r="AH485" i="4"/>
  <c r="AG376" i="4"/>
  <c r="AH376" i="4"/>
  <c r="AG322" i="4"/>
  <c r="AH322" i="4"/>
  <c r="AG431" i="4"/>
  <c r="AH431" i="4"/>
  <c r="AG355" i="4"/>
  <c r="AH355" i="4"/>
  <c r="AG497" i="4"/>
  <c r="AH497" i="4"/>
  <c r="AG409" i="4"/>
  <c r="AH409" i="4"/>
  <c r="AG339" i="4"/>
  <c r="AH339" i="4"/>
  <c r="AG289" i="4"/>
  <c r="AH289" i="4"/>
  <c r="AG285" i="4"/>
  <c r="AH285" i="4"/>
  <c r="AG129" i="4"/>
  <c r="AH129" i="4"/>
  <c r="AG92" i="4"/>
  <c r="AH92" i="4"/>
  <c r="AG292" i="4"/>
  <c r="AH292" i="4"/>
  <c r="AG95" i="4"/>
  <c r="AH95" i="4"/>
  <c r="AG51" i="4"/>
  <c r="AH51" i="4"/>
  <c r="AG438" i="4"/>
  <c r="AH438" i="4"/>
  <c r="AG318" i="4"/>
  <c r="AH318" i="4"/>
  <c r="AG213" i="4"/>
  <c r="AH213" i="4"/>
  <c r="AG146" i="4"/>
  <c r="AH146" i="4"/>
  <c r="AG246" i="4"/>
  <c r="AH246" i="4"/>
  <c r="AG227" i="4"/>
  <c r="AH227" i="4"/>
  <c r="AG195" i="4"/>
  <c r="AH195" i="4"/>
  <c r="AG172" i="4"/>
  <c r="AH172" i="4"/>
  <c r="AG135" i="4"/>
  <c r="AH135" i="4"/>
  <c r="AG81" i="4"/>
  <c r="AH81" i="4"/>
  <c r="AG248" i="4"/>
  <c r="AH248" i="4"/>
  <c r="AG122" i="4"/>
  <c r="AH122" i="4"/>
  <c r="AG34" i="4"/>
  <c r="AH34" i="4"/>
  <c r="AG240" i="4"/>
  <c r="AH240" i="4"/>
  <c r="AG61" i="4"/>
  <c r="AH61" i="4"/>
  <c r="AG23" i="4"/>
  <c r="AH23" i="4"/>
  <c r="AG460" i="4"/>
  <c r="AH460" i="4"/>
  <c r="AG356" i="4"/>
  <c r="AH356" i="4"/>
  <c r="AG247" i="4"/>
  <c r="AH247" i="4"/>
  <c r="AG75" i="4"/>
  <c r="AH75" i="4"/>
  <c r="AG223" i="4"/>
  <c r="AH223" i="4"/>
  <c r="AG108" i="4"/>
  <c r="AH108" i="4"/>
  <c r="AG159" i="4"/>
  <c r="AH159" i="4"/>
  <c r="AG353" i="4"/>
  <c r="AH353" i="4"/>
  <c r="AG475" i="4"/>
  <c r="AH475" i="4"/>
  <c r="AG429" i="4"/>
  <c r="AH429" i="4"/>
  <c r="AG302" i="4"/>
  <c r="AH302" i="4"/>
  <c r="AG252" i="4"/>
  <c r="AH252" i="4"/>
  <c r="AG316" i="4"/>
  <c r="AH316" i="4"/>
  <c r="AG403" i="4"/>
  <c r="AH403" i="4"/>
  <c r="AG327" i="4"/>
  <c r="AH327" i="4"/>
  <c r="AG102" i="4"/>
  <c r="AH102" i="4"/>
  <c r="AG177" i="4"/>
  <c r="AH177" i="4"/>
  <c r="AG149" i="4"/>
  <c r="AH149" i="4"/>
  <c r="AG89" i="4"/>
  <c r="AH89" i="4"/>
  <c r="AG123" i="4"/>
  <c r="AH123" i="4"/>
  <c r="AG86" i="4"/>
  <c r="AH86" i="4"/>
  <c r="AG225" i="4"/>
  <c r="AH225" i="4"/>
  <c r="AG486" i="4"/>
  <c r="AH486" i="4"/>
  <c r="AG450" i="4"/>
  <c r="AH450" i="4"/>
  <c r="AG426" i="4"/>
  <c r="AH426" i="4"/>
  <c r="AG498" i="4"/>
  <c r="AH498" i="4"/>
  <c r="AG434" i="4"/>
  <c r="AH434" i="4"/>
  <c r="AG474" i="4"/>
  <c r="AH474" i="4"/>
  <c r="AG421" i="4"/>
  <c r="AH421" i="4"/>
  <c r="AG413" i="4"/>
  <c r="AH413" i="4"/>
  <c r="AG342" i="4"/>
  <c r="AH342" i="4"/>
  <c r="AG278" i="4"/>
  <c r="AH278" i="4"/>
  <c r="AG136" i="4"/>
  <c r="AH136" i="4"/>
  <c r="AG152" i="4"/>
  <c r="AH152" i="4"/>
  <c r="AG499" i="4"/>
  <c r="AH499" i="4"/>
  <c r="AG469" i="4"/>
  <c r="AH469" i="4"/>
  <c r="AG437" i="4"/>
  <c r="AH437" i="4"/>
  <c r="AG412" i="4"/>
  <c r="AH412" i="4"/>
  <c r="AG390" i="4"/>
  <c r="AH390" i="4"/>
  <c r="AG360" i="4"/>
  <c r="AH360" i="4"/>
  <c r="AG311" i="4"/>
  <c r="AH311" i="4"/>
  <c r="AG473" i="4"/>
  <c r="AH473" i="4"/>
  <c r="AG345" i="4"/>
  <c r="AH345" i="4"/>
  <c r="AG507" i="4"/>
  <c r="AH507" i="4"/>
  <c r="AG487" i="4"/>
  <c r="AH487" i="4"/>
  <c r="AG455" i="4"/>
  <c r="AH455" i="4"/>
  <c r="AG420" i="4"/>
  <c r="AH420" i="4"/>
  <c r="AG398" i="4"/>
  <c r="AH398" i="4"/>
  <c r="AG378" i="4"/>
  <c r="AH378" i="4"/>
  <c r="AG354" i="4"/>
  <c r="AH354" i="4"/>
  <c r="AG329" i="4"/>
  <c r="AH329" i="4"/>
  <c r="AG303" i="4"/>
  <c r="AH303" i="4"/>
  <c r="AG306" i="4"/>
  <c r="AH306" i="4"/>
  <c r="AG270" i="4"/>
  <c r="AH270" i="4"/>
  <c r="AG113" i="4"/>
  <c r="AH113" i="4"/>
  <c r="AG96" i="4"/>
  <c r="AH96" i="4"/>
  <c r="AG73" i="4"/>
  <c r="AH73" i="4"/>
  <c r="AG55" i="4"/>
  <c r="AH55" i="4"/>
  <c r="AG328" i="4"/>
  <c r="AH328" i="4"/>
  <c r="AG126" i="4"/>
  <c r="AH126" i="4"/>
  <c r="AG105" i="4"/>
  <c r="AH105" i="4"/>
  <c r="AG85" i="4"/>
  <c r="AH85" i="4"/>
  <c r="AG59" i="4"/>
  <c r="AH59" i="4"/>
  <c r="AG42" i="4"/>
  <c r="AH42" i="4"/>
  <c r="AG419" i="4"/>
  <c r="AH419" i="4"/>
  <c r="AG379" i="4"/>
  <c r="AH379" i="4"/>
  <c r="AG298" i="4"/>
  <c r="AH298" i="4"/>
  <c r="AG261" i="4"/>
  <c r="AH261" i="4"/>
  <c r="AG229" i="4"/>
  <c r="AH229" i="4"/>
  <c r="AG197" i="4"/>
  <c r="AH197" i="4"/>
  <c r="AG165" i="4"/>
  <c r="AH165" i="4"/>
  <c r="AG254" i="4"/>
  <c r="AH254" i="4"/>
  <c r="AG243" i="4"/>
  <c r="AH243" i="4"/>
  <c r="AG220" i="4"/>
  <c r="AH220" i="4"/>
  <c r="AG211" i="4"/>
  <c r="AH211" i="4"/>
  <c r="AG198" i="4"/>
  <c r="AH198" i="4"/>
  <c r="AG188" i="4"/>
  <c r="AH188" i="4"/>
  <c r="AG166" i="4"/>
  <c r="AH166" i="4"/>
  <c r="AG156" i="4"/>
  <c r="AH156" i="4"/>
  <c r="AG127" i="4"/>
  <c r="AH127" i="4"/>
  <c r="AG74" i="4"/>
  <c r="AH74" i="4"/>
  <c r="AG281" i="4"/>
  <c r="AH281" i="4"/>
  <c r="AG216" i="4"/>
  <c r="AH216" i="4"/>
  <c r="AG100" i="4"/>
  <c r="AH100" i="4"/>
  <c r="AG40" i="4"/>
  <c r="AH40" i="4"/>
  <c r="AG21" i="4"/>
  <c r="AH21" i="4"/>
  <c r="AG208" i="4"/>
  <c r="AH208" i="4"/>
  <c r="AG99" i="4"/>
  <c r="AH99" i="4"/>
  <c r="AG57" i="4"/>
  <c r="AH57" i="4"/>
  <c r="AG492" i="4"/>
  <c r="AH492" i="4"/>
  <c r="AG443" i="4"/>
  <c r="AH443" i="4"/>
  <c r="AG343" i="4"/>
  <c r="AH343" i="4"/>
  <c r="AG271" i="4"/>
  <c r="AH271" i="4"/>
  <c r="AG138" i="4"/>
  <c r="AH138" i="4"/>
  <c r="AG54" i="4"/>
  <c r="AH54" i="4"/>
  <c r="AG154" i="4"/>
  <c r="AH154" i="4"/>
  <c r="AG36" i="4"/>
  <c r="AH36" i="4"/>
  <c r="AG44" i="4"/>
  <c r="AH44" i="4"/>
  <c r="AG191" i="4"/>
  <c r="AH191" i="4"/>
  <c r="AG418" i="4"/>
  <c r="AH418" i="4"/>
  <c r="AG201" i="4"/>
  <c r="AH201" i="4"/>
  <c r="AG139" i="4"/>
  <c r="AH139" i="4"/>
  <c r="AG258" i="4"/>
  <c r="AH258" i="4"/>
  <c r="AG363" i="4"/>
  <c r="AH363" i="4"/>
  <c r="AG276" i="4"/>
  <c r="AH276" i="4"/>
  <c r="AG28" i="4"/>
  <c r="AH28" i="4"/>
  <c r="AG194" i="4"/>
  <c r="AH194" i="4"/>
  <c r="AG395" i="4"/>
  <c r="AH395" i="4"/>
  <c r="AG312" i="4"/>
  <c r="AH312" i="4"/>
  <c r="AG114" i="4"/>
  <c r="AH114" i="4"/>
  <c r="AG382" i="4"/>
  <c r="AH382" i="4"/>
  <c r="AG242" i="4"/>
  <c r="AH242" i="4"/>
  <c r="AG161" i="4"/>
  <c r="AH161" i="4"/>
  <c r="AG465" i="4"/>
  <c r="AH465" i="4"/>
  <c r="AG436" i="4"/>
  <c r="AH436" i="4"/>
  <c r="AG41" i="4"/>
  <c r="AH41" i="4"/>
  <c r="AG496" i="4"/>
  <c r="AH496" i="4"/>
  <c r="AG241" i="4"/>
  <c r="AH241" i="4"/>
  <c r="AG162" i="4"/>
  <c r="AH162" i="4"/>
  <c r="AG286" i="4"/>
  <c r="AH286" i="4"/>
  <c r="AG478" i="4"/>
  <c r="AH478" i="4"/>
  <c r="AG442" i="4"/>
  <c r="AH442" i="4"/>
  <c r="AG381" i="4"/>
  <c r="AH381" i="4"/>
  <c r="AG128" i="4"/>
  <c r="AH128" i="4"/>
  <c r="AG422" i="4"/>
  <c r="AH422" i="4"/>
  <c r="AG482" i="4"/>
  <c r="AH482" i="4"/>
  <c r="AG494" i="4"/>
  <c r="AH494" i="4"/>
  <c r="AG430" i="4"/>
  <c r="AH430" i="4"/>
  <c r="AG458" i="4"/>
  <c r="AH458" i="4"/>
  <c r="AG405" i="4"/>
  <c r="AH405" i="4"/>
  <c r="AG369" i="4"/>
  <c r="AH369" i="4"/>
  <c r="AG397" i="4"/>
  <c r="AH397" i="4"/>
  <c r="AG326" i="4"/>
  <c r="AH326" i="4"/>
  <c r="AG269" i="4"/>
  <c r="AH269" i="4"/>
  <c r="AG132" i="4"/>
  <c r="AH132" i="4"/>
  <c r="AG47" i="4"/>
  <c r="AH47" i="4"/>
  <c r="AG495" i="4"/>
  <c r="AH495" i="4"/>
  <c r="AG463" i="4"/>
  <c r="AH463" i="4"/>
  <c r="AG427" i="4"/>
  <c r="AH427" i="4"/>
  <c r="AG406" i="4"/>
  <c r="AH406" i="4"/>
  <c r="AG386" i="4"/>
  <c r="AH386" i="4"/>
  <c r="AG357" i="4"/>
  <c r="AH357" i="4"/>
  <c r="AG331" i="4"/>
  <c r="AH331" i="4"/>
  <c r="AG503" i="4"/>
  <c r="AH503" i="4"/>
  <c r="AG467" i="4"/>
  <c r="AH467" i="4"/>
  <c r="AG435" i="4"/>
  <c r="AH435" i="4"/>
  <c r="AG400" i="4"/>
  <c r="AH400" i="4"/>
  <c r="AG364" i="4"/>
  <c r="AH364" i="4"/>
  <c r="AG341" i="4"/>
  <c r="AH341" i="4"/>
  <c r="AG321" i="4"/>
  <c r="AH321" i="4"/>
  <c r="AG502" i="4"/>
  <c r="AH502" i="4"/>
  <c r="AG477" i="4"/>
  <c r="AH477" i="4"/>
  <c r="AG445" i="4"/>
  <c r="AH445" i="4"/>
  <c r="AG414" i="4"/>
  <c r="AH414" i="4"/>
  <c r="AG393" i="4"/>
  <c r="AH393" i="4"/>
  <c r="AG368" i="4"/>
  <c r="AH368" i="4"/>
  <c r="AG349" i="4"/>
  <c r="AH349" i="4"/>
  <c r="AG319" i="4"/>
  <c r="AH319" i="4"/>
  <c r="AG299" i="4"/>
  <c r="AH299" i="4"/>
  <c r="AG367" i="4"/>
  <c r="AH367" i="4"/>
  <c r="AG291" i="4"/>
  <c r="AH291" i="4"/>
  <c r="AG151" i="4"/>
  <c r="AH151" i="4"/>
  <c r="AG134" i="4"/>
  <c r="AH134" i="4"/>
  <c r="AG112" i="4"/>
  <c r="AH112" i="4"/>
  <c r="AG93" i="4"/>
  <c r="AH93" i="4"/>
  <c r="AG72" i="4"/>
  <c r="AH72" i="4"/>
  <c r="AG53" i="4"/>
  <c r="AH53" i="4"/>
  <c r="AG295" i="4"/>
  <c r="AH295" i="4"/>
  <c r="AG273" i="4"/>
  <c r="AH273" i="4"/>
  <c r="AG121" i="4"/>
  <c r="AH121" i="4"/>
  <c r="AG104" i="4"/>
  <c r="AH104" i="4"/>
  <c r="AG84" i="4"/>
  <c r="AH84" i="4"/>
  <c r="AG58" i="4"/>
  <c r="AH58" i="4"/>
  <c r="AG39" i="4"/>
  <c r="AH39" i="4"/>
  <c r="AG491" i="4"/>
  <c r="AH491" i="4"/>
  <c r="AG448" i="4"/>
  <c r="AH448" i="4"/>
  <c r="AG415" i="4"/>
  <c r="AH415" i="4"/>
  <c r="AG332" i="4"/>
  <c r="AH332" i="4"/>
  <c r="AG290" i="4"/>
  <c r="AH290" i="4"/>
  <c r="AG253" i="4"/>
  <c r="AH253" i="4"/>
  <c r="AG221" i="4"/>
  <c r="AH221" i="4"/>
  <c r="AG267" i="4"/>
  <c r="AH267" i="4"/>
  <c r="AG251" i="4"/>
  <c r="AH251" i="4"/>
  <c r="AG238" i="4"/>
  <c r="AH238" i="4"/>
  <c r="AG228" i="4"/>
  <c r="AH228" i="4"/>
  <c r="AG219" i="4"/>
  <c r="AH219" i="4"/>
  <c r="AG206" i="4"/>
  <c r="AH206" i="4"/>
  <c r="AG196" i="4"/>
  <c r="AH196" i="4"/>
  <c r="AG187" i="4"/>
  <c r="AH187" i="4"/>
  <c r="AG174" i="4"/>
  <c r="AH174" i="4"/>
  <c r="AG164" i="4"/>
  <c r="AH164" i="4"/>
  <c r="AG155" i="4"/>
  <c r="AH155" i="4"/>
  <c r="AG63" i="4"/>
  <c r="AH63" i="4"/>
  <c r="AG264" i="4"/>
  <c r="AH264" i="4"/>
  <c r="AG200" i="4"/>
  <c r="AH200" i="4"/>
  <c r="AG70" i="4"/>
  <c r="AH70" i="4"/>
  <c r="AG37" i="4"/>
  <c r="AH37" i="4"/>
  <c r="AG256" i="4"/>
  <c r="AH256" i="4"/>
  <c r="AG192" i="4"/>
  <c r="AH192" i="4"/>
  <c r="AG78" i="4"/>
  <c r="AH78" i="4"/>
  <c r="AG49" i="4"/>
  <c r="AH49" i="4"/>
  <c r="AG26" i="4"/>
  <c r="AH26" i="4"/>
  <c r="AG488" i="4"/>
  <c r="AH488" i="4"/>
  <c r="AG464" i="4"/>
  <c r="AH464" i="4"/>
  <c r="AG423" i="4"/>
  <c r="AH423" i="4"/>
  <c r="AG372" i="4"/>
  <c r="AH372" i="4"/>
  <c r="AG333" i="4"/>
  <c r="AH333" i="4"/>
  <c r="AG199" i="4"/>
  <c r="AH199" i="4"/>
  <c r="AG79" i="4"/>
  <c r="AH79" i="4"/>
  <c r="AG266" i="4"/>
  <c r="AH266" i="4"/>
  <c r="AG255" i="4"/>
  <c r="AH255" i="4"/>
  <c r="AG468" i="4"/>
  <c r="AH468" i="4"/>
  <c r="AG170" i="4"/>
  <c r="AH170" i="4"/>
  <c r="AG268" i="4"/>
  <c r="AH268" i="4"/>
  <c r="AG175" i="4"/>
  <c r="AH175" i="4"/>
  <c r="AG76" i="4"/>
  <c r="AH76" i="4"/>
  <c r="AG193" i="4"/>
  <c r="AH193" i="4"/>
  <c r="AG38" i="4"/>
  <c r="AH38" i="4"/>
  <c r="AG432" i="4"/>
  <c r="AH432" i="4"/>
  <c r="AG320" i="4"/>
  <c r="AH320" i="4"/>
  <c r="AG260" i="4"/>
  <c r="AH260" i="4"/>
  <c r="AG25" i="4"/>
  <c r="AH25" i="4"/>
  <c r="AG387" i="4"/>
  <c r="AH387" i="4"/>
  <c r="AG407" i="4"/>
  <c r="AH407" i="4"/>
  <c r="AG308" i="4"/>
  <c r="AH308" i="4"/>
  <c r="AG106" i="4"/>
  <c r="AH106" i="4"/>
  <c r="AG366" i="4"/>
  <c r="AH366" i="4"/>
  <c r="AG226" i="4"/>
  <c r="AH226" i="4"/>
  <c r="AG153" i="4"/>
  <c r="AH153" i="4"/>
  <c r="AG101" i="4"/>
  <c r="AH101" i="4"/>
  <c r="AG452" i="4"/>
  <c r="AH452" i="4"/>
  <c r="AG33" i="4"/>
  <c r="AH33" i="4"/>
  <c r="AG377" i="4"/>
  <c r="AH377" i="4"/>
  <c r="AG233" i="4"/>
  <c r="AH233" i="4"/>
  <c r="AG107" i="4"/>
  <c r="AH107" i="4"/>
  <c r="AF408" i="4"/>
  <c r="AF304" i="4"/>
  <c r="AF462" i="4"/>
  <c r="AF373" i="4"/>
  <c r="AF361" i="4"/>
  <c r="AF294" i="4"/>
  <c r="AF417" i="4"/>
  <c r="AF274" i="4"/>
  <c r="AF173" i="4"/>
  <c r="AF143" i="4"/>
  <c r="AF190" i="4"/>
  <c r="AF158" i="4"/>
  <c r="AF288" i="4"/>
  <c r="AF232" i="4"/>
  <c r="AF293" i="4"/>
  <c r="AF224" i="4"/>
  <c r="AF501" i="4"/>
  <c r="AF480" i="4"/>
  <c r="AF456" i="4"/>
  <c r="AF402" i="4"/>
  <c r="AF280" i="4"/>
  <c r="AF167" i="4"/>
  <c r="AF62" i="4"/>
  <c r="AF50" i="4"/>
  <c r="AF449" i="4"/>
  <c r="AF185" i="4"/>
  <c r="AF446" i="4"/>
  <c r="AF385" i="4"/>
  <c r="AF337" i="4"/>
  <c r="AF441" i="4"/>
  <c r="AF410" i="4"/>
  <c r="AF374" i="4"/>
  <c r="AF325" i="4"/>
  <c r="AF424" i="4"/>
  <c r="AF145" i="4"/>
  <c r="AF282" i="4"/>
  <c r="AF27" i="4"/>
  <c r="AF472" i="4"/>
  <c r="AF133" i="4"/>
  <c r="AF230" i="4"/>
  <c r="AF179" i="4"/>
  <c r="AF98" i="4"/>
  <c r="AF131" i="4"/>
  <c r="AF272" i="4"/>
  <c r="AF29" i="4"/>
  <c r="AF470" i="4"/>
  <c r="AF392" i="4"/>
  <c r="AF215" i="4"/>
  <c r="AF202" i="4"/>
  <c r="AF90" i="4"/>
  <c r="AF265" i="4"/>
  <c r="AF209" i="4"/>
  <c r="AF30" i="4"/>
  <c r="AF504" i="4"/>
  <c r="AF433" i="4"/>
  <c r="AF210" i="4"/>
  <c r="AF352" i="4"/>
  <c r="AF150" i="4"/>
  <c r="AF169" i="4"/>
  <c r="AF336" i="4"/>
  <c r="AF189" i="4"/>
  <c r="AF157" i="4"/>
  <c r="AF117" i="4"/>
  <c r="AF87" i="4"/>
  <c r="AF125" i="4"/>
  <c r="AF263" i="4"/>
  <c r="AF257" i="4"/>
  <c r="AF109" i="4"/>
  <c r="AF82" i="4"/>
  <c r="AF313" i="4"/>
  <c r="AG20" i="4"/>
  <c r="V18" i="4"/>
  <c r="AF18" i="4" s="1"/>
  <c r="AH18" i="4" s="1"/>
  <c r="V17" i="4"/>
  <c r="AG109" i="4" l="1"/>
  <c r="AH109" i="4"/>
  <c r="AG209" i="4"/>
  <c r="AH209" i="4"/>
  <c r="AG282" i="4"/>
  <c r="AH282" i="4"/>
  <c r="AG385" i="4"/>
  <c r="AH385" i="4"/>
  <c r="AG158" i="4"/>
  <c r="AH158" i="4"/>
  <c r="AG257" i="4"/>
  <c r="AH257" i="4"/>
  <c r="AG169" i="4"/>
  <c r="AH169" i="4"/>
  <c r="AG392" i="4"/>
  <c r="AH392" i="4"/>
  <c r="AG133" i="4"/>
  <c r="AH133" i="4"/>
  <c r="AG410" i="4"/>
  <c r="AH410" i="4"/>
  <c r="AG62" i="4"/>
  <c r="AH62" i="4"/>
  <c r="AG190" i="4"/>
  <c r="AH190" i="4"/>
  <c r="AG462" i="4"/>
  <c r="AH462" i="4"/>
  <c r="AG313" i="4"/>
  <c r="AH313" i="4"/>
  <c r="AG263" i="4"/>
  <c r="AH263" i="4"/>
  <c r="AG157" i="4"/>
  <c r="AH157" i="4"/>
  <c r="AG150" i="4"/>
  <c r="AH150" i="4"/>
  <c r="AG504" i="4"/>
  <c r="AH504" i="4"/>
  <c r="AG90" i="4"/>
  <c r="AH90" i="4"/>
  <c r="AG470" i="4"/>
  <c r="AH470" i="4"/>
  <c r="AG98" i="4"/>
  <c r="AH98" i="4"/>
  <c r="AG472" i="4"/>
  <c r="AH472" i="4"/>
  <c r="AG424" i="4"/>
  <c r="AH424" i="4"/>
  <c r="AG441" i="4"/>
  <c r="AH441" i="4"/>
  <c r="AG185" i="4"/>
  <c r="AH185" i="4"/>
  <c r="AG167" i="4"/>
  <c r="AH167" i="4"/>
  <c r="AG480" i="4"/>
  <c r="AH480" i="4"/>
  <c r="AG232" i="4"/>
  <c r="AH232" i="4"/>
  <c r="AG143" i="4"/>
  <c r="AH143" i="4"/>
  <c r="AG294" i="4"/>
  <c r="AH294" i="4"/>
  <c r="AG304" i="4"/>
  <c r="AH304" i="4"/>
  <c r="AG210" i="4"/>
  <c r="AH210" i="4"/>
  <c r="AG230" i="4"/>
  <c r="AH230" i="4"/>
  <c r="AG374" i="4"/>
  <c r="AH374" i="4"/>
  <c r="AG224" i="4"/>
  <c r="AH224" i="4"/>
  <c r="AG373" i="4"/>
  <c r="AH373" i="4"/>
  <c r="AG117" i="4"/>
  <c r="AH117" i="4"/>
  <c r="AG433" i="4"/>
  <c r="AH433" i="4"/>
  <c r="AG131" i="4"/>
  <c r="AH131" i="4"/>
  <c r="AG145" i="4"/>
  <c r="AH145" i="4"/>
  <c r="AG446" i="4"/>
  <c r="AH446" i="4"/>
  <c r="AG293" i="4"/>
  <c r="AH293" i="4"/>
  <c r="AG417" i="4"/>
  <c r="AH417" i="4"/>
  <c r="AG82" i="4"/>
  <c r="AH82" i="4"/>
  <c r="AG125" i="4"/>
  <c r="AH125" i="4"/>
  <c r="AG189" i="4"/>
  <c r="AH189" i="4"/>
  <c r="AG352" i="4"/>
  <c r="AH352" i="4"/>
  <c r="AG30" i="4"/>
  <c r="AH30" i="4"/>
  <c r="AG202" i="4"/>
  <c r="AH202" i="4"/>
  <c r="AG29" i="4"/>
  <c r="AH29" i="4"/>
  <c r="AG179" i="4"/>
  <c r="AH179" i="4"/>
  <c r="AG27" i="4"/>
  <c r="AH27" i="4"/>
  <c r="AG325" i="4"/>
  <c r="AH325" i="4"/>
  <c r="AG337" i="4"/>
  <c r="AH337" i="4"/>
  <c r="AG449" i="4"/>
  <c r="AH449" i="4"/>
  <c r="AG280" i="4"/>
  <c r="AH280" i="4"/>
  <c r="AG501" i="4"/>
  <c r="AH501" i="4"/>
  <c r="AG288" i="4"/>
  <c r="AH288" i="4"/>
  <c r="AG173" i="4"/>
  <c r="AH173" i="4"/>
  <c r="AG361" i="4"/>
  <c r="AH361" i="4"/>
  <c r="AG408" i="4"/>
  <c r="AH408" i="4"/>
  <c r="AG87" i="4"/>
  <c r="AH87" i="4"/>
  <c r="AG215" i="4"/>
  <c r="AH215" i="4"/>
  <c r="AG402" i="4"/>
  <c r="AH402" i="4"/>
  <c r="AG336" i="4"/>
  <c r="AH336" i="4"/>
  <c r="AG272" i="4"/>
  <c r="AH272" i="4"/>
  <c r="AG50" i="4"/>
  <c r="AH50" i="4"/>
  <c r="AG274" i="4"/>
  <c r="AH274" i="4"/>
  <c r="AG265" i="4"/>
  <c r="AH265" i="4"/>
  <c r="AG456" i="4"/>
  <c r="AH456" i="4"/>
  <c r="AF16" i="4"/>
  <c r="AG18" i="4"/>
  <c r="K19" i="4"/>
  <c r="K16" i="4" s="1"/>
  <c r="AH16" i="4" l="1"/>
  <c r="AG16" i="4"/>
  <c r="AA16" i="4"/>
  <c r="W16" i="4"/>
  <c r="V16" i="4" l="1"/>
</calcChain>
</file>

<file path=xl/comments1.xml><?xml version="1.0" encoding="utf-8"?>
<comments xmlns="http://schemas.openxmlformats.org/spreadsheetml/2006/main">
  <authors>
    <author>上田明子</author>
  </authors>
  <commentList>
    <comment ref="AG10" authorId="0" shapeId="0">
      <text>
        <r>
          <rPr>
            <sz val="11"/>
            <color indexed="81"/>
            <rFont val="MS P ゴシック"/>
            <family val="3"/>
            <charset val="128"/>
          </rPr>
          <t>10と11のうちいずれか一方を選択。
選択しない方は非表示としてください</t>
        </r>
        <r>
          <rPr>
            <sz val="9"/>
            <color indexed="81"/>
            <rFont val="MS P ゴシック"/>
            <family val="3"/>
            <charset val="128"/>
          </rPr>
          <t>。</t>
        </r>
      </text>
    </comment>
  </commentList>
</comments>
</file>

<file path=xl/sharedStrings.xml><?xml version="1.0" encoding="utf-8"?>
<sst xmlns="http://schemas.openxmlformats.org/spreadsheetml/2006/main" count="137" uniqueCount="114">
  <si>
    <t>③定員（60人以上）</t>
  </si>
  <si>
    <t>②定員（20人以上59人以下)</t>
  </si>
  <si>
    <t>①定員（19人以下）</t>
  </si>
  <si>
    <t>区分</t>
    <rPh sb="0" eb="2">
      <t>クブン</t>
    </rPh>
    <phoneticPr fontId="1"/>
  </si>
  <si>
    <t>金額</t>
    <rPh sb="0" eb="2">
      <t>キンガク</t>
    </rPh>
    <phoneticPr fontId="1"/>
  </si>
  <si>
    <t>OFFSET(Sheet1!$A$2,0,MATCH($N$67,Sheet1!$B$1:$E$1,0),COUNTA(OFFSET(Sheet1!$A$2,0,MATCH($N$67,Sheet1!$B$1:$E$1,0),6,1)),1)</t>
    <phoneticPr fontId="1"/>
  </si>
  <si>
    <t>【別紙】（都道府県・市区町村用）</t>
    <rPh sb="1" eb="3">
      <t>ベッシ</t>
    </rPh>
    <rPh sb="5" eb="9">
      <t>トドウフケン</t>
    </rPh>
    <rPh sb="10" eb="12">
      <t>シク</t>
    </rPh>
    <rPh sb="12" eb="14">
      <t>チョウソン</t>
    </rPh>
    <rPh sb="14" eb="15">
      <t>ヨウ</t>
    </rPh>
    <phoneticPr fontId="1"/>
  </si>
  <si>
    <t>都道府県名：</t>
    <rPh sb="0" eb="4">
      <t>トドウフケン</t>
    </rPh>
    <rPh sb="4" eb="5">
      <t>メイ</t>
    </rPh>
    <phoneticPr fontId="1"/>
  </si>
  <si>
    <t>教育の質の向上のための緊急環境整備（新型コロナウイルス感染症対策）</t>
    <rPh sb="0" eb="2">
      <t>キョウイク</t>
    </rPh>
    <rPh sb="3" eb="4">
      <t>シツ</t>
    </rPh>
    <rPh sb="5" eb="7">
      <t>コウジョウ</t>
    </rPh>
    <rPh sb="11" eb="13">
      <t>キンキュウ</t>
    </rPh>
    <rPh sb="13" eb="15">
      <t>カンキョウ</t>
    </rPh>
    <rPh sb="15" eb="17">
      <t>セイビ</t>
    </rPh>
    <rPh sb="18" eb="20">
      <t>シンガタ</t>
    </rPh>
    <rPh sb="27" eb="32">
      <t>カンセンショウタイサク</t>
    </rPh>
    <phoneticPr fontId="1"/>
  </si>
  <si>
    <t>所管園数
（園）</t>
    <rPh sb="0" eb="2">
      <t>ショカン</t>
    </rPh>
    <rPh sb="2" eb="3">
      <t>エン</t>
    </rPh>
    <rPh sb="3" eb="4">
      <t>スウ</t>
    </rPh>
    <rPh sb="6" eb="7">
      <t>エン</t>
    </rPh>
    <phoneticPr fontId="1"/>
  </si>
  <si>
    <t>担当部署名</t>
    <rPh sb="0" eb="2">
      <t>タントウ</t>
    </rPh>
    <rPh sb="2" eb="4">
      <t>ブショ</t>
    </rPh>
    <rPh sb="4" eb="5">
      <t>メイ</t>
    </rPh>
    <phoneticPr fontId="1"/>
  </si>
  <si>
    <t>担当者名</t>
    <rPh sb="0" eb="3">
      <t>タントウシャ</t>
    </rPh>
    <rPh sb="3" eb="4">
      <t>メイ</t>
    </rPh>
    <phoneticPr fontId="1"/>
  </si>
  <si>
    <t>連絡先</t>
    <rPh sb="0" eb="3">
      <t>レンラクサキ</t>
    </rPh>
    <phoneticPr fontId="1"/>
  </si>
  <si>
    <t>①</t>
    <phoneticPr fontId="1"/>
  </si>
  <si>
    <t>②</t>
    <phoneticPr fontId="1"/>
  </si>
  <si>
    <t>公立</t>
    <rPh sb="0" eb="2">
      <t>コウリツ</t>
    </rPh>
    <phoneticPr fontId="1"/>
  </si>
  <si>
    <t>私立</t>
    <rPh sb="0" eb="2">
      <t>シリツ</t>
    </rPh>
    <phoneticPr fontId="1"/>
  </si>
  <si>
    <t>申請済園数</t>
    <rPh sb="0" eb="2">
      <t>シンセイ</t>
    </rPh>
    <rPh sb="2" eb="3">
      <t>ズ</t>
    </rPh>
    <rPh sb="3" eb="4">
      <t>エン</t>
    </rPh>
    <rPh sb="4" eb="5">
      <t>スウ</t>
    </rPh>
    <phoneticPr fontId="1"/>
  </si>
  <si>
    <t>一括購入分</t>
    <rPh sb="0" eb="2">
      <t>イッカツ</t>
    </rPh>
    <rPh sb="2" eb="4">
      <t>コウニュウ</t>
    </rPh>
    <rPh sb="4" eb="5">
      <t>ブン</t>
    </rPh>
    <phoneticPr fontId="1"/>
  </si>
  <si>
    <t>設置者購入分</t>
    <rPh sb="0" eb="3">
      <t>セッチシャ</t>
    </rPh>
    <rPh sb="3" eb="5">
      <t>コウニュウ</t>
    </rPh>
    <rPh sb="5" eb="6">
      <t>ブン</t>
    </rPh>
    <phoneticPr fontId="1"/>
  </si>
  <si>
    <t>購入物品</t>
    <rPh sb="0" eb="2">
      <t>コウニュウ</t>
    </rPh>
    <rPh sb="2" eb="4">
      <t>ブッピン</t>
    </rPh>
    <phoneticPr fontId="1"/>
  </si>
  <si>
    <t>内訳</t>
    <rPh sb="0" eb="2">
      <t>ウチワケ</t>
    </rPh>
    <phoneticPr fontId="1"/>
  </si>
  <si>
    <t>人件費</t>
    <rPh sb="0" eb="3">
      <t>ジンケンヒ</t>
    </rPh>
    <phoneticPr fontId="1"/>
  </si>
  <si>
    <t>その他
【自由記述】</t>
    <rPh sb="2" eb="3">
      <t>タ</t>
    </rPh>
    <rPh sb="5" eb="7">
      <t>ジユウ</t>
    </rPh>
    <rPh sb="7" eb="9">
      <t>キジュツ</t>
    </rPh>
    <phoneticPr fontId="1"/>
  </si>
  <si>
    <t>詳細</t>
    <rPh sb="0" eb="2">
      <t>ショウサイ</t>
    </rPh>
    <phoneticPr fontId="1"/>
  </si>
  <si>
    <t>○</t>
  </si>
  <si>
    <t>×××局○○課</t>
    <rPh sb="3" eb="4">
      <t>キョク</t>
    </rPh>
    <rPh sb="6" eb="7">
      <t>カ</t>
    </rPh>
    <phoneticPr fontId="1"/>
  </si>
  <si>
    <t>△△</t>
    <phoneticPr fontId="1"/>
  </si>
  <si>
    <t>03-XXXX-XXXX</t>
    <phoneticPr fontId="1"/>
  </si>
  <si>
    <t>計</t>
    <rPh sb="0" eb="1">
      <t>ケイ</t>
    </rPh>
    <phoneticPr fontId="1"/>
  </si>
  <si>
    <t>区分</t>
    <rPh sb="0" eb="2">
      <t>クブン</t>
    </rPh>
    <phoneticPr fontId="1"/>
  </si>
  <si>
    <t>私立</t>
    <rPh sb="0" eb="2">
      <t>シリツ</t>
    </rPh>
    <phoneticPr fontId="1"/>
  </si>
  <si>
    <t>設置種別</t>
    <rPh sb="0" eb="2">
      <t>セッチ</t>
    </rPh>
    <rPh sb="2" eb="4">
      <t>シュベツ</t>
    </rPh>
    <phoneticPr fontId="1"/>
  </si>
  <si>
    <t>幼稚園</t>
    <rPh sb="0" eb="3">
      <t>ヨウチエン</t>
    </rPh>
    <phoneticPr fontId="1"/>
  </si>
  <si>
    <t>幼稚園型認定こども園</t>
    <rPh sb="0" eb="3">
      <t>ヨウチエン</t>
    </rPh>
    <rPh sb="3" eb="4">
      <t>ガタ</t>
    </rPh>
    <rPh sb="4" eb="6">
      <t>ニンテイ</t>
    </rPh>
    <rPh sb="9" eb="10">
      <t>エン</t>
    </rPh>
    <phoneticPr fontId="1"/>
  </si>
  <si>
    <t>設置種別</t>
    <rPh sb="0" eb="2">
      <t>セッチ</t>
    </rPh>
    <rPh sb="2" eb="4">
      <t>シュベツ</t>
    </rPh>
    <phoneticPr fontId="1"/>
  </si>
  <si>
    <t>OFFSET(Sheet1!$A$48,0,MATCH(D227,Sheet1!$B$47:$E$47,0),COUNTA(OFFSET(Sheet1!$A$48,0,MATCH(D227,Sheet1!$B$47:$E$47,0),3,1)),1)</t>
    <phoneticPr fontId="1"/>
  </si>
  <si>
    <t>OFFSET(A18,0,MATCH(都道府県・市区町村用!B19,リスト!B17:E17,0),COUNTA(OFFSET(リスト!A18,0,MATCH(都道府県・市区町村用!B19,リスト!B17:E17,0),4,1)),1)</t>
    <phoneticPr fontId="1"/>
  </si>
  <si>
    <t>設置者名
（都道府県、市区町村名、園名）</t>
    <rPh sb="0" eb="3">
      <t>セッチシャ</t>
    </rPh>
    <rPh sb="3" eb="4">
      <t>メイ</t>
    </rPh>
    <rPh sb="6" eb="10">
      <t>トドウフケン</t>
    </rPh>
    <rPh sb="11" eb="13">
      <t>シク</t>
    </rPh>
    <rPh sb="13" eb="15">
      <t>チョウソン</t>
    </rPh>
    <rPh sb="15" eb="16">
      <t>メイ</t>
    </rPh>
    <rPh sb="17" eb="19">
      <t>エンメイ</t>
    </rPh>
    <phoneticPr fontId="1"/>
  </si>
  <si>
    <t>定員区分
（19人以下）
（園数）</t>
    <rPh sb="0" eb="2">
      <t>テイイン</t>
    </rPh>
    <rPh sb="2" eb="4">
      <t>クブン</t>
    </rPh>
    <rPh sb="8" eb="9">
      <t>ニン</t>
    </rPh>
    <rPh sb="9" eb="11">
      <t>イカ</t>
    </rPh>
    <rPh sb="14" eb="15">
      <t>エン</t>
    </rPh>
    <rPh sb="15" eb="16">
      <t>スウ</t>
    </rPh>
    <phoneticPr fontId="1"/>
  </si>
  <si>
    <t>定員区分
（20人以上59人以下）
（園数）</t>
    <rPh sb="0" eb="2">
      <t>テイイン</t>
    </rPh>
    <rPh sb="2" eb="4">
      <t>クブン</t>
    </rPh>
    <rPh sb="8" eb="9">
      <t>ニン</t>
    </rPh>
    <rPh sb="9" eb="11">
      <t>イジョウ</t>
    </rPh>
    <rPh sb="13" eb="14">
      <t>ニン</t>
    </rPh>
    <rPh sb="14" eb="16">
      <t>イカ</t>
    </rPh>
    <rPh sb="19" eb="20">
      <t>エン</t>
    </rPh>
    <rPh sb="20" eb="21">
      <t>スウ</t>
    </rPh>
    <phoneticPr fontId="1"/>
  </si>
  <si>
    <t>定員区分
（60人以上）
（園数）</t>
    <rPh sb="0" eb="2">
      <t>テイイン</t>
    </rPh>
    <rPh sb="2" eb="4">
      <t>クブン</t>
    </rPh>
    <rPh sb="8" eb="9">
      <t>ニン</t>
    </rPh>
    <rPh sb="9" eb="11">
      <t>イジョウ</t>
    </rPh>
    <rPh sb="14" eb="15">
      <t>エン</t>
    </rPh>
    <rPh sb="15" eb="16">
      <t>スウ</t>
    </rPh>
    <phoneticPr fontId="1"/>
  </si>
  <si>
    <t>定員入力
（人数）</t>
    <rPh sb="0" eb="2">
      <t>テイイン</t>
    </rPh>
    <rPh sb="2" eb="4">
      <t>ニュウリョク</t>
    </rPh>
    <rPh sb="6" eb="8">
      <t>ニンズウ</t>
    </rPh>
    <phoneticPr fontId="1"/>
  </si>
  <si>
    <r>
      <t xml:space="preserve">定員区分
</t>
    </r>
    <r>
      <rPr>
        <b/>
        <sz val="14"/>
        <color rgb="FFFF0000"/>
        <rFont val="ＭＳ Ｐゴシック"/>
        <family val="3"/>
        <charset val="128"/>
        <scheme val="minor"/>
      </rPr>
      <t>(自動入力)</t>
    </r>
    <rPh sb="0" eb="2">
      <t>テイイン</t>
    </rPh>
    <rPh sb="2" eb="4">
      <t>クブン</t>
    </rPh>
    <rPh sb="6" eb="8">
      <t>ジドウ</t>
    </rPh>
    <rPh sb="8" eb="10">
      <t>ニュウリョク</t>
    </rPh>
    <phoneticPr fontId="1"/>
  </si>
  <si>
    <r>
      <t xml:space="preserve">交付基準額
(b)
※定員区分により上限額が異なる
</t>
    </r>
    <r>
      <rPr>
        <sz val="14"/>
        <color rgb="FFFF0000"/>
        <rFont val="ＭＳ Ｐゴシック"/>
        <family val="3"/>
        <charset val="128"/>
        <scheme val="minor"/>
      </rPr>
      <t>（自動計算）</t>
    </r>
    <rPh sb="0" eb="2">
      <t>コウフ</t>
    </rPh>
    <rPh sb="2" eb="4">
      <t>キジュン</t>
    </rPh>
    <rPh sb="4" eb="5">
      <t>ガク</t>
    </rPh>
    <rPh sb="12" eb="14">
      <t>テイイン</t>
    </rPh>
    <rPh sb="14" eb="16">
      <t>クブン</t>
    </rPh>
    <rPh sb="19" eb="22">
      <t>ジョウゲンガク</t>
    </rPh>
    <rPh sb="23" eb="24">
      <t>コト</t>
    </rPh>
    <rPh sb="28" eb="30">
      <t>ジドウ</t>
    </rPh>
    <rPh sb="30" eb="32">
      <t>ケイサン</t>
    </rPh>
    <phoneticPr fontId="1"/>
  </si>
  <si>
    <t>S+U</t>
    <phoneticPr fontId="1"/>
  </si>
  <si>
    <t>X+Y</t>
    <phoneticPr fontId="1"/>
  </si>
  <si>
    <t>【記載例２】○○幼稚園</t>
    <rPh sb="1" eb="3">
      <t>キサイ</t>
    </rPh>
    <rPh sb="3" eb="4">
      <t>レイ</t>
    </rPh>
    <rPh sb="8" eb="11">
      <t>ヨウチエン</t>
    </rPh>
    <phoneticPr fontId="1"/>
  </si>
  <si>
    <t>【記載例１】○○市</t>
    <rPh sb="1" eb="3">
      <t>キサイ</t>
    </rPh>
    <rPh sb="3" eb="4">
      <t>レイ</t>
    </rPh>
    <rPh sb="8" eb="9">
      <t>シ</t>
    </rPh>
    <phoneticPr fontId="1"/>
  </si>
  <si>
    <t>消毒液</t>
    <rPh sb="0" eb="3">
      <t>ショウドクエキ</t>
    </rPh>
    <phoneticPr fontId="1"/>
  </si>
  <si>
    <t>消毒委託費</t>
    <rPh sb="0" eb="2">
      <t>ショウドク</t>
    </rPh>
    <rPh sb="2" eb="4">
      <t>イタク</t>
    </rPh>
    <rPh sb="4" eb="5">
      <t>ヒ</t>
    </rPh>
    <phoneticPr fontId="1"/>
  </si>
  <si>
    <t>マスク</t>
    <phoneticPr fontId="1"/>
  </si>
  <si>
    <t>（参考）</t>
    <rPh sb="1" eb="3">
      <t>サンコウ</t>
    </rPh>
    <phoneticPr fontId="1"/>
  </si>
  <si>
    <t>規則データに入力する数式</t>
    <rPh sb="0" eb="2">
      <t>キソク</t>
    </rPh>
    <rPh sb="6" eb="8">
      <t>ニュウリョク</t>
    </rPh>
    <rPh sb="10" eb="12">
      <t>スウシキ</t>
    </rPh>
    <phoneticPr fontId="1"/>
  </si>
  <si>
    <t>NO.</t>
    <phoneticPr fontId="1"/>
  </si>
  <si>
    <t>市区町村</t>
    <rPh sb="0" eb="4">
      <t>シクチョウソン</t>
    </rPh>
    <phoneticPr fontId="1"/>
  </si>
  <si>
    <r>
      <t xml:space="preserve">感染症対策を徹底するために必要なかかり増し経費
</t>
    </r>
    <r>
      <rPr>
        <sz val="11"/>
        <color rgb="FFFF0000"/>
        <rFont val="ＭＳ Ｐゴシック"/>
        <family val="3"/>
        <charset val="128"/>
        <scheme val="minor"/>
      </rPr>
      <t>（自動計算）</t>
    </r>
    <rPh sb="0" eb="3">
      <t>カンセンショウ</t>
    </rPh>
    <rPh sb="3" eb="5">
      <t>タイサク</t>
    </rPh>
    <rPh sb="6" eb="8">
      <t>テッテイ</t>
    </rPh>
    <rPh sb="13" eb="15">
      <t>ヒツヨウ</t>
    </rPh>
    <rPh sb="19" eb="20">
      <t>マ</t>
    </rPh>
    <rPh sb="21" eb="23">
      <t>ケイヒ</t>
    </rPh>
    <rPh sb="25" eb="27">
      <t>ジドウ</t>
    </rPh>
    <rPh sb="27" eb="29">
      <t>ケイサン</t>
    </rPh>
    <phoneticPr fontId="1"/>
  </si>
  <si>
    <r>
      <t xml:space="preserve">定員区分
（園数）
</t>
    </r>
    <r>
      <rPr>
        <sz val="11"/>
        <color rgb="FFFF0000"/>
        <rFont val="ＭＳ Ｐゴシック"/>
        <family val="3"/>
        <charset val="128"/>
        <scheme val="minor"/>
      </rPr>
      <t>（自動計算）</t>
    </r>
    <rPh sb="0" eb="2">
      <t>テイイン</t>
    </rPh>
    <rPh sb="2" eb="4">
      <t>クブン</t>
    </rPh>
    <rPh sb="6" eb="7">
      <t>エン</t>
    </rPh>
    <rPh sb="7" eb="8">
      <t>スウ</t>
    </rPh>
    <rPh sb="11" eb="13">
      <t>ジドウ</t>
    </rPh>
    <rPh sb="13" eb="15">
      <t>ケイサン</t>
    </rPh>
    <phoneticPr fontId="1"/>
  </si>
  <si>
    <r>
      <t xml:space="preserve">未申請園数
</t>
    </r>
    <r>
      <rPr>
        <sz val="11"/>
        <color rgb="FFFF0000"/>
        <rFont val="ＭＳ Ｐゴシック"/>
        <family val="3"/>
        <charset val="128"/>
        <scheme val="minor"/>
      </rPr>
      <t>（自動計算）</t>
    </r>
    <rPh sb="0" eb="3">
      <t>ミシンセイ</t>
    </rPh>
    <rPh sb="3" eb="4">
      <t>エン</t>
    </rPh>
    <rPh sb="4" eb="5">
      <t>スウ</t>
    </rPh>
    <rPh sb="7" eb="9">
      <t>ジドウ</t>
    </rPh>
    <rPh sb="9" eb="11">
      <t>ケイサン</t>
    </rPh>
    <phoneticPr fontId="1"/>
  </si>
  <si>
    <r>
      <t xml:space="preserve">消毒液やハンドソープ等の配布、感染防止用の消耗品購入
</t>
    </r>
    <r>
      <rPr>
        <sz val="11"/>
        <color rgb="FFFF0000"/>
        <rFont val="ＭＳ Ｐゴシック"/>
        <family val="3"/>
        <charset val="128"/>
        <scheme val="minor"/>
      </rPr>
      <t>（自動計算）</t>
    </r>
    <rPh sb="0" eb="2">
      <t>ショウドク</t>
    </rPh>
    <rPh sb="2" eb="3">
      <t>エキ</t>
    </rPh>
    <rPh sb="10" eb="11">
      <t>ナド</t>
    </rPh>
    <rPh sb="12" eb="14">
      <t>ハイフ</t>
    </rPh>
    <rPh sb="15" eb="17">
      <t>カンセン</t>
    </rPh>
    <rPh sb="17" eb="20">
      <t>ボウシヨウ</t>
    </rPh>
    <rPh sb="21" eb="24">
      <t>ショウモウヒン</t>
    </rPh>
    <rPh sb="24" eb="26">
      <t>コウニュウ</t>
    </rPh>
    <rPh sb="28" eb="30">
      <t>ジドウ</t>
    </rPh>
    <rPh sb="30" eb="32">
      <t>ケイサン</t>
    </rPh>
    <phoneticPr fontId="1"/>
  </si>
  <si>
    <t>都道府県</t>
    <rPh sb="0" eb="4">
      <t>トドウフケン</t>
    </rPh>
    <phoneticPr fontId="1"/>
  </si>
  <si>
    <t>令和４年度</t>
    <rPh sb="0" eb="1">
      <t>レイ</t>
    </rPh>
    <rPh sb="1" eb="2">
      <t>ワ</t>
    </rPh>
    <rPh sb="3" eb="5">
      <t>ネンド</t>
    </rPh>
    <phoneticPr fontId="1"/>
  </si>
  <si>
    <t>令和４年度教育支援体制整備事業費交付金（認定こども園設置促進事業）　事業計画（内訳）</t>
    <rPh sb="0" eb="1">
      <t>レイ</t>
    </rPh>
    <rPh sb="1" eb="2">
      <t>ワ</t>
    </rPh>
    <rPh sb="3" eb="5">
      <t>ネンド</t>
    </rPh>
    <rPh sb="5" eb="7">
      <t>キョウイク</t>
    </rPh>
    <rPh sb="7" eb="9">
      <t>シエン</t>
    </rPh>
    <rPh sb="9" eb="11">
      <t>タイセイ</t>
    </rPh>
    <rPh sb="11" eb="13">
      <t>セイビ</t>
    </rPh>
    <rPh sb="13" eb="15">
      <t>ジギョウ</t>
    </rPh>
    <rPh sb="15" eb="16">
      <t>ヒ</t>
    </rPh>
    <rPh sb="16" eb="19">
      <t>コウフキン</t>
    </rPh>
    <rPh sb="20" eb="22">
      <t>ニンテイ</t>
    </rPh>
    <rPh sb="25" eb="26">
      <t>エン</t>
    </rPh>
    <rPh sb="26" eb="28">
      <t>セッチ</t>
    </rPh>
    <rPh sb="28" eb="30">
      <t>ソクシン</t>
    </rPh>
    <rPh sb="30" eb="32">
      <t>ジギョウ</t>
    </rPh>
    <rPh sb="34" eb="36">
      <t>ジギョウ</t>
    </rPh>
    <rPh sb="36" eb="38">
      <t>ケイカク</t>
    </rPh>
    <rPh sb="39" eb="41">
      <t>ウチワケ</t>
    </rPh>
    <phoneticPr fontId="1"/>
  </si>
  <si>
    <t>令和３年度交付決定の有無
（令和３年度補正予算のみ）</t>
    <rPh sb="0" eb="2">
      <t>レイワ</t>
    </rPh>
    <rPh sb="3" eb="4">
      <t>ネン</t>
    </rPh>
    <rPh sb="4" eb="5">
      <t>ド</t>
    </rPh>
    <rPh sb="5" eb="9">
      <t>コウフケッテイ</t>
    </rPh>
    <rPh sb="14" eb="16">
      <t>レイワ</t>
    </rPh>
    <rPh sb="17" eb="19">
      <t>ネンド</t>
    </rPh>
    <rPh sb="19" eb="23">
      <t>ホセイヨサン</t>
    </rPh>
    <phoneticPr fontId="1"/>
  </si>
  <si>
    <r>
      <t xml:space="preserve">交付対象経費
（c）
（a）と（b）のいずれか小さい額
</t>
    </r>
    <r>
      <rPr>
        <sz val="14"/>
        <color rgb="FFFF0000"/>
        <rFont val="ＭＳ Ｐゴシック"/>
        <family val="3"/>
        <charset val="128"/>
        <scheme val="minor"/>
      </rPr>
      <t>（自動計算）</t>
    </r>
    <rPh sb="0" eb="2">
      <t>コウフ</t>
    </rPh>
    <rPh sb="2" eb="4">
      <t>タイショウ</t>
    </rPh>
    <rPh sb="4" eb="6">
      <t>ケイヒ</t>
    </rPh>
    <rPh sb="23" eb="24">
      <t>チイ</t>
    </rPh>
    <rPh sb="26" eb="27">
      <t>ガク</t>
    </rPh>
    <rPh sb="30" eb="32">
      <t>ジドウ</t>
    </rPh>
    <rPh sb="32" eb="34">
      <t>ケイサン</t>
    </rPh>
    <phoneticPr fontId="1"/>
  </si>
  <si>
    <r>
      <t xml:space="preserve">総事業経費
（①＋②）
（a)
</t>
    </r>
    <r>
      <rPr>
        <sz val="11"/>
        <color rgb="FFFF0000"/>
        <rFont val="ＭＳ Ｐゴシック"/>
        <family val="3"/>
        <charset val="128"/>
        <scheme val="minor"/>
      </rPr>
      <t>（自動計算）</t>
    </r>
    <rPh sb="0" eb="1">
      <t>ソウ</t>
    </rPh>
    <rPh sb="1" eb="3">
      <t>ジギョウ</t>
    </rPh>
    <rPh sb="3" eb="5">
      <t>ケイヒ</t>
    </rPh>
    <rPh sb="5" eb="6">
      <t>ジツガク</t>
    </rPh>
    <rPh sb="17" eb="19">
      <t>ジドウ</t>
    </rPh>
    <rPh sb="19" eb="21">
      <t>ケイサン</t>
    </rPh>
    <phoneticPr fontId="1"/>
  </si>
  <si>
    <r>
      <t xml:space="preserve">交付申請園数
（園）
</t>
    </r>
    <r>
      <rPr>
        <sz val="11"/>
        <color rgb="FFFF0000"/>
        <rFont val="ＭＳ Ｐゴシック"/>
        <family val="3"/>
        <charset val="128"/>
        <scheme val="minor"/>
      </rPr>
      <t>（自動計算）</t>
    </r>
    <rPh sb="0" eb="2">
      <t>コウフ</t>
    </rPh>
    <rPh sb="2" eb="4">
      <t>シンセイ</t>
    </rPh>
    <rPh sb="4" eb="5">
      <t>エン</t>
    </rPh>
    <rPh sb="5" eb="6">
      <t>スウ</t>
    </rPh>
    <rPh sb="12" eb="14">
      <t>ジドウ</t>
    </rPh>
    <rPh sb="14" eb="16">
      <t>ケイサン</t>
    </rPh>
    <phoneticPr fontId="1"/>
  </si>
  <si>
    <t>過去の交付決定額及び内定額</t>
    <rPh sb="0" eb="2">
      <t>カコ</t>
    </rPh>
    <rPh sb="3" eb="8">
      <t>コウフケッテイガク</t>
    </rPh>
    <rPh sb="8" eb="9">
      <t>オヨ</t>
    </rPh>
    <rPh sb="10" eb="13">
      <t>ナイテイガク</t>
    </rPh>
    <phoneticPr fontId="1"/>
  </si>
  <si>
    <r>
      <t xml:space="preserve">交付希望額
（c）/2
</t>
    </r>
    <r>
      <rPr>
        <sz val="14"/>
        <color rgb="FFFF0000"/>
        <rFont val="ＭＳ Ｐゴシック"/>
        <family val="3"/>
        <charset val="128"/>
        <scheme val="minor"/>
      </rPr>
      <t>（自動入力）</t>
    </r>
    <r>
      <rPr>
        <sz val="11"/>
        <color theme="1"/>
        <rFont val="ＭＳ Ｐゴシック"/>
        <family val="3"/>
        <charset val="128"/>
        <scheme val="minor"/>
      </rPr>
      <t xml:space="preserve">
※園ごとに千円未満切捨て</t>
    </r>
    <rPh sb="0" eb="2">
      <t>コウフ</t>
    </rPh>
    <rPh sb="2" eb="4">
      <t>キボウ</t>
    </rPh>
    <rPh sb="4" eb="5">
      <t>ガク</t>
    </rPh>
    <rPh sb="13" eb="17">
      <t>ジドウニュウリョク</t>
    </rPh>
    <rPh sb="20" eb="21">
      <t>エン</t>
    </rPh>
    <rPh sb="24" eb="29">
      <t>センエンミマンキ</t>
    </rPh>
    <rPh sb="29" eb="30">
      <t>ス</t>
    </rPh>
    <phoneticPr fontId="1"/>
  </si>
  <si>
    <r>
      <t xml:space="preserve">交付希望額
（c）/2
</t>
    </r>
    <r>
      <rPr>
        <sz val="14"/>
        <color rgb="FFFF0000"/>
        <rFont val="ＭＳ Ｐゴシック"/>
        <family val="3"/>
        <charset val="128"/>
        <scheme val="minor"/>
      </rPr>
      <t>（自動入力）</t>
    </r>
    <r>
      <rPr>
        <sz val="11"/>
        <color theme="1"/>
        <rFont val="ＭＳ Ｐゴシック"/>
        <family val="3"/>
        <charset val="128"/>
        <scheme val="minor"/>
      </rPr>
      <t xml:space="preserve">
※都道府県の事業費×1/2について千円未満切捨て</t>
    </r>
    <rPh sb="0" eb="2">
      <t>コウフ</t>
    </rPh>
    <rPh sb="2" eb="4">
      <t>キボウ</t>
    </rPh>
    <rPh sb="4" eb="5">
      <t>ガク</t>
    </rPh>
    <rPh sb="13" eb="17">
      <t>ジドウニュウリョク</t>
    </rPh>
    <rPh sb="20" eb="24">
      <t>トドウフケン</t>
    </rPh>
    <rPh sb="25" eb="28">
      <t>ジギョウヒ</t>
    </rPh>
    <phoneticPr fontId="1"/>
  </si>
  <si>
    <t>国からの
交付決定額</t>
    <rPh sb="0" eb="1">
      <t>クニ</t>
    </rPh>
    <rPh sb="5" eb="7">
      <t>コウフ</t>
    </rPh>
    <rPh sb="7" eb="9">
      <t>ケッテイ</t>
    </rPh>
    <rPh sb="9" eb="10">
      <t>ガク</t>
    </rPh>
    <phoneticPr fontId="1"/>
  </si>
  <si>
    <t>令和４年度交付決定（内定）の有無</t>
    <rPh sb="0" eb="2">
      <t>レイワ</t>
    </rPh>
    <rPh sb="3" eb="4">
      <t>ネン</t>
    </rPh>
    <rPh sb="4" eb="5">
      <t>ド</t>
    </rPh>
    <rPh sb="5" eb="7">
      <t>コウフ</t>
    </rPh>
    <rPh sb="7" eb="9">
      <t>ケッテイ</t>
    </rPh>
    <rPh sb="10" eb="12">
      <t>ナイテイ</t>
    </rPh>
    <phoneticPr fontId="1"/>
  </si>
  <si>
    <t>国からの
交付決定額
(4月募集分）</t>
    <rPh sb="0" eb="1">
      <t>クニ</t>
    </rPh>
    <rPh sb="5" eb="7">
      <t>コウフ</t>
    </rPh>
    <rPh sb="7" eb="9">
      <t>ケッテイ</t>
    </rPh>
    <rPh sb="9" eb="10">
      <t>ガク</t>
    </rPh>
    <rPh sb="13" eb="14">
      <t>ガツ</t>
    </rPh>
    <rPh sb="14" eb="17">
      <t>ボシュウブン</t>
    </rPh>
    <phoneticPr fontId="1"/>
  </si>
  <si>
    <t>国からの
内示額
(6月募集分）</t>
    <rPh sb="0" eb="1">
      <t>クニ</t>
    </rPh>
    <rPh sb="5" eb="7">
      <t>ナイジ</t>
    </rPh>
    <rPh sb="7" eb="8">
      <t>ガク</t>
    </rPh>
    <phoneticPr fontId="1"/>
  </si>
  <si>
    <t>令和４年度教育支援体制整備事業費交付金（認定こども園設置促進事業）　事業計画（内訳）</t>
    <phoneticPr fontId="1"/>
  </si>
  <si>
    <t>（単位 ： 千円）</t>
    <rPh sb="1" eb="3">
      <t>タンイ</t>
    </rPh>
    <rPh sb="6" eb="7">
      <t>セン</t>
    </rPh>
    <rPh sb="7" eb="8">
      <t>エン</t>
    </rPh>
    <phoneticPr fontId="16"/>
  </si>
  <si>
    <t>公立又は私立</t>
    <rPh sb="0" eb="2">
      <t>コウリツ</t>
    </rPh>
    <rPh sb="2" eb="3">
      <t>マタ</t>
    </rPh>
    <rPh sb="4" eb="6">
      <t>シリツ</t>
    </rPh>
    <phoneticPr fontId="1"/>
  </si>
  <si>
    <t>施設名</t>
    <rPh sb="0" eb="2">
      <t>シセツ</t>
    </rPh>
    <rPh sb="2" eb="3">
      <t>メイ</t>
    </rPh>
    <phoneticPr fontId="16"/>
  </si>
  <si>
    <t>法人名(公立の場合は市町村名）</t>
    <rPh sb="0" eb="2">
      <t>ホウジン</t>
    </rPh>
    <rPh sb="2" eb="3">
      <t>メイ</t>
    </rPh>
    <rPh sb="4" eb="6">
      <t>コウリツ</t>
    </rPh>
    <rPh sb="7" eb="9">
      <t>バアイ</t>
    </rPh>
    <rPh sb="10" eb="13">
      <t>シチョウソン</t>
    </rPh>
    <rPh sb="13" eb="14">
      <t>メイ</t>
    </rPh>
    <phoneticPr fontId="16"/>
  </si>
  <si>
    <t>総事業費
（c）</t>
    <rPh sb="0" eb="3">
      <t>ソウジギョウ</t>
    </rPh>
    <rPh sb="3" eb="4">
      <t>ヒ</t>
    </rPh>
    <phoneticPr fontId="16"/>
  </si>
  <si>
    <t>交付基準額
（d）</t>
    <rPh sb="0" eb="2">
      <t>コウフ</t>
    </rPh>
    <rPh sb="2" eb="5">
      <t>キジュンガク</t>
    </rPh>
    <phoneticPr fontId="16"/>
  </si>
  <si>
    <t>交付対象事業費
※（c)と（d）のいずれか小さい額</t>
    <rPh sb="0" eb="2">
      <t>コウフ</t>
    </rPh>
    <rPh sb="2" eb="4">
      <t>タイショウ</t>
    </rPh>
    <rPh sb="4" eb="6">
      <t>ジギョウ</t>
    </rPh>
    <rPh sb="21" eb="22">
      <t>チイ</t>
    </rPh>
    <rPh sb="24" eb="25">
      <t>ガク</t>
    </rPh>
    <phoneticPr fontId="16"/>
  </si>
  <si>
    <t>交付金の額</t>
    <rPh sb="0" eb="3">
      <t>コウフキン</t>
    </rPh>
    <rPh sb="4" eb="5">
      <t>ガク</t>
    </rPh>
    <phoneticPr fontId="16"/>
  </si>
  <si>
    <t>導入システム内容</t>
    <rPh sb="0" eb="2">
      <t>ドウニュウ</t>
    </rPh>
    <rPh sb="6" eb="8">
      <t>ナイヨウ</t>
    </rPh>
    <phoneticPr fontId="16"/>
  </si>
  <si>
    <t>導入備品内容</t>
    <rPh sb="0" eb="2">
      <t>ドウニュウ</t>
    </rPh>
    <rPh sb="2" eb="4">
      <t>ビヒン</t>
    </rPh>
    <rPh sb="4" eb="6">
      <t>ナイヨウ</t>
    </rPh>
    <phoneticPr fontId="1"/>
  </si>
  <si>
    <t>その他
（数量等自由記述）</t>
    <rPh sb="2" eb="3">
      <t>タ</t>
    </rPh>
    <rPh sb="5" eb="7">
      <t>スウリョウ</t>
    </rPh>
    <rPh sb="7" eb="8">
      <t>トウ</t>
    </rPh>
    <rPh sb="8" eb="12">
      <t>ジユウキジュツ</t>
    </rPh>
    <phoneticPr fontId="1"/>
  </si>
  <si>
    <t>備品使用目的</t>
    <rPh sb="0" eb="2">
      <t>ビヒン</t>
    </rPh>
    <rPh sb="2" eb="6">
      <t>シヨウモクテキ</t>
    </rPh>
    <phoneticPr fontId="1"/>
  </si>
  <si>
    <t>交付申請額（b）</t>
    <rPh sb="0" eb="4">
      <t>コウフシンセイ</t>
    </rPh>
    <rPh sb="4" eb="5">
      <t>ガク</t>
    </rPh>
    <phoneticPr fontId="16"/>
  </si>
  <si>
    <t>(e)うち、
システム導入費</t>
    <rPh sb="11" eb="13">
      <t>ドウニュウ</t>
    </rPh>
    <rPh sb="13" eb="14">
      <t>ヒ</t>
    </rPh>
    <phoneticPr fontId="16"/>
  </si>
  <si>
    <t>(f)うち、
備品購入費</t>
    <rPh sb="7" eb="9">
      <t>ビヒン</t>
    </rPh>
    <rPh sb="9" eb="12">
      <t>コウニュウヒ</t>
    </rPh>
    <phoneticPr fontId="16"/>
  </si>
  <si>
    <t>システム導入に伴うもの</t>
    <rPh sb="4" eb="6">
      <t>ドウニュウ</t>
    </rPh>
    <rPh sb="7" eb="8">
      <t>トモナ</t>
    </rPh>
    <phoneticPr fontId="1"/>
  </si>
  <si>
    <t>書類作成業務</t>
    <rPh sb="0" eb="6">
      <t>ショルイサクセイギョウム</t>
    </rPh>
    <phoneticPr fontId="1"/>
  </si>
  <si>
    <t>園児の登降園等管理</t>
    <rPh sb="0" eb="2">
      <t>エンジ</t>
    </rPh>
    <rPh sb="3" eb="5">
      <t>トウコウ</t>
    </rPh>
    <rPh sb="5" eb="6">
      <t>エン</t>
    </rPh>
    <rPh sb="6" eb="7">
      <t>トウ</t>
    </rPh>
    <rPh sb="7" eb="9">
      <t>カンリ</t>
    </rPh>
    <phoneticPr fontId="1"/>
  </si>
  <si>
    <t>保護者との連絡</t>
    <rPh sb="0" eb="3">
      <t>ホゴシャ</t>
    </rPh>
    <rPh sb="5" eb="7">
      <t>レンラク</t>
    </rPh>
    <phoneticPr fontId="1"/>
  </si>
  <si>
    <t>オンライン研修</t>
    <rPh sb="5" eb="7">
      <t>ケンシュウ</t>
    </rPh>
    <phoneticPr fontId="1"/>
  </si>
  <si>
    <t>体験・交流活動の実施</t>
    <rPh sb="0" eb="2">
      <t>タイケン</t>
    </rPh>
    <rPh sb="3" eb="7">
      <t>コウリュウカツドウ</t>
    </rPh>
    <rPh sb="8" eb="10">
      <t>ジッシ</t>
    </rPh>
    <phoneticPr fontId="1"/>
  </si>
  <si>
    <t>保育動画の配信</t>
    <rPh sb="0" eb="4">
      <t>ホイクドウガ</t>
    </rPh>
    <rPh sb="5" eb="7">
      <t>ハイシン</t>
    </rPh>
    <phoneticPr fontId="1"/>
  </si>
  <si>
    <t>その他</t>
    <rPh sb="2" eb="3">
      <t>タ</t>
    </rPh>
    <phoneticPr fontId="1"/>
  </si>
  <si>
    <t>自由記述欄</t>
    <rPh sb="0" eb="5">
      <t>ジユウキジュツラン</t>
    </rPh>
    <phoneticPr fontId="1"/>
  </si>
  <si>
    <t>【記載例1】公立</t>
    <rPh sb="1" eb="4">
      <t>キサイレイ</t>
    </rPh>
    <phoneticPr fontId="1"/>
  </si>
  <si>
    <t>〇〇幼稚園</t>
    <rPh sb="2" eb="5">
      <t>ヨウチエン</t>
    </rPh>
    <phoneticPr fontId="1"/>
  </si>
  <si>
    <t>△△市</t>
    <rPh sb="2" eb="3">
      <t>シ</t>
    </rPh>
    <phoneticPr fontId="1"/>
  </si>
  <si>
    <t>登退園管理システム</t>
    <rPh sb="0" eb="1">
      <t>ノボル</t>
    </rPh>
    <rPh sb="1" eb="3">
      <t>タイエン</t>
    </rPh>
    <rPh sb="3" eb="5">
      <t>カンリ</t>
    </rPh>
    <phoneticPr fontId="1"/>
  </si>
  <si>
    <t>パソコン</t>
  </si>
  <si>
    <t>1台</t>
    <rPh sb="1" eb="2">
      <t>ダイ</t>
    </rPh>
    <phoneticPr fontId="1"/>
  </si>
  <si>
    <t>〇</t>
  </si>
  <si>
    <t>【記載例2】私立</t>
    <rPh sb="1" eb="4">
      <t>キサイレイ</t>
    </rPh>
    <phoneticPr fontId="1"/>
  </si>
  <si>
    <t>◎◎幼稚園</t>
    <rPh sb="2" eb="5">
      <t>ヨウチエン</t>
    </rPh>
    <phoneticPr fontId="1"/>
  </si>
  <si>
    <t>学校法人○○学園</t>
    <rPh sb="0" eb="4">
      <t>ガッコウホウジン</t>
    </rPh>
    <rPh sb="6" eb="8">
      <t>ガクエン</t>
    </rPh>
    <phoneticPr fontId="1"/>
  </si>
  <si>
    <t>タブレット</t>
  </si>
  <si>
    <t>3台</t>
    <rPh sb="1" eb="2">
      <t>ダイ</t>
    </rPh>
    <phoneticPr fontId="1"/>
  </si>
  <si>
    <t>園務改善のためのICT化支援事業【令和3年度当初予算繰越分】</t>
    <rPh sb="0" eb="1">
      <t>エン</t>
    </rPh>
    <rPh sb="1" eb="2">
      <t>ム</t>
    </rPh>
    <rPh sb="2" eb="4">
      <t>カイゼン</t>
    </rPh>
    <rPh sb="11" eb="12">
      <t>カ</t>
    </rPh>
    <rPh sb="12" eb="14">
      <t>シエン</t>
    </rPh>
    <rPh sb="14" eb="16">
      <t>ジギョウ</t>
    </rPh>
    <rPh sb="26" eb="28">
      <t>クリコシ</t>
    </rPh>
    <phoneticPr fontId="16"/>
  </si>
  <si>
    <t>令和４年度申請の有無（令和３年度当初予算のみ）</t>
    <rPh sb="0" eb="2">
      <t>レイワ</t>
    </rPh>
    <rPh sb="3" eb="5">
      <t>ネンド</t>
    </rPh>
    <rPh sb="5" eb="7">
      <t>シンセイ</t>
    </rPh>
    <rPh sb="8" eb="10">
      <t>ウム</t>
    </rPh>
    <rPh sb="16" eb="18">
      <t>トウショ</t>
    </rPh>
    <phoneticPr fontId="16"/>
  </si>
  <si>
    <t>合計</t>
    <rPh sb="0" eb="2">
      <t>ゴウケイ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</si>
</sst>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Red]#,##0"/>
    <numFmt numFmtId="177" formatCode="#,##0_);[Red]\(#,##0\)"/>
  </numFmts>
  <fonts count="18">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sz val="16"/>
      <color theme="1"/>
      <name val="ＭＳ Ｐゴシック"/>
      <family val="3"/>
      <charset val="128"/>
      <scheme val="minor"/>
    </font>
    <font>
      <sz val="11"/>
      <color theme="1"/>
      <name val="ＭＳ Ｐゴシック"/>
      <family val="3"/>
      <charset val="128"/>
      <scheme val="minor"/>
    </font>
    <font>
      <sz val="11"/>
      <name val="ＭＳ Ｐゴシック"/>
      <family val="3"/>
      <charset val="128"/>
      <scheme val="minor"/>
    </font>
    <font>
      <sz val="11"/>
      <color theme="1"/>
      <name val="ＭＳ Ｐゴシック"/>
      <family val="2"/>
      <charset val="128"/>
      <scheme val="minor"/>
    </font>
    <font>
      <b/>
      <sz val="14"/>
      <color rgb="FFFF0000"/>
      <name val="ＭＳ Ｐゴシック"/>
      <family val="3"/>
      <charset val="128"/>
      <scheme val="minor"/>
    </font>
    <font>
      <sz val="14"/>
      <color rgb="FFFF0000"/>
      <name val="ＭＳ Ｐゴシック"/>
      <family val="3"/>
      <charset val="128"/>
      <scheme val="minor"/>
    </font>
    <font>
      <sz val="11"/>
      <color rgb="FFFF0000"/>
      <name val="ＭＳ Ｐゴシック"/>
      <family val="3"/>
      <charset val="128"/>
      <scheme val="minor"/>
    </font>
    <font>
      <sz val="11"/>
      <name val="ＭＳ Ｐゴシック"/>
      <family val="3"/>
      <charset val="128"/>
    </font>
    <font>
      <sz val="9"/>
      <color indexed="81"/>
      <name val="MS P ゴシック"/>
      <family val="3"/>
      <charset val="128"/>
    </font>
    <font>
      <sz val="11"/>
      <color indexed="81"/>
      <name val="MS P ゴシック"/>
      <family val="3"/>
      <charset val="128"/>
    </font>
    <font>
      <sz val="12"/>
      <color theme="1"/>
      <name val="ＭＳ Ｐゴシック"/>
      <family val="3"/>
      <charset val="128"/>
      <scheme val="minor"/>
    </font>
    <font>
      <sz val="6"/>
      <name val="ＭＳ Ｐゴシック"/>
      <family val="3"/>
      <charset val="128"/>
    </font>
    <font>
      <sz val="11"/>
      <name val="ＭＳ Ｐゴシック"/>
      <family val="2"/>
      <charset val="128"/>
      <scheme val="minor"/>
    </font>
  </fonts>
  <fills count="12">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rgb="FFDAEEF3"/>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6" tint="0.59999389629810485"/>
        <bgColor indexed="64"/>
      </patternFill>
    </fill>
    <fill>
      <patternFill patternType="solid">
        <fgColor theme="0" tint="-4.9989318521683403E-2"/>
        <bgColor indexed="64"/>
      </patternFill>
    </fill>
  </fills>
  <borders count="29">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dashed">
        <color auto="1"/>
      </right>
      <top style="thin">
        <color auto="1"/>
      </top>
      <bottom/>
      <diagonal/>
    </border>
    <border>
      <left/>
      <right style="dashed">
        <color auto="1"/>
      </right>
      <top/>
      <bottom style="thin">
        <color auto="1"/>
      </bottom>
      <diagonal/>
    </border>
    <border>
      <left style="thin">
        <color auto="1"/>
      </left>
      <right style="dashed">
        <color auto="1"/>
      </right>
      <top style="thin">
        <color auto="1"/>
      </top>
      <bottom/>
      <diagonal/>
    </border>
    <border>
      <left style="thin">
        <color auto="1"/>
      </left>
      <right style="dashed">
        <color auto="1"/>
      </right>
      <top/>
      <bottom style="thin">
        <color auto="1"/>
      </bottom>
      <diagonal/>
    </border>
    <border>
      <left style="dashed">
        <color auto="1"/>
      </left>
      <right/>
      <top style="thin">
        <color auto="1"/>
      </top>
      <bottom/>
      <diagonal/>
    </border>
    <border>
      <left style="dashed">
        <color auto="1"/>
      </left>
      <right/>
      <top/>
      <bottom/>
      <diagonal/>
    </border>
    <border>
      <left style="dashed">
        <color auto="1"/>
      </left>
      <right/>
      <top/>
      <bottom style="thin">
        <color auto="1"/>
      </bottom>
      <diagonal/>
    </border>
    <border>
      <left style="medium">
        <color auto="1"/>
      </left>
      <right style="medium">
        <color indexed="64"/>
      </right>
      <top style="medium">
        <color indexed="64"/>
      </top>
      <bottom style="thin">
        <color auto="1"/>
      </bottom>
      <diagonal/>
    </border>
    <border>
      <left style="medium">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auto="1"/>
      </left>
      <right style="medium">
        <color indexed="64"/>
      </right>
      <top style="thin">
        <color auto="1"/>
      </top>
      <bottom style="medium">
        <color indexed="64"/>
      </bottom>
      <diagonal/>
    </border>
    <border>
      <left/>
      <right style="thin">
        <color auto="1"/>
      </right>
      <top/>
      <bottom style="thin">
        <color auto="1"/>
      </bottom>
      <diagonal/>
    </border>
  </borders>
  <cellStyleXfs count="6">
    <xf numFmtId="0" fontId="0" fillId="0" borderId="0">
      <alignment vertical="center"/>
    </xf>
    <xf numFmtId="38" fontId="8" fillId="0" borderId="0" applyFont="0" applyFill="0" applyBorder="0" applyAlignment="0" applyProtection="0">
      <alignment vertical="center"/>
    </xf>
    <xf numFmtId="0" fontId="12" fillId="0" borderId="0">
      <alignment vertical="center"/>
    </xf>
    <xf numFmtId="0" fontId="8" fillId="0" borderId="0">
      <alignment vertical="center"/>
    </xf>
    <xf numFmtId="0" fontId="8" fillId="0" borderId="0">
      <alignment vertical="center"/>
    </xf>
    <xf numFmtId="38" fontId="12" fillId="0" borderId="0" applyFont="0" applyFill="0" applyBorder="0" applyAlignment="0" applyProtection="0">
      <alignment vertical="center"/>
    </xf>
  </cellStyleXfs>
  <cellXfs count="173">
    <xf numFmtId="0" fontId="0" fillId="0" borderId="0" xfId="0">
      <alignment vertical="center"/>
    </xf>
    <xf numFmtId="0" fontId="2" fillId="0" borderId="0" xfId="0" applyFont="1">
      <alignment vertical="center"/>
    </xf>
    <xf numFmtId="0" fontId="3" fillId="0" borderId="0" xfId="0" applyFont="1">
      <alignment vertical="center"/>
    </xf>
    <xf numFmtId="0" fontId="0" fillId="0" borderId="0" xfId="0" applyAlignment="1">
      <alignment horizontal="center" vertical="center"/>
    </xf>
    <xf numFmtId="0" fontId="0" fillId="0" borderId="0" xfId="0"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vertical="center"/>
    </xf>
    <xf numFmtId="0" fontId="6" fillId="2" borderId="1" xfId="0" applyFont="1" applyFill="1" applyBorder="1" applyAlignment="1">
      <alignment horizontal="center" vertical="center" wrapText="1"/>
    </xf>
    <xf numFmtId="0" fontId="6" fillId="2" borderId="10" xfId="0" applyFont="1" applyFill="1" applyBorder="1" applyAlignment="1">
      <alignment vertical="center" wrapText="1"/>
    </xf>
    <xf numFmtId="0" fontId="0" fillId="0" borderId="15"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6" fillId="0" borderId="16" xfId="0" applyFont="1" applyFill="1" applyBorder="1" applyAlignment="1">
      <alignment horizontal="center" vertical="top" wrapText="1"/>
    </xf>
    <xf numFmtId="0" fontId="6" fillId="0" borderId="6" xfId="0" applyFont="1" applyFill="1" applyBorder="1" applyAlignment="1">
      <alignment horizontal="center" vertical="center" wrapText="1"/>
    </xf>
    <xf numFmtId="0" fontId="0" fillId="0" borderId="8" xfId="0" applyFill="1" applyBorder="1" applyAlignment="1">
      <alignment horizontal="center" vertical="center"/>
    </xf>
    <xf numFmtId="0" fontId="0" fillId="0" borderId="6" xfId="0" applyFill="1" applyBorder="1" applyAlignment="1">
      <alignment horizontal="center" vertical="center"/>
    </xf>
    <xf numFmtId="0" fontId="0" fillId="0" borderId="0" xfId="0" applyFill="1">
      <alignment vertical="center"/>
    </xf>
    <xf numFmtId="0" fontId="6" fillId="3" borderId="6" xfId="0" applyFont="1" applyFill="1" applyBorder="1">
      <alignment vertical="center"/>
    </xf>
    <xf numFmtId="176" fontId="6" fillId="3" borderId="8" xfId="0" applyNumberFormat="1" applyFont="1" applyFill="1" applyBorder="1" applyAlignment="1">
      <alignment horizontal="center" vertical="center"/>
    </xf>
    <xf numFmtId="0" fontId="0" fillId="3" borderId="6" xfId="0" applyFill="1" applyBorder="1" applyAlignment="1">
      <alignment horizontal="center" vertical="center"/>
    </xf>
    <xf numFmtId="0" fontId="6" fillId="0" borderId="6" xfId="0" applyFont="1" applyBorder="1">
      <alignment vertical="center"/>
    </xf>
    <xf numFmtId="0" fontId="6" fillId="4" borderId="3" xfId="0" applyFont="1" applyFill="1" applyBorder="1" applyAlignment="1">
      <alignment horizontal="center" vertical="center"/>
    </xf>
    <xf numFmtId="0" fontId="0" fillId="0" borderId="6" xfId="0" applyBorder="1" applyAlignment="1">
      <alignment horizontal="center" vertical="center"/>
    </xf>
    <xf numFmtId="0" fontId="0" fillId="0" borderId="16" xfId="0" applyFont="1" applyFill="1" applyBorder="1" applyAlignment="1">
      <alignment horizontal="center" vertical="center" wrapText="1"/>
    </xf>
    <xf numFmtId="0" fontId="6" fillId="3" borderId="3" xfId="0" applyFont="1" applyFill="1" applyBorder="1">
      <alignment vertical="center"/>
    </xf>
    <xf numFmtId="0" fontId="6" fillId="0" borderId="3" xfId="0" applyFont="1" applyBorder="1">
      <alignment vertical="center"/>
    </xf>
    <xf numFmtId="0" fontId="6" fillId="2" borderId="17"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0" fillId="0" borderId="6" xfId="0" applyBorder="1" applyAlignment="1">
      <alignment horizontal="center" vertical="center"/>
    </xf>
    <xf numFmtId="0" fontId="6" fillId="3" borderId="3" xfId="0" applyFont="1" applyFill="1" applyBorder="1" applyAlignment="1">
      <alignment horizontal="center" vertical="center"/>
    </xf>
    <xf numFmtId="0" fontId="0" fillId="3" borderId="0" xfId="0" applyFill="1">
      <alignment vertical="center"/>
    </xf>
    <xf numFmtId="38" fontId="6" fillId="3" borderId="6" xfId="1" applyFont="1" applyFill="1" applyBorder="1" applyAlignment="1">
      <alignment horizontal="right" vertical="center"/>
    </xf>
    <xf numFmtId="38" fontId="6" fillId="3" borderId="3" xfId="1" applyFont="1" applyFill="1" applyBorder="1" applyAlignment="1">
      <alignment horizontal="right" vertical="center"/>
    </xf>
    <xf numFmtId="38" fontId="6" fillId="0" borderId="16" xfId="1" applyFont="1" applyFill="1" applyBorder="1" applyAlignment="1">
      <alignment horizontal="center" vertical="center" wrapText="1"/>
    </xf>
    <xf numFmtId="38" fontId="6" fillId="4" borderId="3" xfId="1" applyFont="1" applyFill="1" applyBorder="1" applyAlignment="1">
      <alignment horizontal="right" vertical="center"/>
    </xf>
    <xf numFmtId="38" fontId="6" fillId="0" borderId="3" xfId="1" applyFont="1" applyBorder="1" applyAlignment="1">
      <alignment horizontal="right" vertical="center"/>
    </xf>
    <xf numFmtId="38" fontId="6" fillId="0" borderId="16" xfId="1" applyFont="1" applyFill="1" applyBorder="1" applyAlignment="1">
      <alignment horizontal="center" vertical="top" wrapText="1"/>
    </xf>
    <xf numFmtId="38" fontId="6" fillId="4" borderId="6" xfId="1" applyFont="1" applyFill="1" applyBorder="1" applyAlignment="1">
      <alignment horizontal="right" vertical="center"/>
    </xf>
    <xf numFmtId="38" fontId="6" fillId="0" borderId="6" xfId="1" applyFont="1" applyFill="1" applyBorder="1" applyAlignment="1">
      <alignment horizontal="center" vertical="center" wrapText="1"/>
    </xf>
    <xf numFmtId="176" fontId="7" fillId="0" borderId="8" xfId="0" applyNumberFormat="1" applyFont="1" applyFill="1" applyBorder="1" applyAlignment="1">
      <alignment horizontal="center" vertical="center"/>
    </xf>
    <xf numFmtId="0" fontId="6" fillId="4" borderId="3" xfId="0" applyFont="1" applyFill="1" applyBorder="1">
      <alignment vertical="center"/>
    </xf>
    <xf numFmtId="38" fontId="6" fillId="0" borderId="3" xfId="1" applyFont="1" applyFill="1" applyBorder="1" applyAlignment="1">
      <alignment horizontal="right" vertical="center"/>
    </xf>
    <xf numFmtId="0" fontId="6" fillId="2" borderId="5"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6" fillId="0" borderId="3" xfId="0" applyFont="1" applyBorder="1" applyAlignment="1">
      <alignment horizontal="left" vertical="center" wrapText="1"/>
    </xf>
    <xf numFmtId="0" fontId="6" fillId="3" borderId="3" xfId="0" applyFont="1" applyFill="1" applyBorder="1" applyAlignment="1">
      <alignment horizontal="left" vertical="center"/>
    </xf>
    <xf numFmtId="38" fontId="6" fillId="5" borderId="15" xfId="1" applyFont="1" applyFill="1" applyBorder="1" applyAlignment="1">
      <alignment horizontal="center" vertical="center" wrapText="1"/>
    </xf>
    <xf numFmtId="38" fontId="6" fillId="5" borderId="6" xfId="1" applyFont="1" applyFill="1" applyBorder="1" applyAlignment="1">
      <alignment horizontal="center" vertical="center" wrapText="1"/>
    </xf>
    <xf numFmtId="38" fontId="6" fillId="5" borderId="8" xfId="1" applyFont="1" applyFill="1" applyBorder="1" applyAlignment="1">
      <alignment horizontal="center" vertical="center" wrapText="1"/>
    </xf>
    <xf numFmtId="38" fontId="6" fillId="5" borderId="16" xfId="1" applyFont="1" applyFill="1" applyBorder="1" applyAlignment="1">
      <alignment horizontal="center" vertical="center" wrapText="1"/>
    </xf>
    <xf numFmtId="0" fontId="6" fillId="3" borderId="8" xfId="1" applyNumberFormat="1" applyFont="1" applyFill="1" applyBorder="1" applyAlignment="1">
      <alignment horizontal="right" vertical="center"/>
    </xf>
    <xf numFmtId="0" fontId="6" fillId="4" borderId="8" xfId="1" applyNumberFormat="1" applyFont="1" applyFill="1" applyBorder="1" applyAlignment="1">
      <alignment horizontal="right" vertical="center"/>
    </xf>
    <xf numFmtId="0" fontId="0" fillId="0" borderId="0" xfId="1" applyNumberFormat="1" applyFont="1">
      <alignment vertical="center"/>
    </xf>
    <xf numFmtId="0" fontId="0" fillId="0" borderId="0" xfId="1" applyNumberFormat="1" applyFont="1" applyAlignment="1">
      <alignment horizontal="center" vertical="center"/>
    </xf>
    <xf numFmtId="0" fontId="6" fillId="0" borderId="8" xfId="1" applyNumberFormat="1" applyFont="1" applyFill="1" applyBorder="1" applyAlignment="1">
      <alignment horizontal="center" vertical="center" wrapText="1"/>
    </xf>
    <xf numFmtId="0" fontId="6" fillId="2" borderId="5" xfId="0" applyFont="1" applyFill="1" applyBorder="1" applyAlignment="1">
      <alignment vertical="center" wrapText="1"/>
    </xf>
    <xf numFmtId="38" fontId="6" fillId="6" borderId="6" xfId="1" applyFont="1" applyFill="1" applyBorder="1" applyAlignment="1">
      <alignment horizontal="right" vertical="center"/>
    </xf>
    <xf numFmtId="0" fontId="6" fillId="0" borderId="25" xfId="1" applyNumberFormat="1" applyFont="1" applyFill="1" applyBorder="1" applyAlignment="1">
      <alignment horizontal="center" vertical="center" wrapText="1"/>
    </xf>
    <xf numFmtId="38" fontId="6" fillId="5" borderId="25" xfId="1" applyFont="1" applyFill="1" applyBorder="1" applyAlignment="1">
      <alignment horizontal="center" vertical="center" wrapText="1"/>
    </xf>
    <xf numFmtId="0" fontId="6" fillId="3" borderId="25" xfId="1" applyNumberFormat="1" applyFont="1" applyFill="1" applyBorder="1" applyAlignment="1">
      <alignment horizontal="right" vertical="center"/>
    </xf>
    <xf numFmtId="0" fontId="6" fillId="4" borderId="25" xfId="1" applyNumberFormat="1" applyFont="1" applyFill="1" applyBorder="1" applyAlignment="1">
      <alignment horizontal="right" vertical="center"/>
    </xf>
    <xf numFmtId="0" fontId="6" fillId="4" borderId="26" xfId="1" applyNumberFormat="1" applyFont="1" applyFill="1" applyBorder="1" applyAlignment="1">
      <alignment horizontal="right" vertical="center"/>
    </xf>
    <xf numFmtId="0" fontId="6" fillId="4" borderId="27" xfId="1" applyNumberFormat="1" applyFont="1" applyFill="1" applyBorder="1" applyAlignment="1">
      <alignment horizontal="right" vertical="center"/>
    </xf>
    <xf numFmtId="0" fontId="6" fillId="2" borderId="4" xfId="0" applyFont="1" applyFill="1" applyBorder="1" applyAlignment="1">
      <alignment vertical="center" wrapText="1"/>
    </xf>
    <xf numFmtId="0" fontId="8" fillId="0" borderId="0" xfId="4">
      <alignment vertical="center"/>
    </xf>
    <xf numFmtId="0" fontId="8" fillId="0" borderId="0" xfId="5" applyNumberFormat="1" applyFont="1">
      <alignment vertical="center"/>
    </xf>
    <xf numFmtId="38" fontId="8" fillId="0" borderId="0" xfId="5" applyFont="1">
      <alignment vertical="center"/>
    </xf>
    <xf numFmtId="0" fontId="0" fillId="0" borderId="0" xfId="4" applyFont="1">
      <alignment vertical="center"/>
    </xf>
    <xf numFmtId="38" fontId="8" fillId="0" borderId="0" xfId="5" applyFont="1" applyAlignment="1">
      <alignment vertical="center" shrinkToFit="1"/>
    </xf>
    <xf numFmtId="0" fontId="0" fillId="0" borderId="0" xfId="5" applyNumberFormat="1" applyFont="1" applyAlignment="1">
      <alignment vertical="center" shrinkToFit="1"/>
    </xf>
    <xf numFmtId="0" fontId="0" fillId="0" borderId="0" xfId="4" applyFont="1" applyAlignment="1">
      <alignment vertical="center" shrinkToFit="1"/>
    </xf>
    <xf numFmtId="0" fontId="15" fillId="0" borderId="0" xfId="3" applyFont="1">
      <alignment vertical="center"/>
    </xf>
    <xf numFmtId="0" fontId="0" fillId="0" borderId="0" xfId="5" applyNumberFormat="1" applyFont="1" applyFill="1" applyAlignment="1">
      <alignment vertical="center" shrinkToFit="1"/>
    </xf>
    <xf numFmtId="177" fontId="8" fillId="0" borderId="0" xfId="5" applyNumberFormat="1" applyFont="1" applyAlignment="1">
      <alignment vertical="center" shrinkToFit="1"/>
    </xf>
    <xf numFmtId="177" fontId="8" fillId="0" borderId="0" xfId="4" applyNumberFormat="1" applyAlignment="1">
      <alignment vertical="center" shrinkToFit="1"/>
    </xf>
    <xf numFmtId="177" fontId="8" fillId="0" borderId="0" xfId="1" applyNumberFormat="1" applyFill="1" applyAlignment="1">
      <alignment vertical="center" shrinkToFit="1"/>
    </xf>
    <xf numFmtId="0" fontId="17" fillId="0" borderId="0" xfId="4" applyFont="1" applyAlignment="1">
      <alignment horizontal="right" vertical="center"/>
    </xf>
    <xf numFmtId="38" fontId="8" fillId="0" borderId="5" xfId="5" applyFont="1" applyFill="1" applyBorder="1">
      <alignment vertical="center"/>
    </xf>
    <xf numFmtId="38" fontId="8" fillId="5" borderId="4" xfId="5" applyFont="1" applyFill="1" applyBorder="1">
      <alignment vertical="center"/>
    </xf>
    <xf numFmtId="38" fontId="8" fillId="5" borderId="5" xfId="5" applyFont="1" applyFill="1" applyBorder="1">
      <alignment vertical="center"/>
    </xf>
    <xf numFmtId="38" fontId="0" fillId="0" borderId="6" xfId="5" applyFont="1" applyFill="1" applyBorder="1" applyAlignment="1">
      <alignment vertical="center" wrapText="1"/>
    </xf>
    <xf numFmtId="38" fontId="0" fillId="7" borderId="6" xfId="5" applyFont="1" applyFill="1" applyBorder="1" applyAlignment="1">
      <alignment vertical="center" wrapText="1"/>
    </xf>
    <xf numFmtId="38" fontId="0" fillId="8" borderId="28" xfId="5" applyFont="1" applyFill="1" applyBorder="1" applyAlignment="1">
      <alignment vertical="center" wrapText="1"/>
    </xf>
    <xf numFmtId="0" fontId="8" fillId="8" borderId="15" xfId="4" applyFill="1" applyBorder="1" applyAlignment="1">
      <alignment vertical="center" wrapText="1"/>
    </xf>
    <xf numFmtId="0" fontId="8" fillId="8" borderId="15" xfId="4" applyFill="1" applyBorder="1">
      <alignment vertical="center"/>
    </xf>
    <xf numFmtId="12" fontId="8" fillId="0" borderId="0" xfId="4" quotePrefix="1" applyNumberFormat="1">
      <alignment vertical="center"/>
    </xf>
    <xf numFmtId="0" fontId="8" fillId="9" borderId="6" xfId="4" applyFill="1" applyBorder="1">
      <alignment vertical="center"/>
    </xf>
    <xf numFmtId="0" fontId="6" fillId="9" borderId="16" xfId="0" applyFont="1" applyFill="1" applyBorder="1" applyAlignment="1">
      <alignment horizontal="center" vertical="center"/>
    </xf>
    <xf numFmtId="177" fontId="8" fillId="9" borderId="15" xfId="5" applyNumberFormat="1" applyFont="1" applyFill="1" applyBorder="1">
      <alignment vertical="center"/>
    </xf>
    <xf numFmtId="177" fontId="8" fillId="9" borderId="6" xfId="4" applyNumberFormat="1" applyFill="1" applyBorder="1">
      <alignment vertical="center"/>
    </xf>
    <xf numFmtId="177" fontId="8" fillId="9" borderId="6" xfId="5" applyNumberFormat="1" applyFont="1" applyFill="1" applyBorder="1">
      <alignment vertical="center"/>
    </xf>
    <xf numFmtId="0" fontId="8" fillId="9" borderId="15" xfId="4" applyFill="1" applyBorder="1" applyAlignment="1">
      <alignment horizontal="center" vertical="center"/>
    </xf>
    <xf numFmtId="0" fontId="8" fillId="9" borderId="6" xfId="4" applyFill="1" applyBorder="1" applyAlignment="1">
      <alignment horizontal="center" vertical="center"/>
    </xf>
    <xf numFmtId="0" fontId="6" fillId="9" borderId="3" xfId="0" applyFont="1" applyFill="1" applyBorder="1" applyAlignment="1">
      <alignment horizontal="center" vertical="center"/>
    </xf>
    <xf numFmtId="0" fontId="8" fillId="0" borderId="6" xfId="4" applyBorder="1">
      <alignment vertical="center"/>
    </xf>
    <xf numFmtId="0" fontId="8" fillId="0" borderId="6" xfId="4" applyBorder="1" applyAlignment="1">
      <alignment horizontal="left" vertical="center" shrinkToFit="1"/>
    </xf>
    <xf numFmtId="0" fontId="6" fillId="0" borderId="3" xfId="0" applyFont="1" applyBorder="1" applyAlignment="1">
      <alignment horizontal="center" vertical="center"/>
    </xf>
    <xf numFmtId="177" fontId="6" fillId="0" borderId="3" xfId="1" applyNumberFormat="1" applyFont="1" applyFill="1" applyBorder="1" applyAlignment="1">
      <alignment horizontal="right" vertical="center"/>
    </xf>
    <xf numFmtId="177" fontId="8" fillId="0" borderId="6" xfId="4" applyNumberFormat="1" applyBorder="1">
      <alignment vertical="center"/>
    </xf>
    <xf numFmtId="177" fontId="8" fillId="10" borderId="15" xfId="5" applyNumberFormat="1" applyFont="1" applyFill="1" applyBorder="1">
      <alignment vertical="center"/>
    </xf>
    <xf numFmtId="177" fontId="8" fillId="0" borderId="6" xfId="5" applyNumberFormat="1" applyFont="1" applyFill="1" applyBorder="1">
      <alignment vertical="center"/>
    </xf>
    <xf numFmtId="177" fontId="8" fillId="10" borderId="6" xfId="5" applyNumberFormat="1" applyFont="1" applyFill="1" applyBorder="1">
      <alignment vertical="center"/>
    </xf>
    <xf numFmtId="0" fontId="8" fillId="0" borderId="6" xfId="4" applyBorder="1" applyAlignment="1">
      <alignment horizontal="left" vertical="center" wrapText="1"/>
    </xf>
    <xf numFmtId="0" fontId="0" fillId="0" borderId="6" xfId="4" applyFont="1" applyBorder="1" applyAlignment="1">
      <alignment horizontal="left" vertical="center" wrapText="1"/>
    </xf>
    <xf numFmtId="0" fontId="8" fillId="11" borderId="6" xfId="4" applyFill="1" applyBorder="1" applyAlignment="1">
      <alignment horizontal="center" vertical="center"/>
    </xf>
    <xf numFmtId="0" fontId="12" fillId="0" borderId="0" xfId="2">
      <alignment vertical="center"/>
    </xf>
    <xf numFmtId="0" fontId="0" fillId="0" borderId="0" xfId="5" applyNumberFormat="1" applyFont="1">
      <alignment vertical="center"/>
    </xf>
    <xf numFmtId="38" fontId="0" fillId="0" borderId="0" xfId="5" applyFont="1">
      <alignment vertical="center"/>
    </xf>
    <xf numFmtId="0" fontId="0" fillId="0" borderId="0" xfId="5" applyNumberFormat="1" applyFont="1" applyFill="1">
      <alignment vertical="center"/>
    </xf>
    <xf numFmtId="177" fontId="8" fillId="0" borderId="0" xfId="4" applyNumberForma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0" fillId="2" borderId="2"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15"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5" borderId="6" xfId="0" applyFont="1" applyFill="1" applyBorder="1" applyAlignment="1">
      <alignment horizontal="center" vertical="center" wrapText="1"/>
    </xf>
    <xf numFmtId="0" fontId="6" fillId="5" borderId="7" xfId="1" applyNumberFormat="1" applyFont="1" applyFill="1" applyBorder="1" applyAlignment="1">
      <alignment horizontal="center" vertical="center" wrapText="1"/>
    </xf>
    <xf numFmtId="0" fontId="6" fillId="5" borderId="8" xfId="1" applyNumberFormat="1" applyFont="1" applyFill="1" applyBorder="1" applyAlignment="1">
      <alignment horizontal="center" vertical="center" wrapText="1"/>
    </xf>
    <xf numFmtId="0" fontId="0" fillId="0" borderId="8" xfId="0" applyBorder="1" applyAlignment="1">
      <alignment horizontal="center" vertical="center"/>
    </xf>
    <xf numFmtId="0" fontId="0" fillId="0" borderId="6" xfId="0" applyBorder="1" applyAlignment="1">
      <alignment horizontal="center" vertical="center"/>
    </xf>
    <xf numFmtId="0" fontId="6" fillId="5" borderId="10"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0" fillId="0" borderId="14" xfId="0" applyBorder="1" applyAlignment="1">
      <alignment horizontal="center" vertical="center"/>
    </xf>
    <xf numFmtId="0" fontId="6" fillId="2" borderId="21" xfId="0" applyFont="1" applyFill="1" applyBorder="1" applyAlignment="1">
      <alignment horizontal="center" vertical="center" wrapText="1"/>
    </xf>
    <xf numFmtId="0" fontId="6" fillId="2" borderId="22" xfId="0" applyFont="1" applyFill="1" applyBorder="1" applyAlignment="1">
      <alignment horizontal="center" vertical="center" wrapText="1"/>
    </xf>
    <xf numFmtId="0" fontId="6" fillId="2" borderId="23"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6" fillId="2" borderId="20" xfId="0" applyFont="1" applyFill="1" applyBorder="1" applyAlignment="1">
      <alignment horizontal="center" vertical="center" wrapText="1"/>
    </xf>
    <xf numFmtId="0" fontId="6" fillId="2" borderId="9" xfId="0" applyFont="1" applyFill="1" applyBorder="1" applyAlignment="1">
      <alignment horizontal="center" vertical="top" wrapText="1"/>
    </xf>
    <xf numFmtId="0" fontId="6" fillId="2" borderId="15" xfId="0" applyFont="1" applyFill="1" applyBorder="1" applyAlignment="1">
      <alignment horizontal="center" vertical="top" wrapText="1"/>
    </xf>
    <xf numFmtId="0" fontId="6" fillId="2" borderId="5"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5" borderId="24" xfId="1" applyNumberFormat="1" applyFont="1" applyFill="1" applyBorder="1" applyAlignment="1">
      <alignment horizontal="center" vertical="center" wrapText="1"/>
    </xf>
    <xf numFmtId="0" fontId="6" fillId="5" borderId="25" xfId="1" applyNumberFormat="1"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7" fillId="5" borderId="6" xfId="5" applyNumberFormat="1" applyFont="1" applyFill="1" applyBorder="1" applyAlignment="1">
      <alignment horizontal="left" vertical="center" wrapText="1"/>
    </xf>
    <xf numFmtId="0" fontId="8" fillId="7" borderId="6" xfId="4" applyFill="1" applyBorder="1">
      <alignment vertical="center"/>
    </xf>
    <xf numFmtId="0" fontId="8" fillId="8" borderId="6" xfId="4" applyFill="1" applyBorder="1">
      <alignment vertical="center"/>
    </xf>
    <xf numFmtId="0" fontId="8" fillId="8" borderId="2" xfId="4" applyFill="1" applyBorder="1">
      <alignment vertical="center"/>
    </xf>
    <xf numFmtId="0" fontId="8" fillId="8" borderId="6" xfId="4" applyFill="1" applyBorder="1" applyAlignment="1">
      <alignment vertical="center" wrapText="1"/>
    </xf>
    <xf numFmtId="0" fontId="8" fillId="8" borderId="6" xfId="4" applyFill="1" applyBorder="1" applyAlignment="1">
      <alignment horizontal="center" vertical="center"/>
    </xf>
    <xf numFmtId="0" fontId="0" fillId="0" borderId="0" xfId="4" applyFont="1" applyAlignment="1">
      <alignment horizontal="center" vertical="center"/>
    </xf>
    <xf numFmtId="0" fontId="8" fillId="0" borderId="0" xfId="4" applyAlignment="1">
      <alignment horizontal="center" vertical="center"/>
    </xf>
    <xf numFmtId="0" fontId="8" fillId="0" borderId="6" xfId="4" applyBorder="1">
      <alignment vertical="center"/>
    </xf>
    <xf numFmtId="0" fontId="8" fillId="0" borderId="6" xfId="4" applyBorder="1" applyAlignment="1">
      <alignment vertical="center" wrapText="1"/>
    </xf>
    <xf numFmtId="0" fontId="17" fillId="0" borderId="10" xfId="5" applyNumberFormat="1" applyFont="1" applyFill="1" applyBorder="1" applyAlignment="1">
      <alignment vertical="center" wrapText="1"/>
    </xf>
    <xf numFmtId="0" fontId="17" fillId="0" borderId="16" xfId="5" applyNumberFormat="1" applyFont="1" applyFill="1" applyBorder="1">
      <alignment vertical="center"/>
    </xf>
    <xf numFmtId="0" fontId="0" fillId="5" borderId="6" xfId="4" applyFont="1" applyFill="1" applyBorder="1" applyAlignment="1">
      <alignment vertical="center" wrapText="1"/>
    </xf>
    <xf numFmtId="0" fontId="8" fillId="5" borderId="6" xfId="4" applyFill="1" applyBorder="1">
      <alignment vertical="center"/>
    </xf>
    <xf numFmtId="0" fontId="17" fillId="5" borderId="10" xfId="5" applyNumberFormat="1" applyFont="1" applyFill="1" applyBorder="1" applyAlignment="1">
      <alignment vertical="center" wrapText="1"/>
    </xf>
    <xf numFmtId="0" fontId="17" fillId="5" borderId="16" xfId="5" applyNumberFormat="1" applyFont="1" applyFill="1" applyBorder="1">
      <alignment vertical="center"/>
    </xf>
  </cellXfs>
  <cellStyles count="6">
    <cellStyle name="桁区切り" xfId="1" builtinId="6"/>
    <cellStyle name="桁区切り 2" xfId="5"/>
    <cellStyle name="標準" xfId="0" builtinId="0"/>
    <cellStyle name="標準 2" xfId="2"/>
    <cellStyle name="標準 2 2" xfId="3"/>
    <cellStyle name="標準 4" xfId="4"/>
  </cellStyles>
  <dxfs count="29">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numFmt numFmtId="3" formatCode="#,##0"/>
    </dxf>
    <dxf>
      <numFmt numFmtId="3" formatCode="#,##0"/>
    </dxf>
    <dxf>
      <fill>
        <patternFill patternType="darkUp"/>
      </fill>
    </dxf>
    <dxf>
      <fill>
        <patternFill patternType="darkUp"/>
      </fill>
    </dxf>
    <dxf>
      <fill>
        <patternFill patternType="darkUp"/>
      </fill>
    </dxf>
    <dxf>
      <numFmt numFmtId="3" formatCode="#,##0"/>
    </dxf>
    <dxf>
      <numFmt numFmtId="3" formatCode="#,##0"/>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
      <fill>
        <patternFill patternType="darkUp"/>
      </fill>
    </dxf>
  </dxfs>
  <tableStyles count="0" defaultTableStyle="TableStyleMedium9" defaultPivotStyle="PivotStyleLight16"/>
  <colors>
    <mruColors>
      <color rgb="FFFFFFCC"/>
      <color rgb="FFDAEEF3"/>
      <color rgb="FFFFFF99"/>
      <color rgb="FF99FF6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37</xdr:col>
      <xdr:colOff>519442</xdr:colOff>
      <xdr:row>18</xdr:row>
      <xdr:rowOff>315780</xdr:rowOff>
    </xdr:from>
    <xdr:ext cx="7644839" cy="7304220"/>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44211978" y="5704209"/>
          <a:ext cx="7644839" cy="730422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200"/>
            <a:t>＜記載要領＞</a:t>
          </a:r>
          <a:endParaRPr kumimoji="1" lang="en-US" altLang="ja-JP" sz="1200"/>
        </a:p>
        <a:p>
          <a:r>
            <a:rPr kumimoji="1" lang="ja-JP" altLang="en-US" sz="1200"/>
            <a:t>記載例に倣って作成してください。</a:t>
          </a:r>
          <a:endParaRPr kumimoji="1" lang="en-US" altLang="ja-JP" sz="1200"/>
        </a:p>
        <a:p>
          <a:r>
            <a:rPr kumimoji="1" lang="ja-JP" altLang="en-US" sz="1200">
              <a:solidFill>
                <a:srgbClr val="FF0000"/>
              </a:solidFill>
            </a:rPr>
            <a:t>網掛け部分や自動入力、自動計算と書かれている部分には入力しないでください。</a:t>
          </a:r>
          <a:endParaRPr kumimoji="1" lang="en-US" altLang="ja-JP" sz="1200">
            <a:solidFill>
              <a:srgbClr val="FF0000"/>
            </a:solidFill>
          </a:endParaRPr>
        </a:p>
        <a:p>
          <a:r>
            <a:rPr kumimoji="1" lang="ja-JP" altLang="en-US" sz="1200">
              <a:solidFill>
                <a:srgbClr val="FF0000"/>
              </a:solidFill>
            </a:rPr>
            <a:t>シート名は変更しないでください。</a:t>
          </a:r>
          <a:endParaRPr kumimoji="1" lang="en-US" altLang="ja-JP" sz="1200">
            <a:solidFill>
              <a:srgbClr val="FF0000"/>
            </a:solidFill>
          </a:endParaRPr>
        </a:p>
        <a:p>
          <a:r>
            <a:rPr kumimoji="1" lang="ja-JP" altLang="en-US" sz="1200">
              <a:solidFill>
                <a:srgbClr val="FF0000"/>
              </a:solidFill>
            </a:rPr>
            <a:t>入力不要や自動集計が行われるセルに入力をしてしまうと正しく合計されない可能性がありますのでご注意ください。</a:t>
          </a:r>
          <a:endParaRPr kumimoji="1" lang="en-US" altLang="ja-JP" sz="1200">
            <a:solidFill>
              <a:srgbClr val="FF0000"/>
            </a:solidFill>
          </a:endParaRPr>
        </a:p>
        <a:p>
          <a:endParaRPr kumimoji="1" lang="en-US" altLang="ja-JP" sz="1200"/>
        </a:p>
        <a:p>
          <a:r>
            <a:rPr kumimoji="1" lang="ja-JP" altLang="en-US" sz="1200"/>
            <a:t>１．設置者名・・・都道府県、市区町村、園名を記載してください。</a:t>
          </a:r>
          <a:endParaRPr kumimoji="1" lang="en-US" altLang="ja-JP" sz="1200"/>
        </a:p>
        <a:p>
          <a:r>
            <a:rPr kumimoji="1" lang="ja-JP" altLang="en-US" sz="1200"/>
            <a:t>２．区分・・・ブルダウンから「県」「市区町村」「私立」を選択してください。</a:t>
          </a:r>
          <a:endParaRPr kumimoji="1" lang="en-US" altLang="ja-JP" sz="1200"/>
        </a:p>
        <a:p>
          <a:r>
            <a:rPr kumimoji="1" lang="ja-JP" altLang="en-US" sz="1200"/>
            <a:t>３．設置種別・・・プルダウンから「幼稚園」「幼稚園認定こども園」を選択してください。（私立）</a:t>
          </a:r>
          <a:endParaRPr kumimoji="1" lang="en-US" altLang="ja-JP" sz="1200"/>
        </a:p>
        <a:p>
          <a:r>
            <a:rPr kumimoji="1" lang="ja-JP" altLang="en-US" sz="1200"/>
            <a:t>４．所管園数・・・域内の所管幼稚園数を記載してください。（都道府県または市区町村）</a:t>
          </a:r>
          <a:endParaRPr kumimoji="1" lang="en-US" altLang="ja-JP" sz="1200"/>
        </a:p>
        <a:p>
          <a:r>
            <a:rPr kumimoji="1" lang="ja-JP" altLang="en-US" sz="1200"/>
            <a:t>５．定員入力・・・認可定員数を入力してください。（私立）</a:t>
          </a:r>
          <a:endParaRPr kumimoji="1" lang="en-US" altLang="ja-JP" sz="1200"/>
        </a:p>
        <a:p>
          <a:r>
            <a:rPr kumimoji="1" lang="ja-JP" altLang="en-US" sz="1200"/>
            <a:t>６．交付園数・・・交付する園数を記載してください。（都道府県または市区町村）</a:t>
          </a:r>
          <a:endParaRPr kumimoji="1" lang="en-US" altLang="ja-JP" sz="1200"/>
        </a:p>
        <a:p>
          <a:r>
            <a:rPr kumimoji="1" lang="ja-JP" altLang="en-US" sz="1200"/>
            <a:t>７．定員区分・・・交付する園の定員区分を記載してください。（都道府県または市区町村）</a:t>
          </a:r>
          <a:endParaRPr kumimoji="1" lang="en-US" altLang="ja-JP" sz="1200"/>
        </a:p>
        <a:p>
          <a:r>
            <a:rPr kumimoji="1" lang="ja-JP" altLang="en-US" sz="1200"/>
            <a:t>８．令和３年度交付決定及び令和４年度内定の有無・・・</a:t>
          </a:r>
          <a:r>
            <a:rPr kumimoji="1" lang="ja-JP" altLang="ja-JP" sz="1100">
              <a:solidFill>
                <a:schemeClr val="tx1"/>
              </a:solidFill>
              <a:effectLst/>
              <a:latin typeface="+mn-lt"/>
              <a:ea typeface="+mn-ea"/>
              <a:cs typeface="+mn-cs"/>
            </a:rPr>
            <a:t>交付決定（内定）を受けていない場合は「</a:t>
          </a:r>
          <a:r>
            <a:rPr kumimoji="1" lang="en-US" altLang="ja-JP" sz="1100">
              <a:solidFill>
                <a:schemeClr val="tx1"/>
              </a:solidFill>
              <a:effectLst/>
              <a:latin typeface="+mn-lt"/>
              <a:ea typeface="+mn-ea"/>
              <a:cs typeface="+mn-cs"/>
            </a:rPr>
            <a:t>×</a:t>
          </a:r>
          <a:r>
            <a:rPr kumimoji="1" lang="ja-JP" altLang="ja-JP" sz="1100">
              <a:solidFill>
                <a:schemeClr val="tx1"/>
              </a:solidFill>
              <a:effectLst/>
              <a:latin typeface="+mn-lt"/>
              <a:ea typeface="+mn-ea"/>
              <a:cs typeface="+mn-cs"/>
            </a:rPr>
            <a:t>」</a:t>
          </a:r>
          <a:r>
            <a:rPr kumimoji="1" lang="ja-JP" altLang="en-US" sz="1100">
              <a:solidFill>
                <a:schemeClr val="tx1"/>
              </a:solidFill>
              <a:effectLst/>
              <a:latin typeface="+mn-lt"/>
              <a:ea typeface="+mn-ea"/>
              <a:cs typeface="+mn-cs"/>
            </a:rPr>
            <a:t>、</a:t>
          </a:r>
          <a:r>
            <a:rPr kumimoji="1" lang="ja-JP" altLang="en-US" sz="1200"/>
            <a:t>令和３年度中に交付決定（令和４年度内定）を受けている場合は「○」を選択し、国から交付決定を受けた金額を記入してください。</a:t>
          </a:r>
          <a:endParaRPr kumimoji="1" lang="en-US" altLang="ja-JP" sz="1200"/>
        </a:p>
        <a:p>
          <a:r>
            <a:rPr kumimoji="1" lang="ja-JP" altLang="en-US" sz="1200"/>
            <a:t>　　</a:t>
          </a:r>
          <a:r>
            <a:rPr kumimoji="1" lang="en-US" altLang="ja-JP" sz="1200"/>
            <a:t>※</a:t>
          </a:r>
          <a:r>
            <a:rPr kumimoji="1" lang="ja-JP" altLang="en-US" sz="1200"/>
            <a:t>令和３年度交付決定については、令和３年度補正予算のみ</a:t>
          </a:r>
          <a:endParaRPr kumimoji="1" lang="en-US" altLang="ja-JP" sz="1200"/>
        </a:p>
        <a:p>
          <a:r>
            <a:rPr kumimoji="1" lang="ja-JP" altLang="en-US" sz="1200"/>
            <a:t>９．交付対象額</a:t>
          </a:r>
          <a:endParaRPr kumimoji="1" lang="en-US" altLang="ja-JP" sz="1200"/>
        </a:p>
        <a:p>
          <a:r>
            <a:rPr kumimoji="1" lang="ja-JP" altLang="en-US" sz="1200"/>
            <a:t>①消毒液やハンドソープ等の配布、感染防止用の消耗品購入</a:t>
          </a:r>
          <a:endParaRPr kumimoji="1" lang="en-US" altLang="ja-JP" sz="1200"/>
        </a:p>
        <a:p>
          <a:r>
            <a:rPr kumimoji="1" lang="ja-JP" altLang="en-US" sz="1200"/>
            <a:t>一括購入分・・・都道府県もしくは市区町村が一括購入した分についてはこちらに計上してください。</a:t>
          </a:r>
          <a:endParaRPr kumimoji="1" lang="en-US" altLang="ja-JP" sz="1200"/>
        </a:p>
        <a:p>
          <a:r>
            <a:rPr kumimoji="1" lang="ja-JP" altLang="en-US" sz="1200"/>
            <a:t>設置者購入分・・・一括購入とは別に設置者（市区町村）で購入した分についてはこちらに計上してください。</a:t>
          </a:r>
          <a:endParaRPr kumimoji="1" lang="en-US" altLang="ja-JP" sz="1200"/>
        </a:p>
        <a:p>
          <a:r>
            <a:rPr kumimoji="1" lang="ja-JP" altLang="en-US" sz="1200"/>
            <a:t>購入物品・・・</a:t>
          </a:r>
          <a:r>
            <a:rPr kumimoji="1" lang="ja-JP" altLang="ja-JP" sz="1200">
              <a:solidFill>
                <a:schemeClr val="tx1"/>
              </a:solidFill>
              <a:effectLst/>
              <a:latin typeface="+mn-lt"/>
              <a:ea typeface="+mn-ea"/>
              <a:cs typeface="+mn-cs"/>
            </a:rPr>
            <a:t>具体的な商品名（メーカー名等）やマスクの種類（立体マスクやサージカルマスクなど）の記載は不要です。</a:t>
          </a:r>
          <a:endParaRPr kumimoji="1" lang="en-US" altLang="ja-JP" sz="1200">
            <a:solidFill>
              <a:schemeClr val="tx1"/>
            </a:solidFill>
            <a:effectLst/>
            <a:latin typeface="+mn-lt"/>
            <a:ea typeface="+mn-ea"/>
            <a:cs typeface="+mn-cs"/>
          </a:endParaRPr>
        </a:p>
        <a:p>
          <a:r>
            <a:rPr lang="ja-JP" altLang="en-US" sz="1200">
              <a:effectLst/>
            </a:rPr>
            <a:t>②感染症対策を徹底するために必要なかかり増し経費</a:t>
          </a:r>
          <a:endParaRPr lang="en-US" altLang="ja-JP" sz="1200">
            <a:effectLst/>
          </a:endParaRPr>
        </a:p>
        <a:p>
          <a:r>
            <a:rPr kumimoji="1" lang="ja-JP" altLang="ja-JP" sz="1200">
              <a:solidFill>
                <a:schemeClr val="tx1"/>
              </a:solidFill>
              <a:effectLst/>
              <a:latin typeface="+mn-lt"/>
              <a:ea typeface="+mn-ea"/>
              <a:cs typeface="+mn-cs"/>
            </a:rPr>
            <a:t>内訳別に金額を記載してください。（合計は自動的に集計されます）</a:t>
          </a:r>
          <a:endParaRPr lang="ja-JP" altLang="ja-JP" sz="1200">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tx1"/>
              </a:solidFill>
              <a:effectLst/>
              <a:latin typeface="+mn-lt"/>
              <a:ea typeface="+mn-ea"/>
              <a:cs typeface="+mn-cs"/>
            </a:rPr>
            <a:t>１０</a:t>
          </a:r>
          <a:r>
            <a:rPr kumimoji="1" lang="ja-JP" altLang="en-US" sz="1100">
              <a:solidFill>
                <a:schemeClr val="tx1"/>
              </a:solidFill>
              <a:effectLst/>
              <a:latin typeface="+mn-lt"/>
              <a:ea typeface="+mn-ea"/>
              <a:cs typeface="+mn-cs"/>
            </a:rPr>
            <a:t>・１１</a:t>
          </a:r>
          <a:r>
            <a:rPr kumimoji="1" lang="ja-JP" altLang="ja-JP" sz="1100">
              <a:solidFill>
                <a:schemeClr val="tx1"/>
              </a:solidFill>
              <a:effectLst/>
              <a:latin typeface="+mn-lt"/>
              <a:ea typeface="+mn-ea"/>
              <a:cs typeface="+mn-cs"/>
            </a:rPr>
            <a:t>．交付対象額</a:t>
          </a:r>
          <a:endParaRPr kumimoji="1" lang="en-US" altLang="ja-JP" sz="11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200">
              <a:effectLst/>
            </a:rPr>
            <a:t>都道府県単位で千円未満切捨ての場合は</a:t>
          </a:r>
          <a:r>
            <a:rPr lang="en-US" altLang="ja-JP" sz="1200">
              <a:effectLst/>
            </a:rPr>
            <a:t>10</a:t>
          </a:r>
          <a:r>
            <a:rPr lang="ja-JP" altLang="en-US" sz="1200">
              <a:effectLst/>
            </a:rPr>
            <a:t>、</a:t>
          </a:r>
          <a:r>
            <a:rPr lang="ja-JP" altLang="ja-JP" sz="1100">
              <a:solidFill>
                <a:schemeClr val="tx1"/>
              </a:solidFill>
              <a:effectLst/>
              <a:latin typeface="+mn-lt"/>
              <a:ea typeface="+mn-ea"/>
              <a:cs typeface="+mn-cs"/>
            </a:rPr>
            <a:t>園ごとに千円未満切捨ての</a:t>
          </a:r>
          <a:r>
            <a:rPr lang="ja-JP" altLang="en-US" sz="1100">
              <a:solidFill>
                <a:schemeClr val="tx1"/>
              </a:solidFill>
              <a:effectLst/>
              <a:latin typeface="+mn-lt"/>
              <a:ea typeface="+mn-ea"/>
              <a:cs typeface="+mn-cs"/>
            </a:rPr>
            <a:t>場合は</a:t>
          </a:r>
          <a:r>
            <a:rPr lang="en-US" altLang="ja-JP" sz="1100">
              <a:solidFill>
                <a:schemeClr val="tx1"/>
              </a:solidFill>
              <a:effectLst/>
              <a:latin typeface="+mn-lt"/>
              <a:ea typeface="+mn-ea"/>
              <a:cs typeface="+mn-cs"/>
            </a:rPr>
            <a:t>11</a:t>
          </a:r>
          <a:r>
            <a:rPr lang="ja-JP" altLang="en-US" sz="1100">
              <a:solidFill>
                <a:schemeClr val="tx1"/>
              </a:solidFill>
              <a:effectLst/>
              <a:latin typeface="+mn-lt"/>
              <a:ea typeface="+mn-ea"/>
              <a:cs typeface="+mn-cs"/>
            </a:rPr>
            <a:t>を選択し、使用しない方は非表示としてください。</a:t>
          </a:r>
          <a:endParaRPr lang="ja-JP" altLang="ja-JP" sz="1200">
            <a:effectLst/>
          </a:endParaRPr>
        </a:p>
        <a:p>
          <a:endParaRPr kumimoji="1" lang="en-US" altLang="ja-JP" sz="1200"/>
        </a:p>
        <a:p>
          <a:r>
            <a:rPr kumimoji="1" lang="ja-JP" altLang="en-US" sz="1200"/>
            <a:t>・金額は千円単位で記載してください。</a:t>
          </a:r>
          <a:endParaRPr kumimoji="1" lang="en-US" altLang="ja-JP" sz="12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t>・水色のセルには計算式が入力されていますので入力は不要です。</a:t>
          </a:r>
          <a:endParaRPr kumimoji="1" lang="en-US" altLang="ja-JP" sz="12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200">
              <a:solidFill>
                <a:schemeClr val="tx1"/>
              </a:solidFill>
              <a:effectLst/>
              <a:latin typeface="+mn-lt"/>
              <a:ea typeface="+mn-ea"/>
              <a:cs typeface="+mn-cs"/>
            </a:rPr>
            <a:t>・計の集計範囲に漏れがないか確認してください。</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・担当部署名・担当者名・連絡先は内容について確認する際に使用させていただきます。</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市区町村の担当者でも都道府県担当者でも構いません。</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・計算式が入力されているセルは都道府県の事情等に合わせ適宜変更していただいても構いませんが、</a:t>
          </a:r>
          <a:endParaRPr kumimoji="1" lang="en-US" altLang="ja-JP" sz="1200">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tx1"/>
              </a:solidFill>
              <a:effectLst/>
              <a:latin typeface="+mn-lt"/>
              <a:ea typeface="+mn-ea"/>
              <a:cs typeface="+mn-cs"/>
            </a:rPr>
            <a:t>　その際はなぜ変更したのかをコメント等でわかるよう記載をお願いします。</a:t>
          </a:r>
          <a:endParaRPr lang="ja-JP" altLang="ja-JP" sz="1200">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23</xdr:col>
      <xdr:colOff>47625</xdr:colOff>
      <xdr:row>10</xdr:row>
      <xdr:rowOff>175681</xdr:rowOff>
    </xdr:from>
    <xdr:ext cx="5988052" cy="6768044"/>
    <xdr:sp macro="" textlink="">
      <xdr:nvSpPr>
        <xdr:cNvPr id="2" name="正方形/長方形 1">
          <a:extLst>
            <a:ext uri="{FF2B5EF4-FFF2-40B4-BE49-F238E27FC236}">
              <a16:creationId xmlns:a16="http://schemas.microsoft.com/office/drawing/2014/main" id="{9F6B69B1-C7FE-46C2-ABFF-8CD88559BF1F}"/>
            </a:ext>
          </a:extLst>
        </xdr:cNvPr>
        <xdr:cNvSpPr/>
      </xdr:nvSpPr>
      <xdr:spPr>
        <a:xfrm>
          <a:off x="24345900" y="2356906"/>
          <a:ext cx="5988052" cy="6768044"/>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spAutoFit/>
        </a:bodyPr>
        <a:lstStyle/>
        <a:p>
          <a:pPr algn="l"/>
          <a:r>
            <a:rPr kumimoji="1" lang="ja-JP" altLang="en-US" sz="1100" b="1">
              <a:solidFill>
                <a:sysClr val="windowText" lastClr="000000"/>
              </a:solidFill>
            </a:rPr>
            <a:t>＜記載要領＞</a:t>
          </a:r>
          <a:endParaRPr kumimoji="1" lang="en-US" altLang="ja-JP" sz="1100" b="1">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「法人名」・・・学校法人については法人名を記載すること。</a:t>
          </a:r>
          <a:endParaRPr kumimoji="1" lang="en-US" altLang="ja-JP" sz="1100">
            <a:solidFill>
              <a:sysClr val="windowText" lastClr="000000"/>
            </a:solidFill>
          </a:endParaRPr>
        </a:p>
        <a:p>
          <a:pPr algn="l"/>
          <a:r>
            <a:rPr kumimoji="1" lang="ja-JP" altLang="en-US" sz="1100">
              <a:solidFill>
                <a:sysClr val="windowText" lastClr="000000"/>
              </a:solidFill>
            </a:rPr>
            <a:t>　　　　　　　　</a:t>
          </a:r>
          <a:r>
            <a:rPr kumimoji="1" lang="ja-JP" altLang="en-US" sz="1100" baseline="0">
              <a:solidFill>
                <a:sysClr val="windowText" lastClr="000000"/>
              </a:solidFill>
            </a:rPr>
            <a:t> </a:t>
          </a:r>
          <a:r>
            <a:rPr kumimoji="1" lang="ja-JP" altLang="en-US" sz="1100">
              <a:solidFill>
                <a:sysClr val="windowText" lastClr="000000"/>
              </a:solidFill>
            </a:rPr>
            <a:t>公立幼稚園の場合は市町村名を記載すること。</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「総事業費」・・・システム導入及び備品購入費に要した経費の総額を記入すること。</a:t>
          </a:r>
        </a:p>
        <a:p>
          <a:pPr algn="l"/>
          <a:endParaRPr kumimoji="1" lang="ja-JP" altLang="en-US" sz="1100">
            <a:solidFill>
              <a:sysClr val="windowText" lastClr="000000"/>
            </a:solidFill>
          </a:endParaRPr>
        </a:p>
        <a:p>
          <a:pPr algn="l"/>
          <a:r>
            <a:rPr kumimoji="1" lang="ja-JP" altLang="en-US" sz="1100">
              <a:solidFill>
                <a:sysClr val="windowText" lastClr="000000"/>
              </a:solidFill>
            </a:rPr>
            <a:t>「うちシステム導入費」・・・交付対象経費のうち、システム導入に係る経費を記載すること。（</a:t>
          </a:r>
          <a:r>
            <a:rPr kumimoji="1" lang="en-US" altLang="ja-JP" sz="1100">
              <a:solidFill>
                <a:sysClr val="windowText" lastClr="000000"/>
              </a:solidFill>
            </a:rPr>
            <a:t>0</a:t>
          </a:r>
          <a:r>
            <a:rPr kumimoji="1" lang="ja-JP" altLang="en-US" sz="1100">
              <a:solidFill>
                <a:sysClr val="windowText" lastClr="000000"/>
              </a:solidFill>
            </a:rPr>
            <a:t>円の場合は未記載）</a:t>
          </a:r>
          <a:endParaRPr kumimoji="1" lang="en-US" altLang="ja-JP" sz="1100">
            <a:solidFill>
              <a:sysClr val="windowText" lastClr="00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ysClr val="windowText" lastClr="000000"/>
              </a:solidFill>
              <a:effectLst/>
              <a:latin typeface="+mn-lt"/>
              <a:ea typeface="+mn-ea"/>
              <a:cs typeface="+mn-cs"/>
            </a:rPr>
            <a:t>　→</a:t>
          </a:r>
          <a:r>
            <a:rPr kumimoji="1" lang="ja-JP" altLang="en-US" sz="1100" u="sng">
              <a:solidFill>
                <a:sysClr val="windowText" lastClr="000000"/>
              </a:solidFill>
              <a:effectLst/>
              <a:latin typeface="+mn-lt"/>
              <a:ea typeface="+mn-ea"/>
              <a:cs typeface="+mn-cs"/>
            </a:rPr>
            <a:t>該当ある場合、</a:t>
          </a:r>
          <a:r>
            <a:rPr kumimoji="1" lang="en-US" altLang="ja-JP" sz="1100" u="sng">
              <a:solidFill>
                <a:srgbClr val="FF0000"/>
              </a:solidFill>
              <a:effectLst/>
              <a:latin typeface="+mn-lt"/>
              <a:ea typeface="+mn-ea"/>
              <a:cs typeface="+mn-cs"/>
            </a:rPr>
            <a:t>O</a:t>
          </a:r>
          <a:r>
            <a:rPr kumimoji="1" lang="ja-JP" altLang="en-US" sz="1100" u="sng">
              <a:solidFill>
                <a:srgbClr val="FF0000"/>
              </a:solidFill>
              <a:effectLst/>
              <a:latin typeface="+mn-lt"/>
              <a:ea typeface="+mn-ea"/>
              <a:cs typeface="+mn-cs"/>
            </a:rPr>
            <a:t>列「導入システム内容」</a:t>
          </a:r>
          <a:r>
            <a:rPr kumimoji="1" lang="ja-JP" altLang="ja-JP" sz="1100" u="sng">
              <a:solidFill>
                <a:srgbClr val="FF0000"/>
              </a:solidFill>
              <a:effectLst/>
              <a:latin typeface="+mn-lt"/>
              <a:ea typeface="+mn-ea"/>
              <a:cs typeface="+mn-cs"/>
            </a:rPr>
            <a:t>は入力必須</a:t>
          </a:r>
          <a:r>
            <a:rPr kumimoji="1" lang="ja-JP" altLang="ja-JP" sz="1100" u="sng">
              <a:solidFill>
                <a:schemeClr val="tx1"/>
              </a:solidFill>
              <a:effectLst/>
              <a:latin typeface="+mn-lt"/>
              <a:ea typeface="+mn-ea"/>
              <a:cs typeface="+mn-cs"/>
            </a:rPr>
            <a:t>項目です。</a:t>
          </a:r>
          <a:endParaRPr kumimoji="1" lang="en-US" altLang="ja-JP" sz="1100">
            <a:solidFill>
              <a:sysClr val="windowText" lastClr="000000"/>
            </a:solidFill>
          </a:endParaRPr>
        </a:p>
        <a:p>
          <a:endParaRPr kumimoji="1" lang="en-US" altLang="ja-JP" sz="1100">
            <a:solidFill>
              <a:sysClr val="windowText" lastClr="000000"/>
            </a:solidFill>
          </a:endParaRPr>
        </a:p>
        <a:p>
          <a:endParaRPr kumimoji="1" lang="en-US" altLang="ja-JP" sz="1100">
            <a:solidFill>
              <a:sysClr val="windowText" lastClr="000000"/>
            </a:solidFill>
          </a:endParaRPr>
        </a:p>
        <a:p>
          <a:r>
            <a:rPr kumimoji="1" lang="ja-JP" altLang="en-US" sz="1100">
              <a:solidFill>
                <a:sysClr val="windowText" lastClr="000000"/>
              </a:solidFill>
            </a:rPr>
            <a:t>「うち、備品購入費」・・・交付対象経費のうち、備品購入に係る経費を記載すること。</a:t>
          </a:r>
          <a:endParaRPr kumimoji="1" lang="en-US" altLang="ja-JP" sz="1100">
            <a:solidFill>
              <a:sysClr val="windowText" lastClr="000000"/>
            </a:solidFill>
          </a:endParaRPr>
        </a:p>
        <a:p>
          <a:r>
            <a:rPr kumimoji="1" lang="ja-JP" altLang="en-US" sz="1100">
              <a:solidFill>
                <a:schemeClr val="tx1"/>
              </a:solidFill>
            </a:rPr>
            <a:t>　　　　　　　　　　　　　（</a:t>
          </a:r>
          <a:r>
            <a:rPr kumimoji="1" lang="en-US" altLang="ja-JP" sz="1100">
              <a:solidFill>
                <a:schemeClr val="tx1"/>
              </a:solidFill>
            </a:rPr>
            <a:t>0</a:t>
          </a:r>
          <a:r>
            <a:rPr kumimoji="1" lang="ja-JP" altLang="en-US" sz="1100">
              <a:solidFill>
                <a:schemeClr val="tx1"/>
              </a:solidFill>
            </a:rPr>
            <a:t>円の場合は未記載）</a:t>
          </a:r>
          <a:endParaRPr kumimoji="1" lang="en-US" altLang="ja-JP" sz="1100">
            <a:solidFill>
              <a:schemeClr val="tx1"/>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chemeClr val="tx1"/>
              </a:solidFill>
              <a:effectLst/>
              <a:latin typeface="+mn-lt"/>
              <a:ea typeface="+mn-ea"/>
              <a:cs typeface="+mn-cs"/>
            </a:rPr>
            <a:t>　</a:t>
          </a:r>
          <a:r>
            <a:rPr kumimoji="1" lang="ja-JP" altLang="ja-JP" sz="1100">
              <a:solidFill>
                <a:schemeClr val="tx1"/>
              </a:solidFill>
              <a:effectLst/>
              <a:latin typeface="+mn-lt"/>
              <a:ea typeface="+mn-ea"/>
              <a:cs typeface="+mn-cs"/>
            </a:rPr>
            <a:t>→</a:t>
          </a:r>
          <a:r>
            <a:rPr kumimoji="1" lang="ja-JP" altLang="ja-JP" sz="1100" u="sng">
              <a:solidFill>
                <a:schemeClr val="tx1"/>
              </a:solidFill>
              <a:effectLst/>
              <a:latin typeface="+mn-lt"/>
              <a:ea typeface="+mn-ea"/>
              <a:cs typeface="+mn-cs"/>
            </a:rPr>
            <a:t>該当ある場合、</a:t>
          </a:r>
          <a:r>
            <a:rPr kumimoji="1" lang="en-US" altLang="ja-JP" sz="1100" u="sng">
              <a:solidFill>
                <a:srgbClr val="FF0000"/>
              </a:solidFill>
              <a:effectLst/>
              <a:latin typeface="+mn-lt"/>
              <a:ea typeface="+mn-ea"/>
              <a:cs typeface="+mn-cs"/>
            </a:rPr>
            <a:t>P</a:t>
          </a:r>
          <a:r>
            <a:rPr kumimoji="1" lang="ja-JP" altLang="ja-JP" sz="1100" u="sng">
              <a:solidFill>
                <a:srgbClr val="FF0000"/>
              </a:solidFill>
              <a:effectLst/>
              <a:latin typeface="+mn-lt"/>
              <a:ea typeface="+mn-ea"/>
              <a:cs typeface="+mn-cs"/>
            </a:rPr>
            <a:t>列</a:t>
          </a:r>
          <a:r>
            <a:rPr kumimoji="1" lang="ja-JP" altLang="en-US" sz="1100" u="sng">
              <a:solidFill>
                <a:srgbClr val="FF0000"/>
              </a:solidFill>
              <a:effectLst/>
              <a:latin typeface="+mn-lt"/>
              <a:ea typeface="+mn-ea"/>
              <a:cs typeface="+mn-cs"/>
            </a:rPr>
            <a:t>～</a:t>
          </a:r>
          <a:r>
            <a:rPr kumimoji="1" lang="en-US" altLang="ja-JP" sz="1100" u="sng">
              <a:solidFill>
                <a:srgbClr val="FF0000"/>
              </a:solidFill>
              <a:effectLst/>
              <a:latin typeface="+mn-lt"/>
              <a:ea typeface="+mn-ea"/>
              <a:cs typeface="+mn-cs"/>
            </a:rPr>
            <a:t>Y</a:t>
          </a:r>
          <a:r>
            <a:rPr kumimoji="1" lang="ja-JP" altLang="en-US" sz="1100" u="sng">
              <a:solidFill>
                <a:srgbClr val="FF0000"/>
              </a:solidFill>
              <a:effectLst/>
              <a:latin typeface="+mn-lt"/>
              <a:ea typeface="+mn-ea"/>
              <a:cs typeface="+mn-cs"/>
            </a:rPr>
            <a:t>列</a:t>
          </a:r>
          <a:r>
            <a:rPr kumimoji="1" lang="ja-JP" altLang="ja-JP" sz="1100" u="sng">
              <a:solidFill>
                <a:srgbClr val="FF0000"/>
              </a:solidFill>
              <a:effectLst/>
              <a:latin typeface="+mn-lt"/>
              <a:ea typeface="+mn-ea"/>
              <a:cs typeface="+mn-cs"/>
            </a:rPr>
            <a:t>は入力必須</a:t>
          </a:r>
          <a:r>
            <a:rPr kumimoji="1" lang="ja-JP" altLang="ja-JP" sz="1100" u="sng">
              <a:solidFill>
                <a:schemeClr val="tx1"/>
              </a:solidFill>
              <a:effectLst/>
              <a:latin typeface="+mn-lt"/>
              <a:ea typeface="+mn-ea"/>
              <a:cs typeface="+mn-cs"/>
            </a:rPr>
            <a:t>項目です。</a:t>
          </a:r>
          <a:endParaRPr kumimoji="1" lang="en-US" altLang="ja-JP" sz="1100" u="sng">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chemeClr val="tx1"/>
              </a:solidFill>
              <a:effectLst/>
              <a:latin typeface="+mn-lt"/>
              <a:ea typeface="+mn-ea"/>
              <a:cs typeface="+mn-cs"/>
            </a:rPr>
            <a:t>「予算区分」・・・（</a:t>
          </a:r>
          <a:r>
            <a:rPr kumimoji="1" lang="en-US" altLang="ja-JP" sz="1100" u="none">
              <a:solidFill>
                <a:schemeClr val="tx1"/>
              </a:solidFill>
              <a:effectLst/>
              <a:latin typeface="+mn-lt"/>
              <a:ea typeface="+mn-ea"/>
              <a:cs typeface="+mn-cs"/>
            </a:rPr>
            <a:t>e≧f*2</a:t>
          </a:r>
          <a:r>
            <a:rPr kumimoji="1" lang="ja-JP" altLang="en-US" sz="1100" u="none">
              <a:solidFill>
                <a:schemeClr val="tx1"/>
              </a:solidFill>
              <a:effectLst/>
              <a:latin typeface="+mn-lt"/>
              <a:ea typeface="+mn-ea"/>
              <a:cs typeface="+mn-cs"/>
            </a:rPr>
            <a:t>）の場合</a:t>
          </a:r>
          <a:r>
            <a:rPr kumimoji="1" lang="en-US" altLang="ja-JP" sz="1100" u="none">
              <a:solidFill>
                <a:schemeClr val="tx1"/>
              </a:solidFill>
              <a:effectLst/>
              <a:latin typeface="+mn-lt"/>
              <a:ea typeface="+mn-ea"/>
              <a:cs typeface="+mn-cs"/>
            </a:rPr>
            <a:t>R3</a:t>
          </a:r>
          <a:r>
            <a:rPr kumimoji="1" lang="ja-JP" altLang="en-US" sz="1100" u="none">
              <a:solidFill>
                <a:schemeClr val="tx1"/>
              </a:solidFill>
              <a:effectLst/>
              <a:latin typeface="+mn-lt"/>
              <a:ea typeface="+mn-ea"/>
              <a:cs typeface="+mn-cs"/>
            </a:rPr>
            <a:t>当初予算繰越、（</a:t>
          </a:r>
          <a:r>
            <a:rPr kumimoji="1" lang="en-US" altLang="ja-JP" sz="1100" u="none">
              <a:solidFill>
                <a:schemeClr val="tx1"/>
              </a:solidFill>
              <a:effectLst/>
              <a:latin typeface="+mn-lt"/>
              <a:ea typeface="+mn-ea"/>
              <a:cs typeface="+mn-cs"/>
            </a:rPr>
            <a:t>e≧f*2</a:t>
          </a:r>
          <a:r>
            <a:rPr kumimoji="1" lang="ja-JP" altLang="en-US" sz="1100" u="none">
              <a:solidFill>
                <a:schemeClr val="tx1"/>
              </a:solidFill>
              <a:effectLst/>
              <a:latin typeface="+mn-lt"/>
              <a:ea typeface="+mn-ea"/>
              <a:cs typeface="+mn-cs"/>
            </a:rPr>
            <a:t>）の場合</a:t>
          </a:r>
          <a:r>
            <a:rPr kumimoji="1" lang="en-US" altLang="ja-JP" sz="1100" u="none">
              <a:solidFill>
                <a:schemeClr val="tx1"/>
              </a:solidFill>
              <a:effectLst/>
              <a:latin typeface="+mn-lt"/>
              <a:ea typeface="+mn-ea"/>
              <a:cs typeface="+mn-cs"/>
            </a:rPr>
            <a:t>R4</a:t>
          </a:r>
          <a:r>
            <a:rPr kumimoji="1" lang="ja-JP" altLang="en-US" sz="1100" u="none">
              <a:solidFill>
                <a:schemeClr val="tx1"/>
              </a:solidFill>
              <a:effectLst/>
              <a:latin typeface="+mn-lt"/>
              <a:ea typeface="+mn-ea"/>
              <a:cs typeface="+mn-cs"/>
            </a:rPr>
            <a:t>当初予算に自動的に振り分けられます。特段の事情がない限り変更しないでください。変更する必要がある場合は、その理由とともに変更箇所がわかるようコメント等に記載してください。</a:t>
          </a: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u="none">
            <a:solidFill>
              <a:schemeClr val="tx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chemeClr val="tx1"/>
              </a:solidFill>
              <a:effectLst/>
              <a:latin typeface="+mn-lt"/>
              <a:ea typeface="+mn-ea"/>
              <a:cs typeface="+mn-cs"/>
            </a:rPr>
            <a:t>「備品使用目的」・・・あてはまる項目で〇を選択してください。その他を選択した場合は右の自由記述欄に目的を記載してください。</a:t>
          </a:r>
          <a:endParaRPr lang="ja-JP" altLang="ja-JP">
            <a:solidFill>
              <a:schemeClr val="tx1"/>
            </a:solidFill>
            <a:effectLst/>
          </a:endParaRPr>
        </a:p>
        <a:p>
          <a:endParaRPr kumimoji="1" lang="en-US" altLang="ja-JP" sz="1100">
            <a:solidFill>
              <a:schemeClr val="tx1"/>
            </a:solidFill>
          </a:endParaRPr>
        </a:p>
        <a:p>
          <a:endParaRPr kumimoji="1" lang="en-US" altLang="ja-JP" sz="1100">
            <a:solidFill>
              <a:sysClr val="windowText" lastClr="000000"/>
            </a:solidFill>
          </a:endParaRPr>
        </a:p>
        <a:p>
          <a:r>
            <a:rPr kumimoji="1" lang="en-US" altLang="ja-JP" sz="1100">
              <a:solidFill>
                <a:sysClr val="windowText" lastClr="000000"/>
              </a:solidFill>
            </a:rPr>
            <a:t>※</a:t>
          </a:r>
          <a:r>
            <a:rPr kumimoji="1" lang="ja-JP" altLang="en-US" sz="1100">
              <a:solidFill>
                <a:sysClr val="windowText" lastClr="000000"/>
              </a:solidFill>
            </a:rPr>
            <a:t>色付きのセルは計算式入りです。</a:t>
          </a:r>
          <a:r>
            <a:rPr kumimoji="1" lang="en-US" altLang="ja-JP" sz="1100">
              <a:solidFill>
                <a:sysClr val="windowText" lastClr="000000"/>
              </a:solidFill>
            </a:rPr>
            <a:t/>
          </a:r>
          <a:br>
            <a:rPr kumimoji="1" lang="en-US" altLang="ja-JP" sz="1100">
              <a:solidFill>
                <a:sysClr val="windowText" lastClr="000000"/>
              </a:solidFill>
            </a:rPr>
          </a:br>
          <a:r>
            <a:rPr kumimoji="1" lang="ja-JP" altLang="en-US" sz="1100">
              <a:solidFill>
                <a:sysClr val="windowText" lastClr="000000"/>
              </a:solidFill>
            </a:rPr>
            <a:t>　交付対象事業費は</a:t>
          </a:r>
          <a:r>
            <a:rPr kumimoji="1" lang="ja-JP" altLang="ja-JP" sz="1100">
              <a:solidFill>
                <a:sysClr val="windowText" lastClr="000000"/>
              </a:solidFill>
              <a:effectLst/>
              <a:latin typeface="+mn-lt"/>
              <a:ea typeface="+mn-ea"/>
              <a:cs typeface="+mn-cs"/>
            </a:rPr>
            <a:t>「総事業費」と「交付基準額</a:t>
          </a:r>
          <a:r>
            <a:rPr kumimoji="1" lang="ja-JP" altLang="en-US" sz="1100">
              <a:solidFill>
                <a:sysClr val="windowText" lastClr="000000"/>
              </a:solidFill>
              <a:effectLst/>
              <a:latin typeface="+mn-lt"/>
              <a:ea typeface="+mn-ea"/>
              <a:cs typeface="+mn-cs"/>
            </a:rPr>
            <a:t>７５０千</a:t>
          </a:r>
          <a:r>
            <a:rPr kumimoji="1" lang="ja-JP" altLang="ja-JP" sz="1100">
              <a:solidFill>
                <a:sysClr val="windowText" lastClr="000000"/>
              </a:solidFill>
              <a:effectLst/>
              <a:latin typeface="+mn-lt"/>
              <a:ea typeface="+mn-ea"/>
              <a:cs typeface="+mn-cs"/>
            </a:rPr>
            <a:t>円」のうち、</a:t>
          </a:r>
          <a:r>
            <a:rPr kumimoji="1" lang="ja-JP" altLang="en-US" sz="1100">
              <a:solidFill>
                <a:sysClr val="windowText" lastClr="000000"/>
              </a:solidFill>
              <a:effectLst/>
              <a:latin typeface="+mn-lt"/>
              <a:ea typeface="+mn-ea"/>
              <a:cs typeface="+mn-cs"/>
            </a:rPr>
            <a:t>いずれか</a:t>
          </a:r>
          <a:r>
            <a:rPr kumimoji="1" lang="ja-JP" altLang="ja-JP" sz="1100">
              <a:solidFill>
                <a:sysClr val="windowText" lastClr="000000"/>
              </a:solidFill>
              <a:effectLst/>
              <a:latin typeface="+mn-lt"/>
              <a:ea typeface="+mn-ea"/>
              <a:cs typeface="+mn-cs"/>
            </a:rPr>
            <a:t>低い額</a:t>
          </a:r>
          <a:r>
            <a:rPr kumimoji="1" lang="ja-JP" altLang="en-US" sz="1100">
              <a:solidFill>
                <a:sysClr val="windowText" lastClr="000000"/>
              </a:solidFill>
              <a:effectLst/>
              <a:latin typeface="+mn-lt"/>
              <a:ea typeface="+mn-ea"/>
              <a:cs typeface="+mn-cs"/>
            </a:rPr>
            <a:t>、</a:t>
          </a:r>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交付金</a:t>
          </a:r>
          <a:r>
            <a:rPr kumimoji="1" lang="ja-JP" altLang="en-US" sz="1100">
              <a:solidFill>
                <a:sysClr val="windowText" lastClr="000000"/>
              </a:solidFill>
              <a:effectLst/>
              <a:latin typeface="+mn-lt"/>
              <a:ea typeface="+mn-ea"/>
              <a:cs typeface="+mn-cs"/>
            </a:rPr>
            <a:t>申請</a:t>
          </a:r>
          <a:r>
            <a:rPr kumimoji="1" lang="ja-JP" altLang="ja-JP" sz="1100">
              <a:solidFill>
                <a:sysClr val="windowText" lastClr="000000"/>
              </a:solidFill>
              <a:effectLst/>
              <a:latin typeface="+mn-lt"/>
              <a:ea typeface="+mn-ea"/>
              <a:cs typeface="+mn-cs"/>
            </a:rPr>
            <a:t>額</a:t>
          </a:r>
          <a:r>
            <a:rPr kumimoji="1" lang="ja-JP" altLang="en-US" sz="1100">
              <a:solidFill>
                <a:sysClr val="windowText" lastClr="000000"/>
              </a:solidFill>
              <a:effectLst/>
              <a:latin typeface="+mn-lt"/>
              <a:ea typeface="+mn-ea"/>
              <a:cs typeface="+mn-cs"/>
            </a:rPr>
            <a:t>は</a:t>
          </a:r>
          <a:r>
            <a:rPr kumimoji="1" lang="ja-JP" altLang="ja-JP" sz="1100">
              <a:solidFill>
                <a:sysClr val="windowText" lastClr="000000"/>
              </a:solidFill>
              <a:effectLst/>
              <a:latin typeface="+mn-lt"/>
              <a:ea typeface="+mn-ea"/>
              <a:cs typeface="+mn-cs"/>
            </a:rPr>
            <a:t>交付対象</a:t>
          </a:r>
          <a:r>
            <a:rPr kumimoji="1" lang="ja-JP" altLang="en-US" sz="1100">
              <a:solidFill>
                <a:sysClr val="windowText" lastClr="000000"/>
              </a:solidFill>
              <a:effectLst/>
              <a:latin typeface="+mn-lt"/>
              <a:ea typeface="+mn-ea"/>
              <a:cs typeface="+mn-cs"/>
            </a:rPr>
            <a:t>事業</a:t>
          </a:r>
          <a:r>
            <a:rPr kumimoji="1" lang="ja-JP" altLang="ja-JP" sz="1100">
              <a:solidFill>
                <a:sysClr val="windowText" lastClr="000000"/>
              </a:solidFill>
              <a:effectLst/>
              <a:latin typeface="+mn-lt"/>
              <a:ea typeface="+mn-ea"/>
              <a:cs typeface="+mn-cs"/>
            </a:rPr>
            <a:t>費の</a:t>
          </a:r>
          <a:r>
            <a:rPr kumimoji="1" lang="ja-JP" altLang="en-US" sz="1100">
              <a:solidFill>
                <a:sysClr val="windowText" lastClr="000000"/>
              </a:solidFill>
              <a:effectLst/>
              <a:latin typeface="+mn-lt"/>
              <a:ea typeface="+mn-ea"/>
              <a:cs typeface="+mn-cs"/>
            </a:rPr>
            <a:t>３</a:t>
          </a:r>
          <a:r>
            <a:rPr kumimoji="1" lang="ja-JP"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４</a:t>
          </a:r>
          <a:r>
            <a:rPr kumimoji="1" lang="ja-JP" altLang="ja-JP" sz="1100">
              <a:solidFill>
                <a:sysClr val="windowText" lastClr="000000"/>
              </a:solidFill>
              <a:effectLst/>
              <a:latin typeface="+mn-lt"/>
              <a:ea typeface="+mn-ea"/>
              <a:cs typeface="+mn-cs"/>
            </a:rPr>
            <a:t>以内の額</a:t>
          </a:r>
          <a:r>
            <a:rPr kumimoji="1" lang="ja-JP" altLang="en-US" sz="1100">
              <a:solidFill>
                <a:sysClr val="windowText" lastClr="000000"/>
              </a:solidFill>
              <a:effectLst/>
              <a:latin typeface="+mn-lt"/>
              <a:ea typeface="+mn-ea"/>
              <a:cs typeface="+mn-cs"/>
            </a:rPr>
            <a:t>が</a:t>
          </a:r>
          <a:r>
            <a:rPr kumimoji="1" lang="ja-JP" altLang="ja-JP" sz="1100">
              <a:solidFill>
                <a:sysClr val="windowText" lastClr="000000"/>
              </a:solidFill>
              <a:effectLst/>
              <a:latin typeface="+mn-lt"/>
              <a:ea typeface="+mn-ea"/>
              <a:cs typeface="+mn-cs"/>
            </a:rPr>
            <a:t>記入</a:t>
          </a:r>
          <a:r>
            <a:rPr kumimoji="1" lang="ja-JP" altLang="en-US" sz="1100">
              <a:solidFill>
                <a:sysClr val="windowText" lastClr="000000"/>
              </a:solidFill>
              <a:effectLst/>
              <a:latin typeface="+mn-lt"/>
              <a:ea typeface="+mn-ea"/>
              <a:cs typeface="+mn-cs"/>
            </a:rPr>
            <a:t>されます。</a:t>
          </a:r>
          <a:endParaRPr kumimoji="1" lang="en-US" altLang="ja-JP" sz="1100">
            <a:solidFill>
              <a:sysClr val="windowText" lastClr="000000"/>
            </a:solidFill>
            <a:effectLst/>
            <a:latin typeface="+mn-lt"/>
            <a:ea typeface="+mn-ea"/>
            <a:cs typeface="+mn-cs"/>
          </a:endParaRPr>
        </a:p>
        <a:p>
          <a:r>
            <a:rPr kumimoji="1" lang="ja-JP" altLang="en-US" sz="1100">
              <a:solidFill>
                <a:sysClr val="windowText" lastClr="000000"/>
              </a:solidFill>
              <a:effectLst/>
              <a:latin typeface="+mn-lt"/>
              <a:ea typeface="+mn-ea"/>
              <a:cs typeface="+mn-cs"/>
            </a:rPr>
            <a:t>　実態に合わない場合は適宜修正ください。</a:t>
          </a:r>
          <a:endParaRPr kumimoji="1" lang="en-US" altLang="ja-JP" sz="1100">
            <a:solidFill>
              <a:sysClr val="windowText" lastClr="000000"/>
            </a:solidFill>
            <a:effectLst/>
            <a:latin typeface="+mn-lt"/>
            <a:ea typeface="+mn-ea"/>
            <a:cs typeface="+mn-cs"/>
          </a:endParaRPr>
        </a:p>
        <a:p>
          <a:endParaRPr kumimoji="1" lang="en-US" altLang="ja-JP" sz="1100">
            <a:solidFill>
              <a:sysClr val="windowText" lastClr="000000"/>
            </a:solidFill>
            <a:effectLst/>
            <a:latin typeface="+mn-lt"/>
            <a:ea typeface="+mn-ea"/>
            <a:cs typeface="+mn-cs"/>
          </a:endParaRPr>
        </a:p>
        <a:p>
          <a:endParaRPr kumimoji="1" lang="en-US" altLang="ja-JP" sz="1100">
            <a:solidFill>
              <a:sysClr val="windowText" lastClr="000000"/>
            </a:solidFill>
            <a:effectLst/>
            <a:latin typeface="+mn-lt"/>
            <a:ea typeface="+mn-ea"/>
            <a:cs typeface="+mn-cs"/>
          </a:endParaRPr>
        </a:p>
        <a:p>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「うち、システム導入費」と「うち、備品購入費」の合計は交付対象事業費と一致します。</a:t>
          </a:r>
          <a:endParaRPr kumimoji="1" lang="en-US" altLang="ja-JP" sz="1100">
            <a:solidFill>
              <a:sysClr val="windowText" lastClr="000000"/>
            </a:solidFill>
            <a:effectLst/>
            <a:latin typeface="+mn-lt"/>
            <a:ea typeface="+mn-ea"/>
            <a:cs typeface="+mn-cs"/>
          </a:endParaRPr>
        </a:p>
        <a:p>
          <a:endParaRPr kumimoji="1" lang="en-US" altLang="ja-JP" sz="1100">
            <a:solidFill>
              <a:sysClr val="windowText" lastClr="000000"/>
            </a:solidFill>
            <a:effectLst/>
            <a:latin typeface="+mn-lt"/>
            <a:ea typeface="+mn-ea"/>
            <a:cs typeface="+mn-cs"/>
          </a:endParaRPr>
        </a:p>
        <a:p>
          <a:r>
            <a:rPr kumimoji="1" lang="en-US" altLang="ja-JP" sz="1100">
              <a:solidFill>
                <a:sysClr val="windowText" lastClr="000000"/>
              </a:solidFill>
              <a:effectLst/>
              <a:latin typeface="+mn-lt"/>
              <a:ea typeface="+mn-ea"/>
              <a:cs typeface="+mn-cs"/>
            </a:rPr>
            <a:t>※</a:t>
          </a:r>
          <a:r>
            <a:rPr kumimoji="1" lang="ja-JP" altLang="en-US" sz="1100">
              <a:solidFill>
                <a:sysClr val="windowText" lastClr="000000"/>
              </a:solidFill>
              <a:effectLst/>
              <a:latin typeface="+mn-lt"/>
              <a:ea typeface="+mn-ea"/>
              <a:cs typeface="+mn-cs"/>
            </a:rPr>
            <a:t>備品の購入にあたっては、過剰に購入することが無いよう、必要な機器の品目及び数量については考慮すること。</a:t>
          </a:r>
          <a:endParaRPr kumimoji="1" lang="en-US" altLang="ja-JP" sz="1100">
            <a:solidFill>
              <a:sysClr val="windowText" lastClr="000000"/>
            </a:solidFill>
            <a:effectLst/>
            <a:latin typeface="+mn-lt"/>
            <a:ea typeface="+mn-ea"/>
            <a:cs typeface="+mn-cs"/>
          </a:endParaRPr>
        </a:p>
        <a:p>
          <a:endParaRPr lang="ja-JP" altLang="ja-JP">
            <a:solidFill>
              <a:sysClr val="windowText" lastClr="000000"/>
            </a:solidFill>
            <a:effectLst/>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507"/>
  <sheetViews>
    <sheetView tabSelected="1" view="pageBreakPreview" topLeftCell="B1" zoomScaleNormal="100" zoomScaleSheetLayoutView="100" zoomScalePageLayoutView="48" workbookViewId="0">
      <selection activeCell="D10" sqref="D10:D14"/>
    </sheetView>
  </sheetViews>
  <sheetFormatPr defaultRowHeight="13.2"/>
  <cols>
    <col min="2" max="2" width="33.109375" customWidth="1"/>
    <col min="3" max="3" width="9.44140625" customWidth="1"/>
    <col min="4" max="4" width="20.33203125" customWidth="1"/>
    <col min="5" max="6" width="15.77734375" customWidth="1"/>
    <col min="7" max="7" width="25.44140625" bestFit="1" customWidth="1"/>
    <col min="8" max="8" width="15.109375" customWidth="1"/>
    <col min="9" max="10" width="7.33203125" customWidth="1"/>
    <col min="11" max="11" width="13.6640625" customWidth="1"/>
    <col min="12" max="14" width="10.109375" customWidth="1"/>
    <col min="15" max="16" width="7.33203125" customWidth="1"/>
    <col min="17" max="17" width="10.33203125" style="3" customWidth="1"/>
    <col min="18" max="18" width="11.33203125" style="17" customWidth="1"/>
    <col min="19" max="19" width="10.33203125" style="3" customWidth="1"/>
    <col min="20" max="21" width="11.44140625" style="17" customWidth="1"/>
    <col min="22" max="23" width="15.109375" customWidth="1"/>
    <col min="24" max="25" width="12.77734375" customWidth="1"/>
    <col min="26" max="26" width="23.88671875" customWidth="1"/>
    <col min="27" max="27" width="15.109375" customWidth="1"/>
    <col min="28" max="29" width="12.77734375" customWidth="1"/>
    <col min="30" max="30" width="41" customWidth="1"/>
    <col min="31" max="32" width="15.109375" style="3" customWidth="1"/>
    <col min="33" max="34" width="17.88671875" style="59" customWidth="1"/>
    <col min="35" max="35" width="22.77734375" customWidth="1"/>
    <col min="36" max="36" width="18.6640625" style="3" customWidth="1"/>
    <col min="37" max="37" width="22.21875" style="3" customWidth="1"/>
  </cols>
  <sheetData>
    <row r="1" spans="1:37" ht="26.25" customHeight="1">
      <c r="B1" s="1" t="s">
        <v>6</v>
      </c>
      <c r="C1" s="1"/>
      <c r="D1" s="1"/>
      <c r="E1" s="2"/>
      <c r="F1" s="2"/>
      <c r="G1" s="2"/>
      <c r="R1"/>
      <c r="T1"/>
      <c r="U1"/>
    </row>
    <row r="2" spans="1:37">
      <c r="R2"/>
      <c r="T2"/>
      <c r="U2"/>
    </row>
    <row r="3" spans="1:37" ht="27" customHeight="1">
      <c r="B3" s="117" t="s">
        <v>62</v>
      </c>
      <c r="C3" s="117"/>
      <c r="D3" s="117"/>
      <c r="E3" s="118"/>
      <c r="F3" s="118"/>
      <c r="G3" s="118"/>
      <c r="H3" s="118"/>
      <c r="I3" s="118"/>
      <c r="J3" s="118"/>
      <c r="K3" s="118"/>
      <c r="L3" s="118"/>
      <c r="M3" s="118"/>
      <c r="N3" s="118"/>
      <c r="O3" s="118"/>
      <c r="P3" s="118"/>
      <c r="Q3" s="118"/>
      <c r="R3" s="118"/>
      <c r="S3" s="118"/>
      <c r="T3" s="118"/>
      <c r="U3" s="118"/>
      <c r="V3" s="118"/>
      <c r="W3" s="118"/>
      <c r="X3" s="118"/>
      <c r="Y3" s="118"/>
      <c r="Z3" s="118"/>
      <c r="AA3" s="118"/>
      <c r="AB3" s="118"/>
      <c r="AC3" s="118"/>
      <c r="AD3" s="118"/>
      <c r="AE3" s="118"/>
      <c r="AF3" s="118"/>
      <c r="AG3" s="118"/>
      <c r="AH3" s="118"/>
      <c r="AI3" s="118"/>
      <c r="AJ3" s="118"/>
      <c r="AK3" s="118"/>
    </row>
    <row r="4" spans="1:37">
      <c r="R4"/>
      <c r="T4"/>
      <c r="U4"/>
    </row>
    <row r="5" spans="1:37" ht="23.25" customHeight="1">
      <c r="R5"/>
      <c r="T5"/>
      <c r="U5"/>
      <c r="AI5" s="4"/>
      <c r="AJ5" s="5" t="s">
        <v>7</v>
      </c>
      <c r="AK5" s="6"/>
    </row>
    <row r="6" spans="1:37">
      <c r="R6"/>
      <c r="T6"/>
      <c r="U6"/>
    </row>
    <row r="7" spans="1:37" ht="18" customHeight="1">
      <c r="B7" s="2" t="s">
        <v>8</v>
      </c>
      <c r="C7" s="2"/>
      <c r="D7" s="2"/>
      <c r="E7" s="2"/>
      <c r="F7" s="2"/>
      <c r="G7" s="2"/>
      <c r="R7"/>
      <c r="T7"/>
      <c r="U7"/>
    </row>
    <row r="8" spans="1:37" ht="18" customHeight="1">
      <c r="B8" s="2"/>
      <c r="C8" s="2"/>
      <c r="D8" s="2"/>
      <c r="E8" s="2"/>
      <c r="F8" s="2"/>
      <c r="G8" s="2"/>
      <c r="R8"/>
      <c r="T8"/>
      <c r="U8"/>
    </row>
    <row r="9" spans="1:37" ht="18" customHeight="1" thickBot="1">
      <c r="B9" s="3">
        <v>1</v>
      </c>
      <c r="C9" s="3">
        <v>2</v>
      </c>
      <c r="D9" s="3">
        <v>3</v>
      </c>
      <c r="E9" s="3">
        <v>4</v>
      </c>
      <c r="F9" s="3">
        <v>5</v>
      </c>
      <c r="G9" s="3"/>
      <c r="H9" s="3">
        <v>6</v>
      </c>
      <c r="I9" s="3"/>
      <c r="J9" s="3"/>
      <c r="K9" s="3">
        <v>7</v>
      </c>
      <c r="L9" s="3"/>
      <c r="M9" s="3"/>
      <c r="N9" s="3"/>
      <c r="O9" s="3"/>
      <c r="P9" s="3"/>
      <c r="Q9" s="3">
        <v>8</v>
      </c>
      <c r="R9" s="3"/>
      <c r="T9" s="3"/>
      <c r="U9" s="3"/>
      <c r="V9" s="3"/>
      <c r="W9" s="3">
        <v>9</v>
      </c>
      <c r="X9" s="3"/>
      <c r="Y9" s="3"/>
      <c r="Z9" s="3"/>
      <c r="AA9" s="3"/>
      <c r="AB9" s="3"/>
      <c r="AC9" s="3"/>
      <c r="AD9" s="3"/>
      <c r="AG9" s="60">
        <v>10</v>
      </c>
      <c r="AH9" s="60">
        <v>11</v>
      </c>
      <c r="AI9" s="3"/>
    </row>
    <row r="10" spans="1:37" ht="24" customHeight="1">
      <c r="A10" s="141" t="s">
        <v>54</v>
      </c>
      <c r="B10" s="119" t="s">
        <v>38</v>
      </c>
      <c r="C10" s="44"/>
      <c r="D10" s="119" t="s">
        <v>35</v>
      </c>
      <c r="E10" s="119" t="s">
        <v>9</v>
      </c>
      <c r="F10" s="119" t="s">
        <v>42</v>
      </c>
      <c r="G10" s="119" t="s">
        <v>43</v>
      </c>
      <c r="H10" s="122" t="s">
        <v>61</v>
      </c>
      <c r="I10" s="123"/>
      <c r="J10" s="123"/>
      <c r="K10" s="123"/>
      <c r="L10" s="123"/>
      <c r="M10" s="123"/>
      <c r="N10" s="123"/>
      <c r="O10" s="123"/>
      <c r="P10" s="123"/>
      <c r="Q10" s="123"/>
      <c r="R10" s="123"/>
      <c r="S10" s="123"/>
      <c r="T10" s="123"/>
      <c r="U10" s="123"/>
      <c r="V10" s="123"/>
      <c r="W10" s="123"/>
      <c r="X10" s="123"/>
      <c r="Y10" s="123"/>
      <c r="Z10" s="123"/>
      <c r="AA10" s="123"/>
      <c r="AB10" s="123"/>
      <c r="AC10" s="123"/>
      <c r="AD10" s="124"/>
      <c r="AE10" s="156" t="s">
        <v>44</v>
      </c>
      <c r="AF10" s="125" t="s">
        <v>64</v>
      </c>
      <c r="AG10" s="126" t="s">
        <v>69</v>
      </c>
      <c r="AH10" s="153" t="s">
        <v>68</v>
      </c>
      <c r="AI10" s="128" t="s">
        <v>10</v>
      </c>
      <c r="AJ10" s="129" t="s">
        <v>11</v>
      </c>
      <c r="AK10" s="129" t="s">
        <v>12</v>
      </c>
    </row>
    <row r="11" spans="1:37" ht="21" customHeight="1">
      <c r="A11" s="141"/>
      <c r="B11" s="120"/>
      <c r="C11" s="45"/>
      <c r="D11" s="120"/>
      <c r="E11" s="120"/>
      <c r="F11" s="120"/>
      <c r="G11" s="120"/>
      <c r="H11" s="130" t="s">
        <v>66</v>
      </c>
      <c r="I11" s="49"/>
      <c r="J11" s="27"/>
      <c r="K11" s="142" t="s">
        <v>57</v>
      </c>
      <c r="L11" s="49"/>
      <c r="M11" s="49"/>
      <c r="N11" s="49"/>
      <c r="O11" s="135" t="s">
        <v>67</v>
      </c>
      <c r="P11" s="150"/>
      <c r="Q11" s="150"/>
      <c r="R11" s="150"/>
      <c r="S11" s="150"/>
      <c r="T11" s="150"/>
      <c r="U11" s="151"/>
      <c r="V11" s="130" t="s">
        <v>65</v>
      </c>
      <c r="W11" s="48"/>
      <c r="X11" s="48"/>
      <c r="Y11" s="48"/>
      <c r="Z11" s="48"/>
      <c r="AA11" s="48"/>
      <c r="AB11" s="48"/>
      <c r="AC11" s="48"/>
      <c r="AD11" s="43"/>
      <c r="AE11" s="156"/>
      <c r="AF11" s="125"/>
      <c r="AG11" s="127"/>
      <c r="AH11" s="154"/>
      <c r="AI11" s="128"/>
      <c r="AJ11" s="129"/>
      <c r="AK11" s="129"/>
    </row>
    <row r="12" spans="1:37" ht="18" customHeight="1">
      <c r="A12" s="141"/>
      <c r="B12" s="120"/>
      <c r="C12" s="45"/>
      <c r="D12" s="120"/>
      <c r="E12" s="120"/>
      <c r="F12" s="120"/>
      <c r="G12" s="120"/>
      <c r="H12" s="131"/>
      <c r="I12" s="7"/>
      <c r="J12" s="28"/>
      <c r="K12" s="143"/>
      <c r="L12" s="50"/>
      <c r="M12" s="50"/>
      <c r="N12" s="50"/>
      <c r="O12" s="137" t="s">
        <v>17</v>
      </c>
      <c r="P12" s="135" t="s">
        <v>58</v>
      </c>
      <c r="Q12" s="135" t="s">
        <v>63</v>
      </c>
      <c r="R12" s="62"/>
      <c r="S12" s="135" t="s">
        <v>71</v>
      </c>
      <c r="T12" s="70"/>
      <c r="U12" s="62"/>
      <c r="V12" s="133"/>
      <c r="W12" s="8" t="s">
        <v>13</v>
      </c>
      <c r="X12" s="48"/>
      <c r="Y12" s="48"/>
      <c r="Z12" s="43"/>
      <c r="AA12" s="8" t="s">
        <v>14</v>
      </c>
      <c r="AB12" s="48"/>
      <c r="AC12" s="48"/>
      <c r="AD12" s="43"/>
      <c r="AE12" s="156"/>
      <c r="AF12" s="125"/>
      <c r="AG12" s="127"/>
      <c r="AH12" s="154"/>
      <c r="AI12" s="128"/>
      <c r="AJ12" s="129"/>
      <c r="AK12" s="129"/>
    </row>
    <row r="13" spans="1:37" ht="18" customHeight="1">
      <c r="A13" s="141"/>
      <c r="B13" s="120"/>
      <c r="C13" s="45" t="s">
        <v>3</v>
      </c>
      <c r="D13" s="120"/>
      <c r="E13" s="120"/>
      <c r="F13" s="120"/>
      <c r="G13" s="120"/>
      <c r="H13" s="131"/>
      <c r="I13" s="137" t="s">
        <v>15</v>
      </c>
      <c r="J13" s="145" t="s">
        <v>16</v>
      </c>
      <c r="K13" s="143"/>
      <c r="L13" s="137" t="s">
        <v>39</v>
      </c>
      <c r="M13" s="137" t="s">
        <v>40</v>
      </c>
      <c r="N13" s="135" t="s">
        <v>41</v>
      </c>
      <c r="O13" s="138"/>
      <c r="P13" s="140"/>
      <c r="Q13" s="138"/>
      <c r="R13" s="152" t="s">
        <v>70</v>
      </c>
      <c r="S13" s="138"/>
      <c r="T13" s="149" t="s">
        <v>72</v>
      </c>
      <c r="U13" s="149" t="s">
        <v>73</v>
      </c>
      <c r="V13" s="133"/>
      <c r="W13" s="147" t="s">
        <v>59</v>
      </c>
      <c r="X13" s="137" t="s">
        <v>18</v>
      </c>
      <c r="Y13" s="137" t="s">
        <v>19</v>
      </c>
      <c r="Z13" s="137" t="s">
        <v>20</v>
      </c>
      <c r="AA13" s="138" t="s">
        <v>56</v>
      </c>
      <c r="AB13" s="155" t="s">
        <v>21</v>
      </c>
      <c r="AC13" s="152"/>
      <c r="AD13" s="149"/>
      <c r="AE13" s="156"/>
      <c r="AF13" s="125"/>
      <c r="AG13" s="127"/>
      <c r="AH13" s="154"/>
      <c r="AI13" s="128"/>
      <c r="AJ13" s="129"/>
      <c r="AK13" s="129"/>
    </row>
    <row r="14" spans="1:37" ht="57.75" customHeight="1">
      <c r="A14" s="141"/>
      <c r="B14" s="121"/>
      <c r="C14" s="46"/>
      <c r="D14" s="121"/>
      <c r="E14" s="121"/>
      <c r="F14" s="121"/>
      <c r="G14" s="121"/>
      <c r="H14" s="132"/>
      <c r="I14" s="139"/>
      <c r="J14" s="146"/>
      <c r="K14" s="144"/>
      <c r="L14" s="139"/>
      <c r="M14" s="139"/>
      <c r="N14" s="136"/>
      <c r="O14" s="139"/>
      <c r="P14" s="136"/>
      <c r="Q14" s="139"/>
      <c r="R14" s="152"/>
      <c r="S14" s="139"/>
      <c r="T14" s="149"/>
      <c r="U14" s="149"/>
      <c r="V14" s="134"/>
      <c r="W14" s="148"/>
      <c r="X14" s="139"/>
      <c r="Y14" s="139"/>
      <c r="Z14" s="139"/>
      <c r="AA14" s="139"/>
      <c r="AB14" s="47" t="s">
        <v>22</v>
      </c>
      <c r="AC14" s="155" t="s">
        <v>23</v>
      </c>
      <c r="AD14" s="149"/>
      <c r="AE14" s="156"/>
      <c r="AF14" s="125"/>
      <c r="AG14" s="127"/>
      <c r="AH14" s="154"/>
      <c r="AI14" s="128"/>
      <c r="AJ14" s="129"/>
      <c r="AK14" s="129"/>
    </row>
    <row r="15" spans="1:37" s="17" customFormat="1" ht="15" customHeight="1">
      <c r="B15" s="9"/>
      <c r="C15" s="9"/>
      <c r="D15" s="9"/>
      <c r="E15" s="9"/>
      <c r="F15" s="24"/>
      <c r="G15" s="24"/>
      <c r="H15" s="10"/>
      <c r="I15" s="11"/>
      <c r="J15" s="11"/>
      <c r="K15" s="10"/>
      <c r="L15" s="10"/>
      <c r="M15" s="10"/>
      <c r="N15" s="10"/>
      <c r="O15" s="10"/>
      <c r="P15" s="10"/>
      <c r="Q15" s="10"/>
      <c r="R15" s="10"/>
      <c r="S15" s="10"/>
      <c r="T15" s="10"/>
      <c r="U15" s="10"/>
      <c r="V15" s="12"/>
      <c r="W15" s="13" t="s">
        <v>45</v>
      </c>
      <c r="X15" s="10"/>
      <c r="Y15" s="10"/>
      <c r="Z15" s="10"/>
      <c r="AA15" s="10" t="s">
        <v>46</v>
      </c>
      <c r="AB15" s="10"/>
      <c r="AC15" s="10" t="s">
        <v>4</v>
      </c>
      <c r="AD15" s="10" t="s">
        <v>24</v>
      </c>
      <c r="AE15" s="14"/>
      <c r="AF15" s="14"/>
      <c r="AG15" s="61"/>
      <c r="AH15" s="64"/>
      <c r="AI15" s="15"/>
      <c r="AJ15" s="16"/>
      <c r="AK15" s="16"/>
    </row>
    <row r="16" spans="1:37" s="17" customFormat="1" ht="27.75" customHeight="1">
      <c r="B16" s="9" t="s">
        <v>29</v>
      </c>
      <c r="C16" s="9"/>
      <c r="D16" s="9"/>
      <c r="E16" s="34"/>
      <c r="F16" s="34"/>
      <c r="G16" s="24"/>
      <c r="H16" s="56">
        <f>SUM(H19:H507)</f>
        <v>0</v>
      </c>
      <c r="I16" s="34">
        <f t="shared" ref="I16" si="0">SUM(I19:I507)</f>
        <v>0</v>
      </c>
      <c r="J16" s="34">
        <f>SUM(J19:J507)</f>
        <v>0</v>
      </c>
      <c r="K16" s="34">
        <f t="shared" ref="K16:M16" si="1">SUM(K19:K507)</f>
        <v>0</v>
      </c>
      <c r="L16" s="34">
        <f t="shared" si="1"/>
        <v>0</v>
      </c>
      <c r="M16" s="34">
        <f t="shared" si="1"/>
        <v>0</v>
      </c>
      <c r="N16" s="34">
        <f>SUM(N19:N507)</f>
        <v>0</v>
      </c>
      <c r="O16" s="34">
        <f>SUM(O19:O507)</f>
        <v>0</v>
      </c>
      <c r="P16" s="34">
        <f>SUM(P19:P507)</f>
        <v>0</v>
      </c>
      <c r="Q16" s="10"/>
      <c r="R16" s="34"/>
      <c r="S16" s="10"/>
      <c r="T16" s="34"/>
      <c r="U16" s="34"/>
      <c r="V16" s="53">
        <f>SUM(V19:V507)</f>
        <v>0</v>
      </c>
      <c r="W16" s="37">
        <f>SUM(W19:W507)</f>
        <v>0</v>
      </c>
      <c r="X16" s="34">
        <f>SUM(X19:X507)</f>
        <v>0</v>
      </c>
      <c r="Y16" s="34">
        <f>SUM(Y19:Y507)</f>
        <v>0</v>
      </c>
      <c r="Z16" s="10"/>
      <c r="AA16" s="34">
        <f>SUM(AA19:AA507)</f>
        <v>0</v>
      </c>
      <c r="AB16" s="34">
        <f>SUM(AB19:AB507)</f>
        <v>0</v>
      </c>
      <c r="AC16" s="34">
        <f>SUM(AC19:AC507)</f>
        <v>0</v>
      </c>
      <c r="AD16" s="10"/>
      <c r="AE16" s="39">
        <f>SUM(AE19:AE507)</f>
        <v>0</v>
      </c>
      <c r="AF16" s="54">
        <f>SUM(AF19:AF507)</f>
        <v>0</v>
      </c>
      <c r="AG16" s="55">
        <f>ROUNDDOWN(SUM(AG19:AG507),0)</f>
        <v>0</v>
      </c>
      <c r="AH16" s="65">
        <f>ROUNDDOWN(SUM(AH19:AH507),0)</f>
        <v>0</v>
      </c>
      <c r="AI16" s="15"/>
      <c r="AJ16" s="16"/>
      <c r="AK16" s="16"/>
    </row>
    <row r="17" spans="1:37" s="31" customFormat="1" ht="33.75" customHeight="1">
      <c r="B17" s="18" t="s">
        <v>48</v>
      </c>
      <c r="C17" s="18" t="s">
        <v>55</v>
      </c>
      <c r="D17" s="18"/>
      <c r="E17" s="18">
        <v>60</v>
      </c>
      <c r="F17" s="25"/>
      <c r="G17" s="25" t="str">
        <f>IF(F17="","",(IF(F17&gt;=60,"③定員（60人以上）",IF(F17&gt;=20,"②定員（20人以上59人以下)","①定員（19人以下）"))))</f>
        <v/>
      </c>
      <c r="H17" s="33">
        <f t="shared" ref="H17:H80" si="2">SUM(I17:J17)</f>
        <v>55</v>
      </c>
      <c r="I17" s="33">
        <v>25</v>
      </c>
      <c r="J17" s="33">
        <v>30</v>
      </c>
      <c r="K17" s="33">
        <f>SUM(L17:N17)</f>
        <v>55</v>
      </c>
      <c r="L17" s="33">
        <v>14</v>
      </c>
      <c r="M17" s="33">
        <v>24</v>
      </c>
      <c r="N17" s="33">
        <v>17</v>
      </c>
      <c r="O17" s="33">
        <v>55</v>
      </c>
      <c r="P17" s="33">
        <f t="shared" ref="P17:P19" si="3">IF(C17="市区町村",H17-O17,"")</f>
        <v>0</v>
      </c>
      <c r="Q17" s="30" t="s">
        <v>25</v>
      </c>
      <c r="R17" s="33">
        <v>700</v>
      </c>
      <c r="S17" s="30" t="s">
        <v>25</v>
      </c>
      <c r="T17" s="33">
        <v>500</v>
      </c>
      <c r="U17" s="33">
        <v>400</v>
      </c>
      <c r="V17" s="32">
        <f t="shared" ref="V17:V18" si="4">W17+AA17</f>
        <v>19950</v>
      </c>
      <c r="W17" s="33">
        <f t="shared" ref="W17:W18" si="5">X17+Y17</f>
        <v>11450</v>
      </c>
      <c r="X17" s="33">
        <v>9000</v>
      </c>
      <c r="Y17" s="33">
        <v>2450</v>
      </c>
      <c r="Z17" s="52" t="s">
        <v>49</v>
      </c>
      <c r="AA17" s="33">
        <f t="shared" ref="AA17:AA18" si="6">SUM(AB17:AC17)</f>
        <v>8500</v>
      </c>
      <c r="AB17" s="33">
        <v>6000</v>
      </c>
      <c r="AC17" s="33">
        <v>2500</v>
      </c>
      <c r="AD17" s="52" t="s">
        <v>50</v>
      </c>
      <c r="AE17" s="32">
        <f>IFERROR(IF(OR($C17="都道府県",$C17="市区町村"),(($L17*300+$M17*400+$N17*500)),VLOOKUP($G17,リスト!$A$2:$B$4,2,FALSE)),0)-SUM(R17,T17,U17)*2</f>
        <v>19100</v>
      </c>
      <c r="AF17" s="32">
        <f>IF(V17&lt;AE17,V17,AE17)</f>
        <v>19100</v>
      </c>
      <c r="AG17" s="57">
        <f>AF17/2</f>
        <v>9550</v>
      </c>
      <c r="AH17" s="66">
        <f>ROUNDDOWN(AF17/2,0)</f>
        <v>9550</v>
      </c>
      <c r="AI17" s="19" t="s">
        <v>26</v>
      </c>
      <c r="AJ17" s="20" t="s">
        <v>27</v>
      </c>
      <c r="AK17" s="20" t="s">
        <v>28</v>
      </c>
    </row>
    <row r="18" spans="1:37" s="31" customFormat="1" ht="33.75" customHeight="1">
      <c r="B18" s="18" t="s">
        <v>47</v>
      </c>
      <c r="C18" s="18" t="s">
        <v>16</v>
      </c>
      <c r="D18" s="18" t="s">
        <v>33</v>
      </c>
      <c r="E18" s="18">
        <f>IF(COUNTA(D18)&gt;0,1,"")</f>
        <v>1</v>
      </c>
      <c r="F18" s="25">
        <v>22</v>
      </c>
      <c r="G18" s="25" t="str">
        <f>IF(F18="","",(IF(F18&gt;=60,"③定員（60人以上）",IF(F18&gt;=20,"②定員（20人以上59人以下)","①定員（19人以下）"))))</f>
        <v>②定員（20人以上59人以下)</v>
      </c>
      <c r="H18" s="33">
        <f t="shared" si="2"/>
        <v>0</v>
      </c>
      <c r="I18" s="33"/>
      <c r="J18" s="33"/>
      <c r="K18" s="33">
        <f t="shared" ref="K18" si="7">SUM(L18:N18)</f>
        <v>0</v>
      </c>
      <c r="L18" s="33"/>
      <c r="M18" s="33"/>
      <c r="N18" s="33"/>
      <c r="O18" s="33"/>
      <c r="P18" s="33" t="str">
        <f t="shared" si="3"/>
        <v/>
      </c>
      <c r="Q18" s="30" t="s">
        <v>25</v>
      </c>
      <c r="R18" s="33">
        <v>100</v>
      </c>
      <c r="S18" s="30" t="s">
        <v>25</v>
      </c>
      <c r="T18" s="33">
        <v>50</v>
      </c>
      <c r="U18" s="33">
        <v>10</v>
      </c>
      <c r="V18" s="32">
        <f t="shared" si="4"/>
        <v>700</v>
      </c>
      <c r="W18" s="33">
        <f t="shared" si="5"/>
        <v>500</v>
      </c>
      <c r="X18" s="33"/>
      <c r="Y18" s="33">
        <v>500</v>
      </c>
      <c r="Z18" s="52" t="s">
        <v>51</v>
      </c>
      <c r="AA18" s="33">
        <f t="shared" si="6"/>
        <v>200</v>
      </c>
      <c r="AB18" s="33">
        <v>200</v>
      </c>
      <c r="AC18" s="33"/>
      <c r="AD18" s="52"/>
      <c r="AE18" s="32">
        <f>IFERROR(IF(OR($C18="都道府県",$C18="市区町村"),(($L18*300+$M18*400+$N18*500)),VLOOKUP($G18,リスト!$A$2:$B$4,2,FALSE)),0)-SUM(R18,T18,U18)*2</f>
        <v>80</v>
      </c>
      <c r="AF18" s="32">
        <f>IF(V18&lt;AE18,V18,AE18)</f>
        <v>80</v>
      </c>
      <c r="AG18" s="57">
        <f t="shared" ref="AG18" si="8">AF18/2</f>
        <v>40</v>
      </c>
      <c r="AH18" s="66">
        <f t="shared" ref="AH18" si="9">ROUNDDOWN(AF18/2,0)</f>
        <v>40</v>
      </c>
      <c r="AI18" s="19"/>
      <c r="AJ18" s="20" t="s">
        <v>27</v>
      </c>
      <c r="AK18" s="20" t="s">
        <v>28</v>
      </c>
    </row>
    <row r="19" spans="1:37" ht="33.75" customHeight="1">
      <c r="A19">
        <v>1</v>
      </c>
      <c r="B19" s="21"/>
      <c r="C19" s="21"/>
      <c r="D19" s="21"/>
      <c r="E19" s="21"/>
      <c r="F19" s="26"/>
      <c r="G19" s="41" t="str">
        <f t="shared" ref="G19:G20" si="10">IF(F19="","",(IF(F19&gt;=60,"③定員（60人以上）",IF(F19&gt;=20,"②定員（20人以上59人以下)","①定員（19人以下）"))))</f>
        <v/>
      </c>
      <c r="H19" s="35">
        <f>SUM(I19:J19)</f>
        <v>0</v>
      </c>
      <c r="I19" s="36"/>
      <c r="J19" s="36" t="str">
        <f>IF(C19="私立",1,"")</f>
        <v/>
      </c>
      <c r="K19" s="35">
        <f>SUM(L19:N19)</f>
        <v>0</v>
      </c>
      <c r="L19" s="36"/>
      <c r="M19" s="36"/>
      <c r="N19" s="36"/>
      <c r="O19" s="36"/>
      <c r="P19" s="35" t="str">
        <f t="shared" si="3"/>
        <v/>
      </c>
      <c r="Q19" s="22"/>
      <c r="R19" s="42"/>
      <c r="S19" s="22"/>
      <c r="T19" s="42"/>
      <c r="U19" s="42"/>
      <c r="V19" s="38">
        <f>W19+AA19</f>
        <v>0</v>
      </c>
      <c r="W19" s="35">
        <f>X19+Y19</f>
        <v>0</v>
      </c>
      <c r="X19" s="42"/>
      <c r="Y19" s="36"/>
      <c r="Z19" s="51"/>
      <c r="AA19" s="35">
        <f>SUM(AB19:AC19)</f>
        <v>0</v>
      </c>
      <c r="AB19" s="36"/>
      <c r="AC19" s="36"/>
      <c r="AD19" s="51"/>
      <c r="AE19" s="63">
        <f>IFERROR(IF(OR($C19="都道府県",$C19="市区町村"),(($L19*300+$M19*400+$N19*500)),VLOOKUP($G19,リスト!$A$2:$B$4,2,FALSE)),0)-SUM(R19,T19,U19)*2</f>
        <v>0</v>
      </c>
      <c r="AF19" s="38">
        <f>IF(V19&lt;AE19,V19,AE19)</f>
        <v>0</v>
      </c>
      <c r="AG19" s="58">
        <f t="shared" ref="AG19:AG82" si="11">IF(C19="市区町村",ROUNDDOWN(AF19/2,0),AF19/2)</f>
        <v>0</v>
      </c>
      <c r="AH19" s="67">
        <f>ROUNDDOWN(AF19/2,0)</f>
        <v>0</v>
      </c>
      <c r="AI19" s="40"/>
      <c r="AJ19" s="16"/>
      <c r="AK19" s="23"/>
    </row>
    <row r="20" spans="1:37" ht="33.75" hidden="1" customHeight="1">
      <c r="A20">
        <v>2</v>
      </c>
      <c r="B20" s="21"/>
      <c r="C20" s="21"/>
      <c r="D20" s="21"/>
      <c r="E20" s="21"/>
      <c r="F20" s="26"/>
      <c r="G20" s="41" t="str">
        <f t="shared" si="10"/>
        <v/>
      </c>
      <c r="H20" s="35">
        <f t="shared" si="2"/>
        <v>0</v>
      </c>
      <c r="I20" s="36"/>
      <c r="J20" s="36"/>
      <c r="K20" s="35">
        <f t="shared" ref="K20:K83" si="12">SUM(L20:N20)</f>
        <v>0</v>
      </c>
      <c r="L20" s="36"/>
      <c r="M20" s="36"/>
      <c r="N20" s="36"/>
      <c r="O20" s="36"/>
      <c r="P20" s="35" t="str">
        <f>IF(C20="市区町村",H20-O20,"")</f>
        <v/>
      </c>
      <c r="Q20" s="22"/>
      <c r="R20" s="42"/>
      <c r="S20" s="22"/>
      <c r="T20" s="42"/>
      <c r="U20" s="42"/>
      <c r="V20" s="38">
        <f t="shared" ref="V20:V83" si="13">W20+AA20</f>
        <v>0</v>
      </c>
      <c r="W20" s="35">
        <f t="shared" ref="W20:W83" si="14">X20+Y20</f>
        <v>0</v>
      </c>
      <c r="X20" s="36"/>
      <c r="Y20" s="36"/>
      <c r="Z20" s="51"/>
      <c r="AA20" s="35">
        <f t="shared" ref="AA20:AA83" si="15">SUM(AB20:AC20)</f>
        <v>0</v>
      </c>
      <c r="AB20" s="36"/>
      <c r="AC20" s="36"/>
      <c r="AD20" s="51"/>
      <c r="AE20" s="63">
        <f>IFERROR(IF(OR($C20="都道府県",$C20="市区町村"),(($L20*300+$M20*400+$N20*500)),VLOOKUP($G20,リスト!$A$2:$B$4,2,FALSE)),0)-SUM(R20,T20,U20)*2</f>
        <v>0</v>
      </c>
      <c r="AF20" s="38">
        <f>IF(V20&lt;AE20,V20,AE20)</f>
        <v>0</v>
      </c>
      <c r="AG20" s="58">
        <f t="shared" si="11"/>
        <v>0</v>
      </c>
      <c r="AH20" s="67">
        <f t="shared" ref="AH20:AH83" si="16">ROUNDDOWN(AF20/2,0)</f>
        <v>0</v>
      </c>
      <c r="AI20" s="40"/>
      <c r="AJ20" s="16"/>
      <c r="AK20" s="29"/>
    </row>
    <row r="21" spans="1:37" ht="33.75" hidden="1" customHeight="1">
      <c r="A21">
        <v>3</v>
      </c>
      <c r="B21" s="21"/>
      <c r="C21" s="21"/>
      <c r="D21" s="21"/>
      <c r="E21" s="21"/>
      <c r="F21" s="26"/>
      <c r="G21" s="41"/>
      <c r="H21" s="35">
        <f t="shared" si="2"/>
        <v>0</v>
      </c>
      <c r="I21" s="36"/>
      <c r="J21" s="36" t="str">
        <f t="shared" ref="J21:J83" si="17">IF(C21="私立",1,"")</f>
        <v/>
      </c>
      <c r="K21" s="35">
        <f t="shared" si="12"/>
        <v>0</v>
      </c>
      <c r="L21" s="36"/>
      <c r="M21" s="36"/>
      <c r="N21" s="36"/>
      <c r="O21" s="36"/>
      <c r="P21" s="35" t="str">
        <f t="shared" ref="P21:P84" si="18">IF(C21="市区町村",H21-O21,"")</f>
        <v/>
      </c>
      <c r="Q21" s="22"/>
      <c r="R21" s="42"/>
      <c r="S21" s="22"/>
      <c r="T21" s="42"/>
      <c r="U21" s="42"/>
      <c r="V21" s="38">
        <f t="shared" si="13"/>
        <v>0</v>
      </c>
      <c r="W21" s="35">
        <f t="shared" si="14"/>
        <v>0</v>
      </c>
      <c r="X21" s="36"/>
      <c r="Y21" s="36"/>
      <c r="Z21" s="51"/>
      <c r="AA21" s="35">
        <f t="shared" si="15"/>
        <v>0</v>
      </c>
      <c r="AB21" s="36"/>
      <c r="AC21" s="36"/>
      <c r="AD21" s="51"/>
      <c r="AE21" s="63">
        <f>IFERROR(IF(OR($C21="都道府県",$C21="市区町村"),(($L21*300+$M21*400+$N21*500)),VLOOKUP($G21,リスト!$A$2:$B$4,2,FALSE)),0)-SUM(R21,T21,U21)*2</f>
        <v>0</v>
      </c>
      <c r="AF21" s="38">
        <f t="shared" ref="AF21:AF83" si="19">IF(V21&lt;AE21,V21,AE21)</f>
        <v>0</v>
      </c>
      <c r="AG21" s="58">
        <f t="shared" si="11"/>
        <v>0</v>
      </c>
      <c r="AH21" s="67">
        <f t="shared" si="16"/>
        <v>0</v>
      </c>
      <c r="AI21" s="40"/>
      <c r="AJ21" s="16"/>
      <c r="AK21" s="29"/>
    </row>
    <row r="22" spans="1:37" ht="33.75" hidden="1" customHeight="1">
      <c r="A22">
        <v>4</v>
      </c>
      <c r="B22" s="21"/>
      <c r="C22" s="21"/>
      <c r="D22" s="21"/>
      <c r="E22" s="21"/>
      <c r="F22" s="26"/>
      <c r="G22" s="41" t="str">
        <f t="shared" ref="G22:G83" si="20">IF(F22="","",(IF(F22&gt;=60,"③定員（60人以上）",IF(F22&gt;=20,"②定員（20人以上59人以下)","①定員（19人以下）"))))</f>
        <v/>
      </c>
      <c r="H22" s="35">
        <f t="shared" si="2"/>
        <v>0</v>
      </c>
      <c r="I22" s="36"/>
      <c r="J22" s="36" t="str">
        <f t="shared" si="17"/>
        <v/>
      </c>
      <c r="K22" s="35">
        <f t="shared" si="12"/>
        <v>0</v>
      </c>
      <c r="L22" s="36"/>
      <c r="M22" s="36"/>
      <c r="N22" s="36"/>
      <c r="O22" s="36"/>
      <c r="P22" s="35" t="str">
        <f t="shared" si="18"/>
        <v/>
      </c>
      <c r="Q22" s="22"/>
      <c r="R22" s="42"/>
      <c r="S22" s="22"/>
      <c r="T22" s="42"/>
      <c r="U22" s="42"/>
      <c r="V22" s="38">
        <f t="shared" si="13"/>
        <v>0</v>
      </c>
      <c r="W22" s="35">
        <f t="shared" si="14"/>
        <v>0</v>
      </c>
      <c r="X22" s="36"/>
      <c r="Y22" s="36"/>
      <c r="Z22" s="51"/>
      <c r="AA22" s="35">
        <f t="shared" si="15"/>
        <v>0</v>
      </c>
      <c r="AB22" s="36"/>
      <c r="AC22" s="36"/>
      <c r="AD22" s="51"/>
      <c r="AE22" s="63">
        <f>IFERROR(IF(OR($C22="都道府県",$C22="市区町村"),(($L22*300+$M22*400+$N22*500)),VLOOKUP($G22,リスト!$A$2:$B$4,2,FALSE)),0)-SUM(R22,T22,U22)*2</f>
        <v>0</v>
      </c>
      <c r="AF22" s="38">
        <f t="shared" si="19"/>
        <v>0</v>
      </c>
      <c r="AG22" s="58">
        <f t="shared" si="11"/>
        <v>0</v>
      </c>
      <c r="AH22" s="67">
        <f t="shared" si="16"/>
        <v>0</v>
      </c>
      <c r="AI22" s="40"/>
      <c r="AJ22" s="16"/>
      <c r="AK22" s="29"/>
    </row>
    <row r="23" spans="1:37" ht="33.75" hidden="1" customHeight="1">
      <c r="A23">
        <v>5</v>
      </c>
      <c r="B23" s="21"/>
      <c r="C23" s="21"/>
      <c r="D23" s="21"/>
      <c r="E23" s="21"/>
      <c r="F23" s="26"/>
      <c r="G23" s="41" t="str">
        <f t="shared" si="20"/>
        <v/>
      </c>
      <c r="H23" s="35">
        <f t="shared" si="2"/>
        <v>0</v>
      </c>
      <c r="I23" s="36"/>
      <c r="J23" s="36" t="str">
        <f t="shared" si="17"/>
        <v/>
      </c>
      <c r="K23" s="35">
        <f t="shared" si="12"/>
        <v>0</v>
      </c>
      <c r="L23" s="36"/>
      <c r="M23" s="36"/>
      <c r="N23" s="36"/>
      <c r="O23" s="36"/>
      <c r="P23" s="35" t="str">
        <f t="shared" si="18"/>
        <v/>
      </c>
      <c r="Q23" s="22"/>
      <c r="R23" s="42"/>
      <c r="S23" s="22"/>
      <c r="T23" s="42"/>
      <c r="U23" s="42"/>
      <c r="V23" s="38">
        <f t="shared" si="13"/>
        <v>0</v>
      </c>
      <c r="W23" s="35">
        <f t="shared" si="14"/>
        <v>0</v>
      </c>
      <c r="X23" s="36"/>
      <c r="Y23" s="36"/>
      <c r="Z23" s="51"/>
      <c r="AA23" s="35">
        <f t="shared" si="15"/>
        <v>0</v>
      </c>
      <c r="AB23" s="36"/>
      <c r="AC23" s="36"/>
      <c r="AD23" s="51"/>
      <c r="AE23" s="63">
        <f>IFERROR(IF(OR($C23="都道府県",$C23="市区町村"),(($L23*300+$M23*400+$N23*500)),VLOOKUP($G23,リスト!$A$2:$B$4,2,FALSE)),0)-SUM(R23,T23,U23)*2</f>
        <v>0</v>
      </c>
      <c r="AF23" s="38">
        <f t="shared" si="19"/>
        <v>0</v>
      </c>
      <c r="AG23" s="58">
        <f t="shared" si="11"/>
        <v>0</v>
      </c>
      <c r="AH23" s="67">
        <f t="shared" si="16"/>
        <v>0</v>
      </c>
      <c r="AI23" s="40"/>
      <c r="AJ23" s="16"/>
      <c r="AK23" s="29"/>
    </row>
    <row r="24" spans="1:37" ht="33.75" hidden="1" customHeight="1">
      <c r="A24">
        <v>6</v>
      </c>
      <c r="B24" s="21"/>
      <c r="C24" s="21"/>
      <c r="D24" s="21"/>
      <c r="E24" s="21"/>
      <c r="F24" s="26"/>
      <c r="G24" s="41" t="str">
        <f t="shared" si="20"/>
        <v/>
      </c>
      <c r="H24" s="35">
        <f t="shared" si="2"/>
        <v>0</v>
      </c>
      <c r="I24" s="36"/>
      <c r="J24" s="36" t="str">
        <f t="shared" si="17"/>
        <v/>
      </c>
      <c r="K24" s="35">
        <f t="shared" si="12"/>
        <v>0</v>
      </c>
      <c r="L24" s="36"/>
      <c r="M24" s="36"/>
      <c r="N24" s="36"/>
      <c r="O24" s="36"/>
      <c r="P24" s="35" t="str">
        <f t="shared" si="18"/>
        <v/>
      </c>
      <c r="Q24" s="22"/>
      <c r="R24" s="42"/>
      <c r="S24" s="22"/>
      <c r="T24" s="42"/>
      <c r="U24" s="42"/>
      <c r="V24" s="38">
        <f t="shared" si="13"/>
        <v>0</v>
      </c>
      <c r="W24" s="35">
        <f t="shared" si="14"/>
        <v>0</v>
      </c>
      <c r="X24" s="36"/>
      <c r="Y24" s="36"/>
      <c r="Z24" s="51"/>
      <c r="AA24" s="35">
        <f t="shared" si="15"/>
        <v>0</v>
      </c>
      <c r="AB24" s="36"/>
      <c r="AC24" s="36"/>
      <c r="AD24" s="51"/>
      <c r="AE24" s="63">
        <f>IFERROR(IF(OR($C24="都道府県",$C24="市区町村"),(($L24*300+$M24*400+$N24*500)),VLOOKUP($G24,リスト!$A$2:$B$4,2,FALSE)),0)-SUM(R24,T24,U24)*2</f>
        <v>0</v>
      </c>
      <c r="AF24" s="38">
        <f t="shared" si="19"/>
        <v>0</v>
      </c>
      <c r="AG24" s="58">
        <f t="shared" si="11"/>
        <v>0</v>
      </c>
      <c r="AH24" s="67">
        <f t="shared" si="16"/>
        <v>0</v>
      </c>
      <c r="AI24" s="40"/>
      <c r="AJ24" s="16"/>
      <c r="AK24" s="29"/>
    </row>
    <row r="25" spans="1:37" ht="33.75" hidden="1" customHeight="1">
      <c r="A25">
        <v>7</v>
      </c>
      <c r="B25" s="21"/>
      <c r="C25" s="21"/>
      <c r="D25" s="21"/>
      <c r="E25" s="21"/>
      <c r="F25" s="26"/>
      <c r="G25" s="41" t="str">
        <f t="shared" si="20"/>
        <v/>
      </c>
      <c r="H25" s="35">
        <f t="shared" si="2"/>
        <v>0</v>
      </c>
      <c r="I25" s="36"/>
      <c r="J25" s="36" t="str">
        <f t="shared" si="17"/>
        <v/>
      </c>
      <c r="K25" s="35">
        <f t="shared" si="12"/>
        <v>0</v>
      </c>
      <c r="L25" s="36"/>
      <c r="M25" s="36"/>
      <c r="N25" s="36"/>
      <c r="O25" s="36"/>
      <c r="P25" s="35" t="str">
        <f t="shared" si="18"/>
        <v/>
      </c>
      <c r="Q25" s="22"/>
      <c r="R25" s="42"/>
      <c r="S25" s="22"/>
      <c r="T25" s="42"/>
      <c r="U25" s="42"/>
      <c r="V25" s="38">
        <f t="shared" si="13"/>
        <v>0</v>
      </c>
      <c r="W25" s="35">
        <f t="shared" si="14"/>
        <v>0</v>
      </c>
      <c r="X25" s="36"/>
      <c r="Y25" s="36"/>
      <c r="Z25" s="51"/>
      <c r="AA25" s="35">
        <f t="shared" si="15"/>
        <v>0</v>
      </c>
      <c r="AB25" s="36"/>
      <c r="AC25" s="36"/>
      <c r="AD25" s="51"/>
      <c r="AE25" s="63">
        <f>IFERROR(IF(OR($C25="都道府県",$C25="市区町村"),(($L25*300+$M25*400+$N25*500)),VLOOKUP($G25,リスト!$A$2:$B$4,2,FALSE)),0)-SUM(R25,T25,U25)*2</f>
        <v>0</v>
      </c>
      <c r="AF25" s="38">
        <f t="shared" si="19"/>
        <v>0</v>
      </c>
      <c r="AG25" s="58">
        <f t="shared" si="11"/>
        <v>0</v>
      </c>
      <c r="AH25" s="67">
        <f t="shared" si="16"/>
        <v>0</v>
      </c>
      <c r="AI25" s="40"/>
      <c r="AJ25" s="16"/>
      <c r="AK25" s="29"/>
    </row>
    <row r="26" spans="1:37" ht="33.75" hidden="1" customHeight="1">
      <c r="A26">
        <v>8</v>
      </c>
      <c r="B26" s="21"/>
      <c r="C26" s="21"/>
      <c r="D26" s="21"/>
      <c r="E26" s="21"/>
      <c r="F26" s="26"/>
      <c r="G26" s="41" t="str">
        <f t="shared" si="20"/>
        <v/>
      </c>
      <c r="H26" s="35">
        <f t="shared" si="2"/>
        <v>0</v>
      </c>
      <c r="I26" s="36"/>
      <c r="J26" s="36" t="str">
        <f t="shared" si="17"/>
        <v/>
      </c>
      <c r="K26" s="35">
        <f t="shared" si="12"/>
        <v>0</v>
      </c>
      <c r="L26" s="36"/>
      <c r="M26" s="36"/>
      <c r="N26" s="36"/>
      <c r="O26" s="36"/>
      <c r="P26" s="35" t="str">
        <f t="shared" si="18"/>
        <v/>
      </c>
      <c r="Q26" s="22"/>
      <c r="R26" s="42"/>
      <c r="S26" s="22"/>
      <c r="T26" s="42"/>
      <c r="U26" s="42"/>
      <c r="V26" s="38">
        <f t="shared" si="13"/>
        <v>0</v>
      </c>
      <c r="W26" s="35">
        <f t="shared" si="14"/>
        <v>0</v>
      </c>
      <c r="X26" s="36"/>
      <c r="Y26" s="36"/>
      <c r="Z26" s="51"/>
      <c r="AA26" s="35">
        <f t="shared" si="15"/>
        <v>0</v>
      </c>
      <c r="AB26" s="36"/>
      <c r="AC26" s="36"/>
      <c r="AD26" s="51"/>
      <c r="AE26" s="63">
        <f>IFERROR(IF(OR($C26="都道府県",$C26="市区町村"),(($L26*300+$M26*400+$N26*500)),VLOOKUP($G26,リスト!$A$2:$B$4,2,FALSE)),0)-SUM(R26,T26,U26)*2</f>
        <v>0</v>
      </c>
      <c r="AF26" s="38">
        <f t="shared" si="19"/>
        <v>0</v>
      </c>
      <c r="AG26" s="58">
        <f t="shared" si="11"/>
        <v>0</v>
      </c>
      <c r="AH26" s="67">
        <f t="shared" si="16"/>
        <v>0</v>
      </c>
      <c r="AI26" s="40"/>
      <c r="AJ26" s="16"/>
      <c r="AK26" s="29"/>
    </row>
    <row r="27" spans="1:37" ht="33.75" hidden="1" customHeight="1">
      <c r="A27">
        <v>9</v>
      </c>
      <c r="B27" s="21"/>
      <c r="C27" s="21"/>
      <c r="D27" s="21"/>
      <c r="E27" s="21"/>
      <c r="F27" s="26"/>
      <c r="G27" s="41" t="str">
        <f t="shared" si="20"/>
        <v/>
      </c>
      <c r="H27" s="35">
        <f t="shared" si="2"/>
        <v>0</v>
      </c>
      <c r="I27" s="36"/>
      <c r="J27" s="36" t="str">
        <f t="shared" si="17"/>
        <v/>
      </c>
      <c r="K27" s="35">
        <f t="shared" si="12"/>
        <v>0</v>
      </c>
      <c r="L27" s="36"/>
      <c r="M27" s="36"/>
      <c r="N27" s="36"/>
      <c r="O27" s="36"/>
      <c r="P27" s="35" t="str">
        <f t="shared" si="18"/>
        <v/>
      </c>
      <c r="Q27" s="22"/>
      <c r="R27" s="42"/>
      <c r="S27" s="22"/>
      <c r="T27" s="42"/>
      <c r="U27" s="42"/>
      <c r="V27" s="38">
        <f t="shared" si="13"/>
        <v>0</v>
      </c>
      <c r="W27" s="35">
        <f t="shared" si="14"/>
        <v>0</v>
      </c>
      <c r="X27" s="36"/>
      <c r="Y27" s="36"/>
      <c r="Z27" s="51"/>
      <c r="AA27" s="35">
        <f t="shared" si="15"/>
        <v>0</v>
      </c>
      <c r="AB27" s="36"/>
      <c r="AC27" s="36"/>
      <c r="AD27" s="51"/>
      <c r="AE27" s="63">
        <f>IFERROR(IF(OR($C27="都道府県",$C27="市区町村"),(($L27*300+$M27*400+$N27*500)),VLOOKUP($G27,リスト!$A$2:$B$4,2,FALSE)),0)-SUM(R27,T27,U27)*2</f>
        <v>0</v>
      </c>
      <c r="AF27" s="38">
        <f t="shared" si="19"/>
        <v>0</v>
      </c>
      <c r="AG27" s="58">
        <f t="shared" si="11"/>
        <v>0</v>
      </c>
      <c r="AH27" s="67">
        <f t="shared" si="16"/>
        <v>0</v>
      </c>
      <c r="AI27" s="40"/>
      <c r="AJ27" s="16"/>
      <c r="AK27" s="29"/>
    </row>
    <row r="28" spans="1:37" ht="33.75" hidden="1" customHeight="1">
      <c r="A28">
        <v>10</v>
      </c>
      <c r="B28" s="21"/>
      <c r="C28" s="21"/>
      <c r="D28" s="21"/>
      <c r="E28" s="21"/>
      <c r="F28" s="26"/>
      <c r="G28" s="41" t="str">
        <f t="shared" si="20"/>
        <v/>
      </c>
      <c r="H28" s="35">
        <f t="shared" si="2"/>
        <v>0</v>
      </c>
      <c r="I28" s="36"/>
      <c r="J28" s="36" t="str">
        <f t="shared" si="17"/>
        <v/>
      </c>
      <c r="K28" s="35">
        <f t="shared" si="12"/>
        <v>0</v>
      </c>
      <c r="L28" s="36"/>
      <c r="M28" s="36"/>
      <c r="N28" s="36"/>
      <c r="O28" s="36"/>
      <c r="P28" s="35" t="str">
        <f t="shared" si="18"/>
        <v/>
      </c>
      <c r="Q28" s="22"/>
      <c r="R28" s="42"/>
      <c r="S28" s="22"/>
      <c r="T28" s="42"/>
      <c r="U28" s="42"/>
      <c r="V28" s="38">
        <f t="shared" si="13"/>
        <v>0</v>
      </c>
      <c r="W28" s="35">
        <f t="shared" si="14"/>
        <v>0</v>
      </c>
      <c r="X28" s="36"/>
      <c r="Y28" s="36"/>
      <c r="Z28" s="51"/>
      <c r="AA28" s="35">
        <f t="shared" si="15"/>
        <v>0</v>
      </c>
      <c r="AB28" s="36"/>
      <c r="AC28" s="36"/>
      <c r="AD28" s="51"/>
      <c r="AE28" s="63">
        <f>IFERROR(IF(OR($C28="都道府県",$C28="市区町村"),(($L28*300+$M28*400+$N28*500)),VLOOKUP($G28,リスト!$A$2:$B$4,2,FALSE)),0)-SUM(R28,T28,U28)*2</f>
        <v>0</v>
      </c>
      <c r="AF28" s="38">
        <f t="shared" si="19"/>
        <v>0</v>
      </c>
      <c r="AG28" s="58">
        <f t="shared" si="11"/>
        <v>0</v>
      </c>
      <c r="AH28" s="67">
        <f t="shared" si="16"/>
        <v>0</v>
      </c>
      <c r="AI28" s="40"/>
      <c r="AJ28" s="16"/>
      <c r="AK28" s="29"/>
    </row>
    <row r="29" spans="1:37" ht="33.75" hidden="1" customHeight="1">
      <c r="A29">
        <v>11</v>
      </c>
      <c r="B29" s="21"/>
      <c r="C29" s="21"/>
      <c r="D29" s="21"/>
      <c r="E29" s="21"/>
      <c r="F29" s="26"/>
      <c r="G29" s="41" t="str">
        <f t="shared" si="20"/>
        <v/>
      </c>
      <c r="H29" s="35">
        <f t="shared" si="2"/>
        <v>0</v>
      </c>
      <c r="I29" s="36"/>
      <c r="J29" s="36" t="str">
        <f t="shared" si="17"/>
        <v/>
      </c>
      <c r="K29" s="35">
        <f t="shared" si="12"/>
        <v>0</v>
      </c>
      <c r="L29" s="36"/>
      <c r="M29" s="36"/>
      <c r="N29" s="36"/>
      <c r="O29" s="36"/>
      <c r="P29" s="35" t="str">
        <f t="shared" si="18"/>
        <v/>
      </c>
      <c r="Q29" s="22"/>
      <c r="R29" s="42"/>
      <c r="S29" s="22"/>
      <c r="T29" s="42"/>
      <c r="U29" s="42"/>
      <c r="V29" s="38">
        <f t="shared" si="13"/>
        <v>0</v>
      </c>
      <c r="W29" s="35">
        <f t="shared" si="14"/>
        <v>0</v>
      </c>
      <c r="X29" s="36"/>
      <c r="Y29" s="36"/>
      <c r="Z29" s="51"/>
      <c r="AA29" s="35">
        <f t="shared" si="15"/>
        <v>0</v>
      </c>
      <c r="AB29" s="36"/>
      <c r="AC29" s="36"/>
      <c r="AD29" s="51"/>
      <c r="AE29" s="63">
        <f>IFERROR(IF(OR($C29="都道府県",$C29="市区町村"),(($L29*300+$M29*400+$N29*500)),VLOOKUP($G29,リスト!$A$2:$B$4,2,FALSE)),0)-SUM(R29,T29,U29)*2</f>
        <v>0</v>
      </c>
      <c r="AF29" s="38">
        <f t="shared" si="19"/>
        <v>0</v>
      </c>
      <c r="AG29" s="58">
        <f t="shared" si="11"/>
        <v>0</v>
      </c>
      <c r="AH29" s="67">
        <f t="shared" si="16"/>
        <v>0</v>
      </c>
      <c r="AI29" s="40"/>
      <c r="AJ29" s="16"/>
      <c r="AK29" s="29"/>
    </row>
    <row r="30" spans="1:37" ht="33.75" hidden="1" customHeight="1">
      <c r="A30">
        <v>12</v>
      </c>
      <c r="B30" s="21"/>
      <c r="C30" s="21"/>
      <c r="D30" s="21"/>
      <c r="E30" s="21"/>
      <c r="F30" s="26"/>
      <c r="G30" s="41" t="str">
        <f t="shared" si="20"/>
        <v/>
      </c>
      <c r="H30" s="35">
        <f t="shared" si="2"/>
        <v>0</v>
      </c>
      <c r="I30" s="36"/>
      <c r="J30" s="36" t="str">
        <f t="shared" si="17"/>
        <v/>
      </c>
      <c r="K30" s="35">
        <f t="shared" si="12"/>
        <v>0</v>
      </c>
      <c r="L30" s="36"/>
      <c r="M30" s="36"/>
      <c r="N30" s="36"/>
      <c r="O30" s="36"/>
      <c r="P30" s="35" t="str">
        <f t="shared" si="18"/>
        <v/>
      </c>
      <c r="Q30" s="22"/>
      <c r="R30" s="42"/>
      <c r="S30" s="22"/>
      <c r="T30" s="42"/>
      <c r="U30" s="42"/>
      <c r="V30" s="38">
        <f t="shared" si="13"/>
        <v>0</v>
      </c>
      <c r="W30" s="35">
        <f t="shared" si="14"/>
        <v>0</v>
      </c>
      <c r="X30" s="36"/>
      <c r="Y30" s="36"/>
      <c r="Z30" s="51"/>
      <c r="AA30" s="35">
        <f t="shared" si="15"/>
        <v>0</v>
      </c>
      <c r="AB30" s="36"/>
      <c r="AC30" s="36"/>
      <c r="AD30" s="51"/>
      <c r="AE30" s="63">
        <f>IFERROR(IF(OR($C30="都道府県",$C30="市区町村"),(($L30*300+$M30*400+$N30*500)),VLOOKUP($G30,リスト!$A$2:$B$4,2,FALSE)),0)-SUM(R30,T30,U30)*2</f>
        <v>0</v>
      </c>
      <c r="AF30" s="38">
        <f t="shared" si="19"/>
        <v>0</v>
      </c>
      <c r="AG30" s="58">
        <f t="shared" si="11"/>
        <v>0</v>
      </c>
      <c r="AH30" s="67">
        <f t="shared" si="16"/>
        <v>0</v>
      </c>
      <c r="AI30" s="40"/>
      <c r="AJ30" s="16"/>
      <c r="AK30" s="29"/>
    </row>
    <row r="31" spans="1:37" ht="33.75" hidden="1" customHeight="1">
      <c r="A31">
        <v>13</v>
      </c>
      <c r="B31" s="21"/>
      <c r="C31" s="21"/>
      <c r="D31" s="21"/>
      <c r="E31" s="21"/>
      <c r="F31" s="26"/>
      <c r="G31" s="41" t="str">
        <f t="shared" si="20"/>
        <v/>
      </c>
      <c r="H31" s="35">
        <f t="shared" si="2"/>
        <v>0</v>
      </c>
      <c r="I31" s="36"/>
      <c r="J31" s="36" t="str">
        <f t="shared" si="17"/>
        <v/>
      </c>
      <c r="K31" s="35">
        <f t="shared" si="12"/>
        <v>0</v>
      </c>
      <c r="L31" s="36"/>
      <c r="M31" s="36"/>
      <c r="N31" s="36"/>
      <c r="O31" s="36"/>
      <c r="P31" s="35" t="str">
        <f t="shared" si="18"/>
        <v/>
      </c>
      <c r="Q31" s="22"/>
      <c r="R31" s="42"/>
      <c r="S31" s="22"/>
      <c r="T31" s="42"/>
      <c r="U31" s="42"/>
      <c r="V31" s="38">
        <f t="shared" si="13"/>
        <v>0</v>
      </c>
      <c r="W31" s="35">
        <f t="shared" si="14"/>
        <v>0</v>
      </c>
      <c r="X31" s="36"/>
      <c r="Y31" s="36"/>
      <c r="Z31" s="51"/>
      <c r="AA31" s="35">
        <f t="shared" si="15"/>
        <v>0</v>
      </c>
      <c r="AB31" s="36"/>
      <c r="AC31" s="36"/>
      <c r="AD31" s="51"/>
      <c r="AE31" s="63">
        <f>IFERROR(IF(OR($C31="都道府県",$C31="市区町村"),(($L31*300+$M31*400+$N31*500)),VLOOKUP($G31,リスト!$A$2:$B$4,2,FALSE)),0)-SUM(R31,T31,U31)*2</f>
        <v>0</v>
      </c>
      <c r="AF31" s="38">
        <f t="shared" si="19"/>
        <v>0</v>
      </c>
      <c r="AG31" s="58">
        <f t="shared" si="11"/>
        <v>0</v>
      </c>
      <c r="AH31" s="67">
        <f t="shared" si="16"/>
        <v>0</v>
      </c>
      <c r="AI31" s="40"/>
      <c r="AJ31" s="16"/>
      <c r="AK31" s="29"/>
    </row>
    <row r="32" spans="1:37" ht="33.75" hidden="1" customHeight="1">
      <c r="A32">
        <v>14</v>
      </c>
      <c r="B32" s="21"/>
      <c r="C32" s="21"/>
      <c r="D32" s="21"/>
      <c r="E32" s="21"/>
      <c r="F32" s="26"/>
      <c r="G32" s="41" t="str">
        <f t="shared" si="20"/>
        <v/>
      </c>
      <c r="H32" s="35">
        <f t="shared" si="2"/>
        <v>0</v>
      </c>
      <c r="I32" s="36"/>
      <c r="J32" s="36" t="str">
        <f t="shared" si="17"/>
        <v/>
      </c>
      <c r="K32" s="35">
        <f t="shared" si="12"/>
        <v>0</v>
      </c>
      <c r="L32" s="36"/>
      <c r="M32" s="36"/>
      <c r="N32" s="36"/>
      <c r="O32" s="36"/>
      <c r="P32" s="35" t="str">
        <f t="shared" si="18"/>
        <v/>
      </c>
      <c r="Q32" s="22"/>
      <c r="R32" s="42"/>
      <c r="S32" s="22"/>
      <c r="T32" s="42"/>
      <c r="U32" s="42"/>
      <c r="V32" s="38">
        <f t="shared" si="13"/>
        <v>0</v>
      </c>
      <c r="W32" s="35">
        <f t="shared" si="14"/>
        <v>0</v>
      </c>
      <c r="X32" s="36"/>
      <c r="Y32" s="36"/>
      <c r="Z32" s="51"/>
      <c r="AA32" s="35">
        <f t="shared" si="15"/>
        <v>0</v>
      </c>
      <c r="AB32" s="36"/>
      <c r="AC32" s="36"/>
      <c r="AD32" s="51"/>
      <c r="AE32" s="63">
        <f>IFERROR(IF(OR($C32="都道府県",$C32="市区町村"),(($L32*300+$M32*400+$N32*500)),VLOOKUP($G32,リスト!$A$2:$B$4,2,FALSE)),0)-SUM(R32,T32,U32)*2</f>
        <v>0</v>
      </c>
      <c r="AF32" s="38">
        <f t="shared" si="19"/>
        <v>0</v>
      </c>
      <c r="AG32" s="58">
        <f t="shared" si="11"/>
        <v>0</v>
      </c>
      <c r="AH32" s="67">
        <f t="shared" si="16"/>
        <v>0</v>
      </c>
      <c r="AI32" s="40"/>
      <c r="AJ32" s="16"/>
      <c r="AK32" s="29"/>
    </row>
    <row r="33" spans="1:37" ht="33.75" hidden="1" customHeight="1">
      <c r="A33">
        <v>15</v>
      </c>
      <c r="B33" s="21"/>
      <c r="C33" s="21"/>
      <c r="D33" s="21"/>
      <c r="E33" s="21"/>
      <c r="F33" s="26"/>
      <c r="G33" s="41" t="str">
        <f t="shared" si="20"/>
        <v/>
      </c>
      <c r="H33" s="35">
        <f t="shared" si="2"/>
        <v>0</v>
      </c>
      <c r="I33" s="36"/>
      <c r="J33" s="36" t="str">
        <f t="shared" si="17"/>
        <v/>
      </c>
      <c r="K33" s="35">
        <f t="shared" si="12"/>
        <v>0</v>
      </c>
      <c r="L33" s="36"/>
      <c r="M33" s="36"/>
      <c r="N33" s="36"/>
      <c r="O33" s="36"/>
      <c r="P33" s="35" t="str">
        <f t="shared" si="18"/>
        <v/>
      </c>
      <c r="Q33" s="22"/>
      <c r="R33" s="42"/>
      <c r="S33" s="22"/>
      <c r="T33" s="42"/>
      <c r="U33" s="42"/>
      <c r="V33" s="38">
        <f t="shared" si="13"/>
        <v>0</v>
      </c>
      <c r="W33" s="35">
        <f t="shared" si="14"/>
        <v>0</v>
      </c>
      <c r="X33" s="36"/>
      <c r="Y33" s="36"/>
      <c r="Z33" s="51"/>
      <c r="AA33" s="35">
        <f t="shared" si="15"/>
        <v>0</v>
      </c>
      <c r="AB33" s="36"/>
      <c r="AC33" s="36"/>
      <c r="AD33" s="51"/>
      <c r="AE33" s="63">
        <f>IFERROR(IF(OR($C33="都道府県",$C33="市区町村"),(($L33*300+$M33*400+$N33*500)),VLOOKUP($G33,リスト!$A$2:$B$4,2,FALSE)),0)-SUM(R33,T33,U33)*2</f>
        <v>0</v>
      </c>
      <c r="AF33" s="38">
        <f t="shared" si="19"/>
        <v>0</v>
      </c>
      <c r="AG33" s="58">
        <f t="shared" si="11"/>
        <v>0</v>
      </c>
      <c r="AH33" s="67">
        <f t="shared" si="16"/>
        <v>0</v>
      </c>
      <c r="AI33" s="40"/>
      <c r="AJ33" s="16"/>
      <c r="AK33" s="29"/>
    </row>
    <row r="34" spans="1:37" ht="33.75" hidden="1" customHeight="1">
      <c r="A34">
        <v>16</v>
      </c>
      <c r="B34" s="21"/>
      <c r="C34" s="21"/>
      <c r="D34" s="21"/>
      <c r="E34" s="21"/>
      <c r="F34" s="26"/>
      <c r="G34" s="41" t="str">
        <f t="shared" si="20"/>
        <v/>
      </c>
      <c r="H34" s="35">
        <f t="shared" si="2"/>
        <v>0</v>
      </c>
      <c r="I34" s="36"/>
      <c r="J34" s="36" t="str">
        <f t="shared" si="17"/>
        <v/>
      </c>
      <c r="K34" s="35">
        <f t="shared" si="12"/>
        <v>0</v>
      </c>
      <c r="L34" s="36"/>
      <c r="M34" s="36"/>
      <c r="N34" s="36"/>
      <c r="O34" s="36"/>
      <c r="P34" s="35" t="str">
        <f t="shared" si="18"/>
        <v/>
      </c>
      <c r="Q34" s="22"/>
      <c r="R34" s="42"/>
      <c r="S34" s="22"/>
      <c r="T34" s="42"/>
      <c r="U34" s="42"/>
      <c r="V34" s="38">
        <f t="shared" si="13"/>
        <v>0</v>
      </c>
      <c r="W34" s="35">
        <f t="shared" si="14"/>
        <v>0</v>
      </c>
      <c r="X34" s="36"/>
      <c r="Y34" s="36"/>
      <c r="Z34" s="51"/>
      <c r="AA34" s="35">
        <f t="shared" si="15"/>
        <v>0</v>
      </c>
      <c r="AB34" s="36"/>
      <c r="AC34" s="36"/>
      <c r="AD34" s="51"/>
      <c r="AE34" s="63">
        <f>IFERROR(IF(OR($C34="都道府県",$C34="市区町村"),(($L34*300+$M34*400+$N34*500)),VLOOKUP($G34,リスト!$A$2:$B$4,2,FALSE)),0)-SUM(R34,T34,U34)*2</f>
        <v>0</v>
      </c>
      <c r="AF34" s="38">
        <f t="shared" si="19"/>
        <v>0</v>
      </c>
      <c r="AG34" s="58">
        <f t="shared" si="11"/>
        <v>0</v>
      </c>
      <c r="AH34" s="67">
        <f t="shared" si="16"/>
        <v>0</v>
      </c>
      <c r="AI34" s="40"/>
      <c r="AJ34" s="16"/>
      <c r="AK34" s="29"/>
    </row>
    <row r="35" spans="1:37" ht="33.75" hidden="1" customHeight="1">
      <c r="A35">
        <v>17</v>
      </c>
      <c r="B35" s="21"/>
      <c r="C35" s="21"/>
      <c r="D35" s="21"/>
      <c r="E35" s="21"/>
      <c r="F35" s="26"/>
      <c r="G35" s="41" t="str">
        <f t="shared" si="20"/>
        <v/>
      </c>
      <c r="H35" s="35">
        <f t="shared" si="2"/>
        <v>0</v>
      </c>
      <c r="I35" s="36"/>
      <c r="J35" s="36" t="str">
        <f t="shared" si="17"/>
        <v/>
      </c>
      <c r="K35" s="35">
        <f t="shared" si="12"/>
        <v>0</v>
      </c>
      <c r="L35" s="36"/>
      <c r="M35" s="36"/>
      <c r="N35" s="36"/>
      <c r="O35" s="36"/>
      <c r="P35" s="35" t="str">
        <f t="shared" si="18"/>
        <v/>
      </c>
      <c r="Q35" s="22"/>
      <c r="R35" s="42"/>
      <c r="S35" s="22"/>
      <c r="T35" s="42"/>
      <c r="U35" s="42"/>
      <c r="V35" s="38">
        <f t="shared" si="13"/>
        <v>0</v>
      </c>
      <c r="W35" s="35">
        <f t="shared" si="14"/>
        <v>0</v>
      </c>
      <c r="X35" s="36"/>
      <c r="Y35" s="36"/>
      <c r="Z35" s="51"/>
      <c r="AA35" s="35">
        <f t="shared" si="15"/>
        <v>0</v>
      </c>
      <c r="AB35" s="36"/>
      <c r="AC35" s="36"/>
      <c r="AD35" s="51"/>
      <c r="AE35" s="63">
        <f>IFERROR(IF(OR($C35="都道府県",$C35="市区町村"),(($L35*300+$M35*400+$N35*500)),VLOOKUP($G35,リスト!$A$2:$B$4,2,FALSE)),0)-SUM(R35,T35,U35)*2</f>
        <v>0</v>
      </c>
      <c r="AF35" s="38">
        <f t="shared" si="19"/>
        <v>0</v>
      </c>
      <c r="AG35" s="58">
        <f t="shared" si="11"/>
        <v>0</v>
      </c>
      <c r="AH35" s="67">
        <f t="shared" si="16"/>
        <v>0</v>
      </c>
      <c r="AI35" s="40"/>
      <c r="AJ35" s="16"/>
      <c r="AK35" s="29"/>
    </row>
    <row r="36" spans="1:37" ht="33.75" hidden="1" customHeight="1">
      <c r="A36">
        <v>18</v>
      </c>
      <c r="B36" s="21"/>
      <c r="C36" s="21"/>
      <c r="D36" s="21"/>
      <c r="E36" s="21"/>
      <c r="F36" s="26"/>
      <c r="G36" s="41" t="str">
        <f t="shared" si="20"/>
        <v/>
      </c>
      <c r="H36" s="35">
        <f t="shared" si="2"/>
        <v>0</v>
      </c>
      <c r="I36" s="36"/>
      <c r="J36" s="36" t="str">
        <f t="shared" si="17"/>
        <v/>
      </c>
      <c r="K36" s="35">
        <f t="shared" si="12"/>
        <v>0</v>
      </c>
      <c r="L36" s="36"/>
      <c r="M36" s="36"/>
      <c r="N36" s="36"/>
      <c r="O36" s="36"/>
      <c r="P36" s="35" t="str">
        <f t="shared" si="18"/>
        <v/>
      </c>
      <c r="Q36" s="22"/>
      <c r="R36" s="42"/>
      <c r="S36" s="22"/>
      <c r="T36" s="42"/>
      <c r="U36" s="42"/>
      <c r="V36" s="38">
        <f t="shared" si="13"/>
        <v>0</v>
      </c>
      <c r="W36" s="35">
        <f t="shared" si="14"/>
        <v>0</v>
      </c>
      <c r="X36" s="36"/>
      <c r="Y36" s="36"/>
      <c r="Z36" s="51"/>
      <c r="AA36" s="35">
        <f t="shared" si="15"/>
        <v>0</v>
      </c>
      <c r="AB36" s="36"/>
      <c r="AC36" s="36"/>
      <c r="AD36" s="51"/>
      <c r="AE36" s="63">
        <f>IFERROR(IF(OR($C36="都道府県",$C36="市区町村"),(($L36*300+$M36*400+$N36*500)),VLOOKUP($G36,リスト!$A$2:$B$4,2,FALSE)),0)-SUM(R36,T36,U36)*2</f>
        <v>0</v>
      </c>
      <c r="AF36" s="38">
        <f t="shared" si="19"/>
        <v>0</v>
      </c>
      <c r="AG36" s="58">
        <f t="shared" si="11"/>
        <v>0</v>
      </c>
      <c r="AH36" s="67">
        <f t="shared" si="16"/>
        <v>0</v>
      </c>
      <c r="AI36" s="40"/>
      <c r="AJ36" s="16"/>
      <c r="AK36" s="29"/>
    </row>
    <row r="37" spans="1:37" ht="33.75" hidden="1" customHeight="1">
      <c r="A37">
        <v>19</v>
      </c>
      <c r="B37" s="21"/>
      <c r="C37" s="21"/>
      <c r="D37" s="21"/>
      <c r="E37" s="21"/>
      <c r="F37" s="26"/>
      <c r="G37" s="41" t="str">
        <f t="shared" si="20"/>
        <v/>
      </c>
      <c r="H37" s="35">
        <f t="shared" si="2"/>
        <v>0</v>
      </c>
      <c r="I37" s="36"/>
      <c r="J37" s="36" t="str">
        <f t="shared" si="17"/>
        <v/>
      </c>
      <c r="K37" s="35">
        <f t="shared" si="12"/>
        <v>0</v>
      </c>
      <c r="L37" s="36"/>
      <c r="M37" s="36"/>
      <c r="N37" s="36"/>
      <c r="O37" s="36"/>
      <c r="P37" s="35" t="str">
        <f t="shared" si="18"/>
        <v/>
      </c>
      <c r="Q37" s="22"/>
      <c r="R37" s="42"/>
      <c r="S37" s="22"/>
      <c r="T37" s="42"/>
      <c r="U37" s="42"/>
      <c r="V37" s="38">
        <f t="shared" si="13"/>
        <v>0</v>
      </c>
      <c r="W37" s="35">
        <f t="shared" si="14"/>
        <v>0</v>
      </c>
      <c r="X37" s="36"/>
      <c r="Y37" s="36"/>
      <c r="Z37" s="51"/>
      <c r="AA37" s="35">
        <f t="shared" si="15"/>
        <v>0</v>
      </c>
      <c r="AB37" s="36"/>
      <c r="AC37" s="36"/>
      <c r="AD37" s="51"/>
      <c r="AE37" s="63">
        <f>IFERROR(IF(OR($C37="都道府県",$C37="市区町村"),(($L37*300+$M37*400+$N37*500)),VLOOKUP($G37,リスト!$A$2:$B$4,2,FALSE)),0)-SUM(R37,T37,U37)*2</f>
        <v>0</v>
      </c>
      <c r="AF37" s="38">
        <f t="shared" si="19"/>
        <v>0</v>
      </c>
      <c r="AG37" s="58">
        <f t="shared" si="11"/>
        <v>0</v>
      </c>
      <c r="AH37" s="67">
        <f t="shared" si="16"/>
        <v>0</v>
      </c>
      <c r="AI37" s="40"/>
      <c r="AJ37" s="16"/>
      <c r="AK37" s="29"/>
    </row>
    <row r="38" spans="1:37" ht="33.75" hidden="1" customHeight="1">
      <c r="A38">
        <v>20</v>
      </c>
      <c r="B38" s="21"/>
      <c r="C38" s="21"/>
      <c r="D38" s="21"/>
      <c r="E38" s="21"/>
      <c r="F38" s="26"/>
      <c r="G38" s="41" t="str">
        <f t="shared" si="20"/>
        <v/>
      </c>
      <c r="H38" s="35">
        <f t="shared" si="2"/>
        <v>0</v>
      </c>
      <c r="I38" s="36"/>
      <c r="J38" s="36" t="str">
        <f t="shared" si="17"/>
        <v/>
      </c>
      <c r="K38" s="35">
        <f t="shared" si="12"/>
        <v>0</v>
      </c>
      <c r="L38" s="36"/>
      <c r="M38" s="36"/>
      <c r="N38" s="36"/>
      <c r="O38" s="36"/>
      <c r="P38" s="35" t="str">
        <f t="shared" si="18"/>
        <v/>
      </c>
      <c r="Q38" s="22"/>
      <c r="R38" s="42"/>
      <c r="S38" s="22"/>
      <c r="T38" s="42"/>
      <c r="U38" s="42"/>
      <c r="V38" s="38">
        <f t="shared" si="13"/>
        <v>0</v>
      </c>
      <c r="W38" s="35">
        <f t="shared" si="14"/>
        <v>0</v>
      </c>
      <c r="X38" s="36"/>
      <c r="Y38" s="36"/>
      <c r="Z38" s="51"/>
      <c r="AA38" s="35">
        <f t="shared" si="15"/>
        <v>0</v>
      </c>
      <c r="AB38" s="36"/>
      <c r="AC38" s="36"/>
      <c r="AD38" s="51"/>
      <c r="AE38" s="63">
        <f>IFERROR(IF(OR($C38="都道府県",$C38="市区町村"),(($L38*300+$M38*400+$N38*500)),VLOOKUP($G38,リスト!$A$2:$B$4,2,FALSE)),0)-SUM(R38,T38,U38)*2</f>
        <v>0</v>
      </c>
      <c r="AF38" s="38">
        <f t="shared" si="19"/>
        <v>0</v>
      </c>
      <c r="AG38" s="58">
        <f t="shared" si="11"/>
        <v>0</v>
      </c>
      <c r="AH38" s="67">
        <f t="shared" si="16"/>
        <v>0</v>
      </c>
      <c r="AI38" s="40"/>
      <c r="AJ38" s="16"/>
      <c r="AK38" s="29"/>
    </row>
    <row r="39" spans="1:37" ht="33.75" hidden="1" customHeight="1">
      <c r="A39">
        <v>21</v>
      </c>
      <c r="B39" s="21"/>
      <c r="C39" s="21"/>
      <c r="D39" s="21"/>
      <c r="E39" s="21"/>
      <c r="F39" s="26"/>
      <c r="G39" s="41" t="str">
        <f t="shared" si="20"/>
        <v/>
      </c>
      <c r="H39" s="35">
        <f t="shared" si="2"/>
        <v>0</v>
      </c>
      <c r="I39" s="36"/>
      <c r="J39" s="36" t="str">
        <f t="shared" si="17"/>
        <v/>
      </c>
      <c r="K39" s="35">
        <f t="shared" si="12"/>
        <v>0</v>
      </c>
      <c r="L39" s="36"/>
      <c r="M39" s="36"/>
      <c r="N39" s="36"/>
      <c r="O39" s="36"/>
      <c r="P39" s="35" t="str">
        <f t="shared" si="18"/>
        <v/>
      </c>
      <c r="Q39" s="22"/>
      <c r="R39" s="42"/>
      <c r="S39" s="22"/>
      <c r="T39" s="42"/>
      <c r="U39" s="42"/>
      <c r="V39" s="38">
        <f t="shared" si="13"/>
        <v>0</v>
      </c>
      <c r="W39" s="35">
        <f t="shared" si="14"/>
        <v>0</v>
      </c>
      <c r="X39" s="36"/>
      <c r="Y39" s="36"/>
      <c r="Z39" s="51"/>
      <c r="AA39" s="35">
        <f t="shared" si="15"/>
        <v>0</v>
      </c>
      <c r="AB39" s="36"/>
      <c r="AC39" s="36"/>
      <c r="AD39" s="51"/>
      <c r="AE39" s="63">
        <f>IFERROR(IF(OR($C39="都道府県",$C39="市区町村"),(($L39*300+$M39*400+$N39*500)),VLOOKUP($G39,リスト!$A$2:$B$4,2,FALSE)),0)-SUM(R39,T39,U39)*2</f>
        <v>0</v>
      </c>
      <c r="AF39" s="38">
        <f t="shared" si="19"/>
        <v>0</v>
      </c>
      <c r="AG39" s="58">
        <f t="shared" si="11"/>
        <v>0</v>
      </c>
      <c r="AH39" s="67">
        <f t="shared" si="16"/>
        <v>0</v>
      </c>
      <c r="AI39" s="40"/>
      <c r="AJ39" s="16"/>
      <c r="AK39" s="29"/>
    </row>
    <row r="40" spans="1:37" ht="33.75" hidden="1" customHeight="1">
      <c r="A40">
        <v>22</v>
      </c>
      <c r="B40" s="21"/>
      <c r="C40" s="21"/>
      <c r="D40" s="21"/>
      <c r="E40" s="21"/>
      <c r="F40" s="26"/>
      <c r="G40" s="41" t="str">
        <f t="shared" si="20"/>
        <v/>
      </c>
      <c r="H40" s="35">
        <f t="shared" si="2"/>
        <v>0</v>
      </c>
      <c r="I40" s="36"/>
      <c r="J40" s="36" t="str">
        <f t="shared" si="17"/>
        <v/>
      </c>
      <c r="K40" s="35">
        <f t="shared" si="12"/>
        <v>0</v>
      </c>
      <c r="L40" s="36"/>
      <c r="M40" s="36"/>
      <c r="N40" s="36"/>
      <c r="O40" s="36"/>
      <c r="P40" s="35" t="str">
        <f t="shared" si="18"/>
        <v/>
      </c>
      <c r="Q40" s="22"/>
      <c r="R40" s="42"/>
      <c r="S40" s="22"/>
      <c r="T40" s="42"/>
      <c r="U40" s="42"/>
      <c r="V40" s="38">
        <f t="shared" si="13"/>
        <v>0</v>
      </c>
      <c r="W40" s="35">
        <f t="shared" si="14"/>
        <v>0</v>
      </c>
      <c r="X40" s="36"/>
      <c r="Y40" s="36"/>
      <c r="Z40" s="51"/>
      <c r="AA40" s="35">
        <f t="shared" si="15"/>
        <v>0</v>
      </c>
      <c r="AB40" s="36"/>
      <c r="AC40" s="36"/>
      <c r="AD40" s="51"/>
      <c r="AE40" s="63">
        <f>IFERROR(IF(OR($C40="都道府県",$C40="市区町村"),(($L40*300+$M40*400+$N40*500)),VLOOKUP($G40,リスト!$A$2:$B$4,2,FALSE)),0)-SUM(R40,T40,U40)*2</f>
        <v>0</v>
      </c>
      <c r="AF40" s="38">
        <f t="shared" si="19"/>
        <v>0</v>
      </c>
      <c r="AG40" s="58">
        <f t="shared" si="11"/>
        <v>0</v>
      </c>
      <c r="AH40" s="67">
        <f t="shared" si="16"/>
        <v>0</v>
      </c>
      <c r="AI40" s="40"/>
      <c r="AJ40" s="16"/>
      <c r="AK40" s="29"/>
    </row>
    <row r="41" spans="1:37" ht="33.75" hidden="1" customHeight="1">
      <c r="A41">
        <v>23</v>
      </c>
      <c r="B41" s="21"/>
      <c r="C41" s="21"/>
      <c r="D41" s="21"/>
      <c r="E41" s="21"/>
      <c r="F41" s="26"/>
      <c r="G41" s="41" t="str">
        <f t="shared" si="20"/>
        <v/>
      </c>
      <c r="H41" s="35">
        <f t="shared" si="2"/>
        <v>0</v>
      </c>
      <c r="I41" s="36"/>
      <c r="J41" s="36" t="str">
        <f t="shared" si="17"/>
        <v/>
      </c>
      <c r="K41" s="35">
        <f t="shared" si="12"/>
        <v>0</v>
      </c>
      <c r="L41" s="36"/>
      <c r="M41" s="36"/>
      <c r="N41" s="36"/>
      <c r="O41" s="36"/>
      <c r="P41" s="35" t="str">
        <f t="shared" si="18"/>
        <v/>
      </c>
      <c r="Q41" s="22"/>
      <c r="R41" s="42"/>
      <c r="S41" s="22"/>
      <c r="T41" s="42"/>
      <c r="U41" s="42"/>
      <c r="V41" s="38">
        <f t="shared" si="13"/>
        <v>0</v>
      </c>
      <c r="W41" s="35">
        <f t="shared" si="14"/>
        <v>0</v>
      </c>
      <c r="X41" s="36"/>
      <c r="Y41" s="36"/>
      <c r="Z41" s="51"/>
      <c r="AA41" s="35">
        <f t="shared" si="15"/>
        <v>0</v>
      </c>
      <c r="AB41" s="36"/>
      <c r="AC41" s="36"/>
      <c r="AD41" s="51"/>
      <c r="AE41" s="63">
        <f>IFERROR(IF(OR($C41="都道府県",$C41="市区町村"),(($L41*300+$M41*400+$N41*500)),VLOOKUP($G41,リスト!$A$2:$B$4,2,FALSE)),0)-SUM(R41,T41,U41)*2</f>
        <v>0</v>
      </c>
      <c r="AF41" s="38">
        <f t="shared" si="19"/>
        <v>0</v>
      </c>
      <c r="AG41" s="58">
        <f t="shared" si="11"/>
        <v>0</v>
      </c>
      <c r="AH41" s="67">
        <f t="shared" si="16"/>
        <v>0</v>
      </c>
      <c r="AI41" s="40"/>
      <c r="AJ41" s="16"/>
      <c r="AK41" s="29"/>
    </row>
    <row r="42" spans="1:37" ht="33.75" hidden="1" customHeight="1">
      <c r="A42">
        <v>24</v>
      </c>
      <c r="B42" s="21"/>
      <c r="C42" s="21"/>
      <c r="D42" s="21"/>
      <c r="E42" s="21"/>
      <c r="F42" s="26"/>
      <c r="G42" s="41" t="str">
        <f t="shared" si="20"/>
        <v/>
      </c>
      <c r="H42" s="35">
        <f t="shared" si="2"/>
        <v>0</v>
      </c>
      <c r="I42" s="36"/>
      <c r="J42" s="36" t="str">
        <f t="shared" si="17"/>
        <v/>
      </c>
      <c r="K42" s="35">
        <f t="shared" si="12"/>
        <v>0</v>
      </c>
      <c r="L42" s="36"/>
      <c r="M42" s="36"/>
      <c r="N42" s="36"/>
      <c r="O42" s="36"/>
      <c r="P42" s="35" t="str">
        <f t="shared" si="18"/>
        <v/>
      </c>
      <c r="Q42" s="22"/>
      <c r="R42" s="42"/>
      <c r="S42" s="22"/>
      <c r="T42" s="42"/>
      <c r="U42" s="42"/>
      <c r="V42" s="38">
        <f t="shared" si="13"/>
        <v>0</v>
      </c>
      <c r="W42" s="35">
        <f t="shared" si="14"/>
        <v>0</v>
      </c>
      <c r="X42" s="36"/>
      <c r="Y42" s="36"/>
      <c r="Z42" s="51"/>
      <c r="AA42" s="35">
        <f t="shared" si="15"/>
        <v>0</v>
      </c>
      <c r="AB42" s="36"/>
      <c r="AC42" s="36"/>
      <c r="AD42" s="51"/>
      <c r="AE42" s="63">
        <f>IFERROR(IF(OR($C42="都道府県",$C42="市区町村"),(($L42*300+$M42*400+$N42*500)),VLOOKUP($G42,リスト!$A$2:$B$4,2,FALSE)),0)-SUM(R42,T42,U42)*2</f>
        <v>0</v>
      </c>
      <c r="AF42" s="38">
        <f t="shared" si="19"/>
        <v>0</v>
      </c>
      <c r="AG42" s="58">
        <f t="shared" si="11"/>
        <v>0</v>
      </c>
      <c r="AH42" s="67">
        <f t="shared" si="16"/>
        <v>0</v>
      </c>
      <c r="AI42" s="40"/>
      <c r="AJ42" s="16"/>
      <c r="AK42" s="29"/>
    </row>
    <row r="43" spans="1:37" ht="33.75" hidden="1" customHeight="1">
      <c r="A43">
        <v>25</v>
      </c>
      <c r="B43" s="21"/>
      <c r="C43" s="21"/>
      <c r="D43" s="21"/>
      <c r="E43" s="21"/>
      <c r="F43" s="26"/>
      <c r="G43" s="41" t="str">
        <f t="shared" si="20"/>
        <v/>
      </c>
      <c r="H43" s="35">
        <f t="shared" si="2"/>
        <v>0</v>
      </c>
      <c r="I43" s="36"/>
      <c r="J43" s="36" t="str">
        <f t="shared" si="17"/>
        <v/>
      </c>
      <c r="K43" s="35">
        <f t="shared" si="12"/>
        <v>0</v>
      </c>
      <c r="L43" s="36"/>
      <c r="M43" s="36"/>
      <c r="N43" s="36"/>
      <c r="O43" s="36"/>
      <c r="P43" s="35" t="str">
        <f t="shared" si="18"/>
        <v/>
      </c>
      <c r="Q43" s="22"/>
      <c r="R43" s="42"/>
      <c r="S43" s="22"/>
      <c r="T43" s="42"/>
      <c r="U43" s="42"/>
      <c r="V43" s="38">
        <f t="shared" si="13"/>
        <v>0</v>
      </c>
      <c r="W43" s="35">
        <f t="shared" si="14"/>
        <v>0</v>
      </c>
      <c r="X43" s="36"/>
      <c r="Y43" s="36"/>
      <c r="Z43" s="51"/>
      <c r="AA43" s="35">
        <f t="shared" si="15"/>
        <v>0</v>
      </c>
      <c r="AB43" s="36"/>
      <c r="AC43" s="36"/>
      <c r="AD43" s="51"/>
      <c r="AE43" s="63">
        <f>IFERROR(IF(OR($C43="都道府県",$C43="市区町村"),(($L43*300+$M43*400+$N43*500)),VLOOKUP($G43,リスト!$A$2:$B$4,2,FALSE)),0)-SUM(R43,T43,U43)*2</f>
        <v>0</v>
      </c>
      <c r="AF43" s="38">
        <f t="shared" si="19"/>
        <v>0</v>
      </c>
      <c r="AG43" s="58">
        <f t="shared" si="11"/>
        <v>0</v>
      </c>
      <c r="AH43" s="67">
        <f t="shared" si="16"/>
        <v>0</v>
      </c>
      <c r="AI43" s="40"/>
      <c r="AJ43" s="16"/>
      <c r="AK43" s="29"/>
    </row>
    <row r="44" spans="1:37" ht="33.75" hidden="1" customHeight="1">
      <c r="A44">
        <v>26</v>
      </c>
      <c r="B44" s="21"/>
      <c r="C44" s="21"/>
      <c r="D44" s="21"/>
      <c r="E44" s="21"/>
      <c r="F44" s="26"/>
      <c r="G44" s="41" t="str">
        <f t="shared" si="20"/>
        <v/>
      </c>
      <c r="H44" s="35">
        <f t="shared" si="2"/>
        <v>0</v>
      </c>
      <c r="I44" s="36"/>
      <c r="J44" s="36" t="str">
        <f t="shared" si="17"/>
        <v/>
      </c>
      <c r="K44" s="35">
        <f t="shared" si="12"/>
        <v>0</v>
      </c>
      <c r="L44" s="36"/>
      <c r="M44" s="36"/>
      <c r="N44" s="36"/>
      <c r="O44" s="36"/>
      <c r="P44" s="35" t="str">
        <f t="shared" si="18"/>
        <v/>
      </c>
      <c r="Q44" s="22"/>
      <c r="R44" s="42"/>
      <c r="S44" s="22"/>
      <c r="T44" s="42"/>
      <c r="U44" s="42"/>
      <c r="V44" s="38">
        <f t="shared" si="13"/>
        <v>0</v>
      </c>
      <c r="W44" s="35">
        <f t="shared" si="14"/>
        <v>0</v>
      </c>
      <c r="X44" s="36"/>
      <c r="Y44" s="36"/>
      <c r="Z44" s="51"/>
      <c r="AA44" s="35">
        <f t="shared" si="15"/>
        <v>0</v>
      </c>
      <c r="AB44" s="36"/>
      <c r="AC44" s="36"/>
      <c r="AD44" s="51"/>
      <c r="AE44" s="63">
        <f>IFERROR(IF(OR($C44="都道府県",$C44="市区町村"),(($L44*300+$M44*400+$N44*500)),VLOOKUP($G44,リスト!$A$2:$B$4,2,FALSE)),0)-SUM(R44,T44,U44)*2</f>
        <v>0</v>
      </c>
      <c r="AF44" s="38">
        <f t="shared" si="19"/>
        <v>0</v>
      </c>
      <c r="AG44" s="58">
        <f t="shared" si="11"/>
        <v>0</v>
      </c>
      <c r="AH44" s="67">
        <f t="shared" si="16"/>
        <v>0</v>
      </c>
      <c r="AI44" s="40"/>
      <c r="AJ44" s="16"/>
      <c r="AK44" s="29"/>
    </row>
    <row r="45" spans="1:37" ht="33.75" hidden="1" customHeight="1">
      <c r="A45">
        <v>27</v>
      </c>
      <c r="B45" s="21"/>
      <c r="C45" s="21"/>
      <c r="D45" s="21"/>
      <c r="E45" s="21"/>
      <c r="F45" s="26"/>
      <c r="G45" s="41" t="str">
        <f t="shared" si="20"/>
        <v/>
      </c>
      <c r="H45" s="35">
        <f t="shared" si="2"/>
        <v>0</v>
      </c>
      <c r="I45" s="36"/>
      <c r="J45" s="36" t="str">
        <f t="shared" si="17"/>
        <v/>
      </c>
      <c r="K45" s="35">
        <f t="shared" si="12"/>
        <v>0</v>
      </c>
      <c r="L45" s="36"/>
      <c r="M45" s="36"/>
      <c r="N45" s="36"/>
      <c r="O45" s="36"/>
      <c r="P45" s="35" t="str">
        <f t="shared" si="18"/>
        <v/>
      </c>
      <c r="Q45" s="22"/>
      <c r="R45" s="42"/>
      <c r="S45" s="22"/>
      <c r="T45" s="42"/>
      <c r="U45" s="42"/>
      <c r="V45" s="38">
        <f t="shared" si="13"/>
        <v>0</v>
      </c>
      <c r="W45" s="35">
        <f t="shared" si="14"/>
        <v>0</v>
      </c>
      <c r="X45" s="36"/>
      <c r="Y45" s="36"/>
      <c r="Z45" s="51"/>
      <c r="AA45" s="35">
        <f t="shared" si="15"/>
        <v>0</v>
      </c>
      <c r="AB45" s="36"/>
      <c r="AC45" s="36"/>
      <c r="AD45" s="51"/>
      <c r="AE45" s="63">
        <f>IFERROR(IF(OR($C45="都道府県",$C45="市区町村"),(($L45*300+$M45*400+$N45*500)),VLOOKUP($G45,リスト!$A$2:$B$4,2,FALSE)),0)-SUM(R45,T45,U45)*2</f>
        <v>0</v>
      </c>
      <c r="AF45" s="38">
        <f t="shared" si="19"/>
        <v>0</v>
      </c>
      <c r="AG45" s="58">
        <f t="shared" si="11"/>
        <v>0</v>
      </c>
      <c r="AH45" s="67">
        <f t="shared" si="16"/>
        <v>0</v>
      </c>
      <c r="AI45" s="40"/>
      <c r="AJ45" s="16"/>
      <c r="AK45" s="29"/>
    </row>
    <row r="46" spans="1:37" ht="33.75" hidden="1" customHeight="1">
      <c r="A46">
        <v>28</v>
      </c>
      <c r="B46" s="21"/>
      <c r="C46" s="21"/>
      <c r="D46" s="21"/>
      <c r="E46" s="21"/>
      <c r="F46" s="26"/>
      <c r="G46" s="41" t="str">
        <f t="shared" si="20"/>
        <v/>
      </c>
      <c r="H46" s="35">
        <f t="shared" si="2"/>
        <v>0</v>
      </c>
      <c r="I46" s="36"/>
      <c r="J46" s="36" t="str">
        <f t="shared" si="17"/>
        <v/>
      </c>
      <c r="K46" s="35">
        <f t="shared" si="12"/>
        <v>0</v>
      </c>
      <c r="L46" s="36"/>
      <c r="M46" s="36"/>
      <c r="N46" s="36"/>
      <c r="O46" s="36"/>
      <c r="P46" s="35" t="str">
        <f t="shared" si="18"/>
        <v/>
      </c>
      <c r="Q46" s="22"/>
      <c r="R46" s="42"/>
      <c r="S46" s="22"/>
      <c r="T46" s="42"/>
      <c r="U46" s="42"/>
      <c r="V46" s="38">
        <f t="shared" si="13"/>
        <v>0</v>
      </c>
      <c r="W46" s="35">
        <f t="shared" si="14"/>
        <v>0</v>
      </c>
      <c r="X46" s="36"/>
      <c r="Y46" s="36"/>
      <c r="Z46" s="51"/>
      <c r="AA46" s="35">
        <f t="shared" si="15"/>
        <v>0</v>
      </c>
      <c r="AB46" s="36"/>
      <c r="AC46" s="36"/>
      <c r="AD46" s="51"/>
      <c r="AE46" s="63">
        <f>IFERROR(IF(OR($C46="都道府県",$C46="市区町村"),(($L46*300+$M46*400+$N46*500)),VLOOKUP($G46,リスト!$A$2:$B$4,2,FALSE)),0)-SUM(R46,T46,U46)*2</f>
        <v>0</v>
      </c>
      <c r="AF46" s="38">
        <f t="shared" si="19"/>
        <v>0</v>
      </c>
      <c r="AG46" s="58">
        <f t="shared" si="11"/>
        <v>0</v>
      </c>
      <c r="AH46" s="67">
        <f t="shared" si="16"/>
        <v>0</v>
      </c>
      <c r="AI46" s="40"/>
      <c r="AJ46" s="16"/>
      <c r="AK46" s="29"/>
    </row>
    <row r="47" spans="1:37" ht="33.75" hidden="1" customHeight="1">
      <c r="A47">
        <v>29</v>
      </c>
      <c r="B47" s="21"/>
      <c r="C47" s="21"/>
      <c r="D47" s="21"/>
      <c r="E47" s="21"/>
      <c r="F47" s="26"/>
      <c r="G47" s="41" t="str">
        <f t="shared" si="20"/>
        <v/>
      </c>
      <c r="H47" s="35">
        <f t="shared" si="2"/>
        <v>0</v>
      </c>
      <c r="I47" s="36"/>
      <c r="J47" s="36" t="str">
        <f t="shared" si="17"/>
        <v/>
      </c>
      <c r="K47" s="35">
        <f t="shared" si="12"/>
        <v>0</v>
      </c>
      <c r="L47" s="36"/>
      <c r="M47" s="36"/>
      <c r="N47" s="36"/>
      <c r="O47" s="36"/>
      <c r="P47" s="35" t="str">
        <f t="shared" si="18"/>
        <v/>
      </c>
      <c r="Q47" s="22"/>
      <c r="R47" s="42"/>
      <c r="S47" s="22"/>
      <c r="T47" s="42"/>
      <c r="U47" s="42"/>
      <c r="V47" s="38">
        <f t="shared" si="13"/>
        <v>0</v>
      </c>
      <c r="W47" s="35">
        <f t="shared" si="14"/>
        <v>0</v>
      </c>
      <c r="X47" s="36"/>
      <c r="Y47" s="36"/>
      <c r="Z47" s="51"/>
      <c r="AA47" s="35">
        <f t="shared" si="15"/>
        <v>0</v>
      </c>
      <c r="AB47" s="36"/>
      <c r="AC47" s="36"/>
      <c r="AD47" s="51"/>
      <c r="AE47" s="63">
        <f>IFERROR(IF(OR($C47="都道府県",$C47="市区町村"),(($L47*300+$M47*400+$N47*500)),VLOOKUP($G47,リスト!$A$2:$B$4,2,FALSE)),0)-SUM(R47,T47,U47)*2</f>
        <v>0</v>
      </c>
      <c r="AF47" s="38">
        <f t="shared" si="19"/>
        <v>0</v>
      </c>
      <c r="AG47" s="58">
        <f t="shared" si="11"/>
        <v>0</v>
      </c>
      <c r="AH47" s="67">
        <f t="shared" si="16"/>
        <v>0</v>
      </c>
      <c r="AI47" s="40"/>
      <c r="AJ47" s="16"/>
      <c r="AK47" s="29"/>
    </row>
    <row r="48" spans="1:37" ht="33.75" hidden="1" customHeight="1">
      <c r="A48">
        <v>30</v>
      </c>
      <c r="B48" s="21"/>
      <c r="C48" s="21"/>
      <c r="D48" s="21"/>
      <c r="E48" s="21"/>
      <c r="F48" s="26"/>
      <c r="G48" s="41" t="str">
        <f t="shared" si="20"/>
        <v/>
      </c>
      <c r="H48" s="35">
        <f t="shared" si="2"/>
        <v>0</v>
      </c>
      <c r="I48" s="36"/>
      <c r="J48" s="36" t="str">
        <f t="shared" si="17"/>
        <v/>
      </c>
      <c r="K48" s="35">
        <f t="shared" si="12"/>
        <v>0</v>
      </c>
      <c r="L48" s="36"/>
      <c r="M48" s="36"/>
      <c r="N48" s="36"/>
      <c r="O48" s="36"/>
      <c r="P48" s="35" t="str">
        <f t="shared" si="18"/>
        <v/>
      </c>
      <c r="Q48" s="22"/>
      <c r="R48" s="42"/>
      <c r="S48" s="22"/>
      <c r="T48" s="42"/>
      <c r="U48" s="42"/>
      <c r="V48" s="38">
        <f t="shared" si="13"/>
        <v>0</v>
      </c>
      <c r="W48" s="35">
        <f t="shared" si="14"/>
        <v>0</v>
      </c>
      <c r="X48" s="36"/>
      <c r="Y48" s="36"/>
      <c r="Z48" s="51"/>
      <c r="AA48" s="35">
        <f t="shared" si="15"/>
        <v>0</v>
      </c>
      <c r="AB48" s="36"/>
      <c r="AC48" s="36"/>
      <c r="AD48" s="51"/>
      <c r="AE48" s="63">
        <f>IFERROR(IF(OR($C48="都道府県",$C48="市区町村"),(($L48*300+$M48*400+$N48*500)),VLOOKUP($G48,リスト!$A$2:$B$4,2,FALSE)),0)-SUM(R48,T48,U48)*2</f>
        <v>0</v>
      </c>
      <c r="AF48" s="38">
        <f t="shared" si="19"/>
        <v>0</v>
      </c>
      <c r="AG48" s="58">
        <f t="shared" si="11"/>
        <v>0</v>
      </c>
      <c r="AH48" s="67">
        <f t="shared" si="16"/>
        <v>0</v>
      </c>
      <c r="AI48" s="40"/>
      <c r="AJ48" s="16"/>
      <c r="AK48" s="29"/>
    </row>
    <row r="49" spans="1:37" ht="33.75" hidden="1" customHeight="1">
      <c r="A49">
        <v>31</v>
      </c>
      <c r="B49" s="21"/>
      <c r="C49" s="21"/>
      <c r="D49" s="21"/>
      <c r="E49" s="21"/>
      <c r="F49" s="26"/>
      <c r="G49" s="41" t="str">
        <f t="shared" si="20"/>
        <v/>
      </c>
      <c r="H49" s="35">
        <f t="shared" si="2"/>
        <v>0</v>
      </c>
      <c r="I49" s="36"/>
      <c r="J49" s="36" t="str">
        <f t="shared" si="17"/>
        <v/>
      </c>
      <c r="K49" s="35">
        <f t="shared" si="12"/>
        <v>0</v>
      </c>
      <c r="L49" s="36"/>
      <c r="M49" s="36"/>
      <c r="N49" s="36"/>
      <c r="O49" s="36"/>
      <c r="P49" s="35" t="str">
        <f t="shared" si="18"/>
        <v/>
      </c>
      <c r="Q49" s="22"/>
      <c r="R49" s="42"/>
      <c r="S49" s="22"/>
      <c r="T49" s="42"/>
      <c r="U49" s="42"/>
      <c r="V49" s="38">
        <f t="shared" si="13"/>
        <v>0</v>
      </c>
      <c r="W49" s="35">
        <f t="shared" si="14"/>
        <v>0</v>
      </c>
      <c r="X49" s="36"/>
      <c r="Y49" s="36"/>
      <c r="Z49" s="51"/>
      <c r="AA49" s="35">
        <f t="shared" si="15"/>
        <v>0</v>
      </c>
      <c r="AB49" s="36"/>
      <c r="AC49" s="36"/>
      <c r="AD49" s="51"/>
      <c r="AE49" s="63">
        <f>IFERROR(IF(OR($C49="都道府県",$C49="市区町村"),(($L49*300+$M49*400+$N49*500)),VLOOKUP($G49,リスト!$A$2:$B$4,2,FALSE)),0)-SUM(R49,T49,U49)*2</f>
        <v>0</v>
      </c>
      <c r="AF49" s="38">
        <f t="shared" si="19"/>
        <v>0</v>
      </c>
      <c r="AG49" s="58">
        <f t="shared" si="11"/>
        <v>0</v>
      </c>
      <c r="AH49" s="67">
        <f t="shared" si="16"/>
        <v>0</v>
      </c>
      <c r="AI49" s="40"/>
      <c r="AJ49" s="16"/>
      <c r="AK49" s="29"/>
    </row>
    <row r="50" spans="1:37" ht="33.75" hidden="1" customHeight="1">
      <c r="A50">
        <v>32</v>
      </c>
      <c r="B50" s="21"/>
      <c r="C50" s="21"/>
      <c r="D50" s="21"/>
      <c r="E50" s="21"/>
      <c r="F50" s="26"/>
      <c r="G50" s="41" t="str">
        <f t="shared" si="20"/>
        <v/>
      </c>
      <c r="H50" s="35">
        <f t="shared" si="2"/>
        <v>0</v>
      </c>
      <c r="I50" s="36"/>
      <c r="J50" s="36" t="str">
        <f t="shared" si="17"/>
        <v/>
      </c>
      <c r="K50" s="35">
        <f t="shared" si="12"/>
        <v>0</v>
      </c>
      <c r="L50" s="36"/>
      <c r="M50" s="36"/>
      <c r="N50" s="36"/>
      <c r="O50" s="36"/>
      <c r="P50" s="35" t="str">
        <f t="shared" si="18"/>
        <v/>
      </c>
      <c r="Q50" s="22"/>
      <c r="R50" s="42"/>
      <c r="S50" s="22"/>
      <c r="T50" s="42"/>
      <c r="U50" s="42"/>
      <c r="V50" s="38">
        <f t="shared" si="13"/>
        <v>0</v>
      </c>
      <c r="W50" s="35">
        <f t="shared" si="14"/>
        <v>0</v>
      </c>
      <c r="X50" s="36"/>
      <c r="Y50" s="36"/>
      <c r="Z50" s="51"/>
      <c r="AA50" s="35">
        <f t="shared" si="15"/>
        <v>0</v>
      </c>
      <c r="AB50" s="36"/>
      <c r="AC50" s="36"/>
      <c r="AD50" s="51"/>
      <c r="AE50" s="63">
        <f>IFERROR(IF(OR($C50="都道府県",$C50="市区町村"),(($L50*300+$M50*400+$N50*500)),VLOOKUP($G50,リスト!$A$2:$B$4,2,FALSE)),0)-SUM(R50,T50,U50)*2</f>
        <v>0</v>
      </c>
      <c r="AF50" s="38">
        <f t="shared" si="19"/>
        <v>0</v>
      </c>
      <c r="AG50" s="58">
        <f t="shared" si="11"/>
        <v>0</v>
      </c>
      <c r="AH50" s="67">
        <f t="shared" si="16"/>
        <v>0</v>
      </c>
      <c r="AI50" s="40"/>
      <c r="AJ50" s="16"/>
      <c r="AK50" s="29"/>
    </row>
    <row r="51" spans="1:37" ht="33.75" hidden="1" customHeight="1">
      <c r="A51">
        <v>33</v>
      </c>
      <c r="B51" s="21"/>
      <c r="C51" s="21"/>
      <c r="D51" s="21"/>
      <c r="E51" s="21"/>
      <c r="F51" s="26"/>
      <c r="G51" s="41" t="str">
        <f t="shared" si="20"/>
        <v/>
      </c>
      <c r="H51" s="35">
        <f t="shared" si="2"/>
        <v>0</v>
      </c>
      <c r="I51" s="36"/>
      <c r="J51" s="36" t="str">
        <f t="shared" si="17"/>
        <v/>
      </c>
      <c r="K51" s="35">
        <f t="shared" si="12"/>
        <v>0</v>
      </c>
      <c r="L51" s="36"/>
      <c r="M51" s="36"/>
      <c r="N51" s="36"/>
      <c r="O51" s="36"/>
      <c r="P51" s="35" t="str">
        <f t="shared" si="18"/>
        <v/>
      </c>
      <c r="Q51" s="22"/>
      <c r="R51" s="42"/>
      <c r="S51" s="22"/>
      <c r="T51" s="42"/>
      <c r="U51" s="42"/>
      <c r="V51" s="38">
        <f t="shared" si="13"/>
        <v>0</v>
      </c>
      <c r="W51" s="35">
        <f t="shared" si="14"/>
        <v>0</v>
      </c>
      <c r="X51" s="36"/>
      <c r="Y51" s="36"/>
      <c r="Z51" s="51"/>
      <c r="AA51" s="35">
        <f t="shared" si="15"/>
        <v>0</v>
      </c>
      <c r="AB51" s="36"/>
      <c r="AC51" s="36"/>
      <c r="AD51" s="51"/>
      <c r="AE51" s="63">
        <f>IFERROR(IF(OR($C51="都道府県",$C51="市区町村"),(($L51*300+$M51*400+$N51*500)),VLOOKUP($G51,リスト!$A$2:$B$4,2,FALSE)),0)-SUM(R51,T51,U51)*2</f>
        <v>0</v>
      </c>
      <c r="AF51" s="38">
        <f t="shared" si="19"/>
        <v>0</v>
      </c>
      <c r="AG51" s="58">
        <f t="shared" si="11"/>
        <v>0</v>
      </c>
      <c r="AH51" s="67">
        <f t="shared" si="16"/>
        <v>0</v>
      </c>
      <c r="AI51" s="40"/>
      <c r="AJ51" s="16"/>
      <c r="AK51" s="29"/>
    </row>
    <row r="52" spans="1:37" ht="33.75" hidden="1" customHeight="1">
      <c r="A52">
        <v>34</v>
      </c>
      <c r="B52" s="21"/>
      <c r="C52" s="21"/>
      <c r="D52" s="21"/>
      <c r="E52" s="21"/>
      <c r="F52" s="26"/>
      <c r="G52" s="41" t="str">
        <f t="shared" si="20"/>
        <v/>
      </c>
      <c r="H52" s="35">
        <f t="shared" si="2"/>
        <v>0</v>
      </c>
      <c r="I52" s="36"/>
      <c r="J52" s="36" t="str">
        <f t="shared" si="17"/>
        <v/>
      </c>
      <c r="K52" s="35">
        <f t="shared" si="12"/>
        <v>0</v>
      </c>
      <c r="L52" s="36"/>
      <c r="M52" s="36"/>
      <c r="N52" s="36"/>
      <c r="O52" s="36"/>
      <c r="P52" s="35" t="str">
        <f t="shared" si="18"/>
        <v/>
      </c>
      <c r="Q52" s="22"/>
      <c r="R52" s="42"/>
      <c r="S52" s="22"/>
      <c r="T52" s="42"/>
      <c r="U52" s="42"/>
      <c r="V52" s="38">
        <f t="shared" si="13"/>
        <v>0</v>
      </c>
      <c r="W52" s="35">
        <f t="shared" si="14"/>
        <v>0</v>
      </c>
      <c r="X52" s="36"/>
      <c r="Y52" s="36"/>
      <c r="Z52" s="51"/>
      <c r="AA52" s="35">
        <f t="shared" si="15"/>
        <v>0</v>
      </c>
      <c r="AB52" s="36"/>
      <c r="AC52" s="36"/>
      <c r="AD52" s="51"/>
      <c r="AE52" s="63">
        <f>IFERROR(IF(OR($C52="都道府県",$C52="市区町村"),(($L52*300+$M52*400+$N52*500)),VLOOKUP($G52,リスト!$A$2:$B$4,2,FALSE)),0)-SUM(R52,T52,U52)*2</f>
        <v>0</v>
      </c>
      <c r="AF52" s="38">
        <f t="shared" si="19"/>
        <v>0</v>
      </c>
      <c r="AG52" s="58">
        <f t="shared" si="11"/>
        <v>0</v>
      </c>
      <c r="AH52" s="67">
        <f t="shared" si="16"/>
        <v>0</v>
      </c>
      <c r="AI52" s="40"/>
      <c r="AJ52" s="16"/>
      <c r="AK52" s="29"/>
    </row>
    <row r="53" spans="1:37" ht="33.75" hidden="1" customHeight="1">
      <c r="A53">
        <v>35</v>
      </c>
      <c r="B53" s="21"/>
      <c r="C53" s="21"/>
      <c r="D53" s="21"/>
      <c r="E53" s="21"/>
      <c r="F53" s="26"/>
      <c r="G53" s="41" t="str">
        <f t="shared" si="20"/>
        <v/>
      </c>
      <c r="H53" s="35">
        <f t="shared" si="2"/>
        <v>0</v>
      </c>
      <c r="I53" s="36"/>
      <c r="J53" s="36" t="str">
        <f t="shared" si="17"/>
        <v/>
      </c>
      <c r="K53" s="35">
        <f t="shared" si="12"/>
        <v>0</v>
      </c>
      <c r="L53" s="36"/>
      <c r="M53" s="36"/>
      <c r="N53" s="36"/>
      <c r="O53" s="36"/>
      <c r="P53" s="35" t="str">
        <f t="shared" si="18"/>
        <v/>
      </c>
      <c r="Q53" s="22"/>
      <c r="R53" s="42"/>
      <c r="S53" s="22"/>
      <c r="T53" s="42"/>
      <c r="U53" s="42"/>
      <c r="V53" s="38">
        <f t="shared" si="13"/>
        <v>0</v>
      </c>
      <c r="W53" s="35">
        <f t="shared" si="14"/>
        <v>0</v>
      </c>
      <c r="X53" s="36"/>
      <c r="Y53" s="36"/>
      <c r="Z53" s="51"/>
      <c r="AA53" s="35">
        <f t="shared" si="15"/>
        <v>0</v>
      </c>
      <c r="AB53" s="36"/>
      <c r="AC53" s="36"/>
      <c r="AD53" s="51"/>
      <c r="AE53" s="63">
        <f>IFERROR(IF(OR($C53="都道府県",$C53="市区町村"),(($L53*300+$M53*400+$N53*500)),VLOOKUP($G53,リスト!$A$2:$B$4,2,FALSE)),0)-SUM(R53,T53,U53)*2</f>
        <v>0</v>
      </c>
      <c r="AF53" s="38">
        <f t="shared" si="19"/>
        <v>0</v>
      </c>
      <c r="AG53" s="58">
        <f t="shared" si="11"/>
        <v>0</v>
      </c>
      <c r="AH53" s="67">
        <f t="shared" si="16"/>
        <v>0</v>
      </c>
      <c r="AI53" s="40"/>
      <c r="AJ53" s="16"/>
      <c r="AK53" s="29"/>
    </row>
    <row r="54" spans="1:37" ht="33.75" hidden="1" customHeight="1">
      <c r="A54">
        <v>36</v>
      </c>
      <c r="B54" s="21"/>
      <c r="C54" s="21"/>
      <c r="D54" s="21"/>
      <c r="E54" s="21"/>
      <c r="F54" s="26"/>
      <c r="G54" s="41" t="str">
        <f t="shared" si="20"/>
        <v/>
      </c>
      <c r="H54" s="35">
        <f t="shared" si="2"/>
        <v>0</v>
      </c>
      <c r="I54" s="36"/>
      <c r="J54" s="36" t="str">
        <f t="shared" si="17"/>
        <v/>
      </c>
      <c r="K54" s="35">
        <f t="shared" si="12"/>
        <v>0</v>
      </c>
      <c r="L54" s="36"/>
      <c r="M54" s="36"/>
      <c r="N54" s="36"/>
      <c r="O54" s="36"/>
      <c r="P54" s="35" t="str">
        <f t="shared" si="18"/>
        <v/>
      </c>
      <c r="Q54" s="22"/>
      <c r="R54" s="42"/>
      <c r="S54" s="22"/>
      <c r="T54" s="42"/>
      <c r="U54" s="42"/>
      <c r="V54" s="38">
        <f t="shared" si="13"/>
        <v>0</v>
      </c>
      <c r="W54" s="35">
        <f t="shared" si="14"/>
        <v>0</v>
      </c>
      <c r="X54" s="36"/>
      <c r="Y54" s="36"/>
      <c r="Z54" s="51"/>
      <c r="AA54" s="35">
        <f t="shared" si="15"/>
        <v>0</v>
      </c>
      <c r="AB54" s="36"/>
      <c r="AC54" s="36"/>
      <c r="AD54" s="51"/>
      <c r="AE54" s="63">
        <f>IFERROR(IF(OR($C54="都道府県",$C54="市区町村"),(($L54*300+$M54*400+$N54*500)),VLOOKUP($G54,リスト!$A$2:$B$4,2,FALSE)),0)-SUM(R54,T54,U54)*2</f>
        <v>0</v>
      </c>
      <c r="AF54" s="38">
        <f t="shared" si="19"/>
        <v>0</v>
      </c>
      <c r="AG54" s="58">
        <f t="shared" si="11"/>
        <v>0</v>
      </c>
      <c r="AH54" s="67">
        <f t="shared" si="16"/>
        <v>0</v>
      </c>
      <c r="AI54" s="40"/>
      <c r="AJ54" s="16"/>
      <c r="AK54" s="29"/>
    </row>
    <row r="55" spans="1:37" ht="33.75" hidden="1" customHeight="1">
      <c r="A55">
        <v>37</v>
      </c>
      <c r="B55" s="21"/>
      <c r="C55" s="21"/>
      <c r="D55" s="21"/>
      <c r="E55" s="21"/>
      <c r="F55" s="26"/>
      <c r="G55" s="41" t="str">
        <f t="shared" si="20"/>
        <v/>
      </c>
      <c r="H55" s="35">
        <f t="shared" si="2"/>
        <v>0</v>
      </c>
      <c r="I55" s="36"/>
      <c r="J55" s="36" t="str">
        <f t="shared" si="17"/>
        <v/>
      </c>
      <c r="K55" s="35">
        <f t="shared" si="12"/>
        <v>0</v>
      </c>
      <c r="L55" s="36"/>
      <c r="M55" s="36"/>
      <c r="N55" s="36"/>
      <c r="O55" s="36"/>
      <c r="P55" s="35" t="str">
        <f t="shared" si="18"/>
        <v/>
      </c>
      <c r="Q55" s="22"/>
      <c r="R55" s="42"/>
      <c r="S55" s="22"/>
      <c r="T55" s="42"/>
      <c r="U55" s="42"/>
      <c r="V55" s="38">
        <f t="shared" si="13"/>
        <v>0</v>
      </c>
      <c r="W55" s="35">
        <f t="shared" si="14"/>
        <v>0</v>
      </c>
      <c r="X55" s="36"/>
      <c r="Y55" s="36"/>
      <c r="Z55" s="51"/>
      <c r="AA55" s="35">
        <f t="shared" si="15"/>
        <v>0</v>
      </c>
      <c r="AB55" s="36"/>
      <c r="AC55" s="36"/>
      <c r="AD55" s="51"/>
      <c r="AE55" s="63">
        <f>IFERROR(IF(OR($C55="都道府県",$C55="市区町村"),(($L55*300+$M55*400+$N55*500)),VLOOKUP($G55,リスト!$A$2:$B$4,2,FALSE)),0)-SUM(R55,T55,U55)*2</f>
        <v>0</v>
      </c>
      <c r="AF55" s="38">
        <f t="shared" si="19"/>
        <v>0</v>
      </c>
      <c r="AG55" s="58">
        <f t="shared" si="11"/>
        <v>0</v>
      </c>
      <c r="AH55" s="67">
        <f t="shared" si="16"/>
        <v>0</v>
      </c>
      <c r="AI55" s="40"/>
      <c r="AJ55" s="16"/>
      <c r="AK55" s="29"/>
    </row>
    <row r="56" spans="1:37" ht="33.75" hidden="1" customHeight="1">
      <c r="A56">
        <v>38</v>
      </c>
      <c r="B56" s="21"/>
      <c r="C56" s="21"/>
      <c r="D56" s="21"/>
      <c r="E56" s="21"/>
      <c r="F56" s="26"/>
      <c r="G56" s="41" t="str">
        <f t="shared" si="20"/>
        <v/>
      </c>
      <c r="H56" s="35">
        <f t="shared" si="2"/>
        <v>0</v>
      </c>
      <c r="I56" s="36"/>
      <c r="J56" s="36" t="str">
        <f t="shared" si="17"/>
        <v/>
      </c>
      <c r="K56" s="35">
        <f t="shared" si="12"/>
        <v>0</v>
      </c>
      <c r="L56" s="36"/>
      <c r="M56" s="36"/>
      <c r="N56" s="36"/>
      <c r="O56" s="36"/>
      <c r="P56" s="35" t="str">
        <f t="shared" si="18"/>
        <v/>
      </c>
      <c r="Q56" s="22"/>
      <c r="R56" s="42"/>
      <c r="S56" s="22"/>
      <c r="T56" s="42"/>
      <c r="U56" s="42"/>
      <c r="V56" s="38">
        <f t="shared" si="13"/>
        <v>0</v>
      </c>
      <c r="W56" s="35">
        <f t="shared" si="14"/>
        <v>0</v>
      </c>
      <c r="X56" s="36"/>
      <c r="Y56" s="36"/>
      <c r="Z56" s="51"/>
      <c r="AA56" s="35">
        <f t="shared" si="15"/>
        <v>0</v>
      </c>
      <c r="AB56" s="36"/>
      <c r="AC56" s="36"/>
      <c r="AD56" s="51"/>
      <c r="AE56" s="63">
        <f>IFERROR(IF(OR($C56="都道府県",$C56="市区町村"),(($L56*300+$M56*400+$N56*500)),VLOOKUP($G56,リスト!$A$2:$B$4,2,FALSE)),0)-SUM(R56,T56,U56)*2</f>
        <v>0</v>
      </c>
      <c r="AF56" s="38">
        <f t="shared" si="19"/>
        <v>0</v>
      </c>
      <c r="AG56" s="58">
        <f t="shared" si="11"/>
        <v>0</v>
      </c>
      <c r="AH56" s="67">
        <f t="shared" si="16"/>
        <v>0</v>
      </c>
      <c r="AI56" s="40"/>
      <c r="AJ56" s="16"/>
      <c r="AK56" s="29"/>
    </row>
    <row r="57" spans="1:37" ht="33.75" hidden="1" customHeight="1">
      <c r="A57">
        <v>39</v>
      </c>
      <c r="B57" s="21"/>
      <c r="C57" s="21"/>
      <c r="D57" s="21"/>
      <c r="E57" s="21"/>
      <c r="F57" s="26"/>
      <c r="G57" s="41" t="str">
        <f t="shared" si="20"/>
        <v/>
      </c>
      <c r="H57" s="35">
        <f t="shared" si="2"/>
        <v>0</v>
      </c>
      <c r="I57" s="36"/>
      <c r="J57" s="36" t="str">
        <f t="shared" si="17"/>
        <v/>
      </c>
      <c r="K57" s="35">
        <f t="shared" si="12"/>
        <v>0</v>
      </c>
      <c r="L57" s="36"/>
      <c r="M57" s="36"/>
      <c r="N57" s="36"/>
      <c r="O57" s="36"/>
      <c r="P57" s="35" t="str">
        <f t="shared" si="18"/>
        <v/>
      </c>
      <c r="Q57" s="22"/>
      <c r="R57" s="42"/>
      <c r="S57" s="22"/>
      <c r="T57" s="42"/>
      <c r="U57" s="42"/>
      <c r="V57" s="38">
        <f t="shared" si="13"/>
        <v>0</v>
      </c>
      <c r="W57" s="35">
        <f t="shared" si="14"/>
        <v>0</v>
      </c>
      <c r="X57" s="36"/>
      <c r="Y57" s="36"/>
      <c r="Z57" s="51"/>
      <c r="AA57" s="35">
        <f t="shared" si="15"/>
        <v>0</v>
      </c>
      <c r="AB57" s="36"/>
      <c r="AC57" s="36"/>
      <c r="AD57" s="51"/>
      <c r="AE57" s="63">
        <f>IFERROR(IF(OR($C57="都道府県",$C57="市区町村"),(($L57*300+$M57*400+$N57*500)),VLOOKUP($G57,リスト!$A$2:$B$4,2,FALSE)),0)-SUM(R57,T57,U57)*2</f>
        <v>0</v>
      </c>
      <c r="AF57" s="38">
        <f t="shared" si="19"/>
        <v>0</v>
      </c>
      <c r="AG57" s="58">
        <f t="shared" si="11"/>
        <v>0</v>
      </c>
      <c r="AH57" s="67">
        <f t="shared" si="16"/>
        <v>0</v>
      </c>
      <c r="AI57" s="40"/>
      <c r="AJ57" s="16"/>
      <c r="AK57" s="29"/>
    </row>
    <row r="58" spans="1:37" ht="33.75" hidden="1" customHeight="1">
      <c r="A58">
        <v>40</v>
      </c>
      <c r="B58" s="21"/>
      <c r="C58" s="21"/>
      <c r="D58" s="21"/>
      <c r="E58" s="21"/>
      <c r="F58" s="26"/>
      <c r="G58" s="41" t="str">
        <f t="shared" si="20"/>
        <v/>
      </c>
      <c r="H58" s="35">
        <f t="shared" si="2"/>
        <v>0</v>
      </c>
      <c r="I58" s="36"/>
      <c r="J58" s="36" t="str">
        <f t="shared" si="17"/>
        <v/>
      </c>
      <c r="K58" s="35">
        <f t="shared" si="12"/>
        <v>0</v>
      </c>
      <c r="L58" s="36"/>
      <c r="M58" s="36"/>
      <c r="N58" s="36"/>
      <c r="O58" s="36"/>
      <c r="P58" s="35" t="str">
        <f t="shared" si="18"/>
        <v/>
      </c>
      <c r="Q58" s="22"/>
      <c r="R58" s="42"/>
      <c r="S58" s="22"/>
      <c r="T58" s="42"/>
      <c r="U58" s="42"/>
      <c r="V58" s="38">
        <f t="shared" si="13"/>
        <v>0</v>
      </c>
      <c r="W58" s="35">
        <f t="shared" si="14"/>
        <v>0</v>
      </c>
      <c r="X58" s="36"/>
      <c r="Y58" s="36"/>
      <c r="Z58" s="51"/>
      <c r="AA58" s="35">
        <f t="shared" si="15"/>
        <v>0</v>
      </c>
      <c r="AB58" s="36"/>
      <c r="AC58" s="36"/>
      <c r="AD58" s="51"/>
      <c r="AE58" s="63">
        <f>IFERROR(IF(OR($C58="都道府県",$C58="市区町村"),(($L58*300+$M58*400+$N58*500)),VLOOKUP($G58,リスト!$A$2:$B$4,2,FALSE)),0)-SUM(R58,T58,U58)*2</f>
        <v>0</v>
      </c>
      <c r="AF58" s="38">
        <f t="shared" si="19"/>
        <v>0</v>
      </c>
      <c r="AG58" s="58">
        <f t="shared" si="11"/>
        <v>0</v>
      </c>
      <c r="AH58" s="67">
        <f t="shared" si="16"/>
        <v>0</v>
      </c>
      <c r="AI58" s="40"/>
      <c r="AJ58" s="16"/>
      <c r="AK58" s="29"/>
    </row>
    <row r="59" spans="1:37" ht="33.75" hidden="1" customHeight="1">
      <c r="A59">
        <v>41</v>
      </c>
      <c r="B59" s="21"/>
      <c r="C59" s="21"/>
      <c r="D59" s="21"/>
      <c r="E59" s="21"/>
      <c r="F59" s="26"/>
      <c r="G59" s="41" t="str">
        <f t="shared" si="20"/>
        <v/>
      </c>
      <c r="H59" s="35">
        <f t="shared" si="2"/>
        <v>0</v>
      </c>
      <c r="I59" s="36"/>
      <c r="J59" s="36" t="str">
        <f t="shared" si="17"/>
        <v/>
      </c>
      <c r="K59" s="35">
        <f t="shared" si="12"/>
        <v>0</v>
      </c>
      <c r="L59" s="36"/>
      <c r="M59" s="36"/>
      <c r="N59" s="36"/>
      <c r="O59" s="36"/>
      <c r="P59" s="35" t="str">
        <f t="shared" si="18"/>
        <v/>
      </c>
      <c r="Q59" s="22"/>
      <c r="R59" s="42"/>
      <c r="S59" s="22"/>
      <c r="T59" s="42"/>
      <c r="U59" s="42"/>
      <c r="V59" s="38">
        <f t="shared" si="13"/>
        <v>0</v>
      </c>
      <c r="W59" s="35">
        <f t="shared" si="14"/>
        <v>0</v>
      </c>
      <c r="X59" s="36"/>
      <c r="Y59" s="36"/>
      <c r="Z59" s="51"/>
      <c r="AA59" s="35">
        <f t="shared" si="15"/>
        <v>0</v>
      </c>
      <c r="AB59" s="36"/>
      <c r="AC59" s="36"/>
      <c r="AD59" s="51"/>
      <c r="AE59" s="63">
        <f>IFERROR(IF(OR($C59="都道府県",$C59="市区町村"),(($L59*300+$M59*400+$N59*500)),VLOOKUP($G59,リスト!$A$2:$B$4,2,FALSE)),0)-SUM(R59,T59,U59)*2</f>
        <v>0</v>
      </c>
      <c r="AF59" s="38">
        <f t="shared" si="19"/>
        <v>0</v>
      </c>
      <c r="AG59" s="58">
        <f t="shared" si="11"/>
        <v>0</v>
      </c>
      <c r="AH59" s="67">
        <f t="shared" si="16"/>
        <v>0</v>
      </c>
      <c r="AI59" s="40"/>
      <c r="AJ59" s="16"/>
      <c r="AK59" s="29"/>
    </row>
    <row r="60" spans="1:37" ht="33.75" hidden="1" customHeight="1">
      <c r="A60">
        <v>42</v>
      </c>
      <c r="B60" s="21"/>
      <c r="C60" s="21"/>
      <c r="D60" s="21"/>
      <c r="E60" s="21"/>
      <c r="F60" s="26"/>
      <c r="G60" s="41" t="str">
        <f t="shared" si="20"/>
        <v/>
      </c>
      <c r="H60" s="35">
        <f t="shared" si="2"/>
        <v>0</v>
      </c>
      <c r="I60" s="36"/>
      <c r="J60" s="36" t="str">
        <f t="shared" si="17"/>
        <v/>
      </c>
      <c r="K60" s="35">
        <f t="shared" si="12"/>
        <v>0</v>
      </c>
      <c r="L60" s="36"/>
      <c r="M60" s="36"/>
      <c r="N60" s="36"/>
      <c r="O60" s="36"/>
      <c r="P60" s="35" t="str">
        <f t="shared" si="18"/>
        <v/>
      </c>
      <c r="Q60" s="22"/>
      <c r="R60" s="42"/>
      <c r="S60" s="22"/>
      <c r="T60" s="42"/>
      <c r="U60" s="42"/>
      <c r="V60" s="38">
        <f t="shared" si="13"/>
        <v>0</v>
      </c>
      <c r="W60" s="35">
        <f t="shared" si="14"/>
        <v>0</v>
      </c>
      <c r="X60" s="36"/>
      <c r="Y60" s="36"/>
      <c r="Z60" s="51"/>
      <c r="AA60" s="35">
        <f t="shared" si="15"/>
        <v>0</v>
      </c>
      <c r="AB60" s="36"/>
      <c r="AC60" s="36"/>
      <c r="AD60" s="51"/>
      <c r="AE60" s="63">
        <f>IFERROR(IF(OR($C60="都道府県",$C60="市区町村"),(($L60*300+$M60*400+$N60*500)),VLOOKUP($G60,リスト!$A$2:$B$4,2,FALSE)),0)-SUM(R60,T60,U60)*2</f>
        <v>0</v>
      </c>
      <c r="AF60" s="38">
        <f t="shared" si="19"/>
        <v>0</v>
      </c>
      <c r="AG60" s="58">
        <f t="shared" si="11"/>
        <v>0</v>
      </c>
      <c r="AH60" s="67">
        <f t="shared" si="16"/>
        <v>0</v>
      </c>
      <c r="AI60" s="40"/>
      <c r="AJ60" s="16"/>
      <c r="AK60" s="29"/>
    </row>
    <row r="61" spans="1:37" ht="33.75" hidden="1" customHeight="1">
      <c r="A61">
        <v>43</v>
      </c>
      <c r="B61" s="21"/>
      <c r="C61" s="21"/>
      <c r="D61" s="21"/>
      <c r="E61" s="21"/>
      <c r="F61" s="26"/>
      <c r="G61" s="41" t="str">
        <f t="shared" si="20"/>
        <v/>
      </c>
      <c r="H61" s="35">
        <f t="shared" si="2"/>
        <v>0</v>
      </c>
      <c r="I61" s="36"/>
      <c r="J61" s="36" t="str">
        <f t="shared" si="17"/>
        <v/>
      </c>
      <c r="K61" s="35">
        <f t="shared" si="12"/>
        <v>0</v>
      </c>
      <c r="L61" s="36"/>
      <c r="M61" s="36"/>
      <c r="N61" s="36"/>
      <c r="O61" s="36"/>
      <c r="P61" s="35" t="str">
        <f t="shared" si="18"/>
        <v/>
      </c>
      <c r="Q61" s="22"/>
      <c r="R61" s="42"/>
      <c r="S61" s="22"/>
      <c r="T61" s="42"/>
      <c r="U61" s="42"/>
      <c r="V61" s="38">
        <f t="shared" si="13"/>
        <v>0</v>
      </c>
      <c r="W61" s="35">
        <f t="shared" si="14"/>
        <v>0</v>
      </c>
      <c r="X61" s="36"/>
      <c r="Y61" s="36"/>
      <c r="Z61" s="51"/>
      <c r="AA61" s="35">
        <f t="shared" si="15"/>
        <v>0</v>
      </c>
      <c r="AB61" s="36"/>
      <c r="AC61" s="36"/>
      <c r="AD61" s="51"/>
      <c r="AE61" s="63">
        <f>IFERROR(IF(OR($C61="都道府県",$C61="市区町村"),(($L61*300+$M61*400+$N61*500)),VLOOKUP($G61,リスト!$A$2:$B$4,2,FALSE)),0)-SUM(R61,T61,U61)*2</f>
        <v>0</v>
      </c>
      <c r="AF61" s="38">
        <f t="shared" si="19"/>
        <v>0</v>
      </c>
      <c r="AG61" s="58">
        <f t="shared" si="11"/>
        <v>0</v>
      </c>
      <c r="AH61" s="67">
        <f t="shared" si="16"/>
        <v>0</v>
      </c>
      <c r="AI61" s="40"/>
      <c r="AJ61" s="16"/>
      <c r="AK61" s="29"/>
    </row>
    <row r="62" spans="1:37" ht="33.75" hidden="1" customHeight="1">
      <c r="A62">
        <v>44</v>
      </c>
      <c r="B62" s="21"/>
      <c r="C62" s="21"/>
      <c r="D62" s="21"/>
      <c r="E62" s="21"/>
      <c r="F62" s="26"/>
      <c r="G62" s="41" t="str">
        <f t="shared" si="20"/>
        <v/>
      </c>
      <c r="H62" s="35">
        <f t="shared" si="2"/>
        <v>0</v>
      </c>
      <c r="I62" s="36"/>
      <c r="J62" s="36" t="str">
        <f t="shared" si="17"/>
        <v/>
      </c>
      <c r="K62" s="35">
        <f t="shared" si="12"/>
        <v>0</v>
      </c>
      <c r="L62" s="36"/>
      <c r="M62" s="36"/>
      <c r="N62" s="36"/>
      <c r="O62" s="36"/>
      <c r="P62" s="35" t="str">
        <f t="shared" si="18"/>
        <v/>
      </c>
      <c r="Q62" s="22"/>
      <c r="R62" s="42"/>
      <c r="S62" s="22"/>
      <c r="T62" s="42"/>
      <c r="U62" s="42"/>
      <c r="V62" s="38">
        <f t="shared" si="13"/>
        <v>0</v>
      </c>
      <c r="W62" s="35">
        <f t="shared" si="14"/>
        <v>0</v>
      </c>
      <c r="X62" s="36"/>
      <c r="Y62" s="36"/>
      <c r="Z62" s="51"/>
      <c r="AA62" s="35">
        <f t="shared" si="15"/>
        <v>0</v>
      </c>
      <c r="AB62" s="36"/>
      <c r="AC62" s="36"/>
      <c r="AD62" s="51"/>
      <c r="AE62" s="63">
        <f>IFERROR(IF(OR($C62="都道府県",$C62="市区町村"),(($L62*300+$M62*400+$N62*500)),VLOOKUP($G62,リスト!$A$2:$B$4,2,FALSE)),0)-SUM(R62,T62,U62)*2</f>
        <v>0</v>
      </c>
      <c r="AF62" s="38">
        <f t="shared" si="19"/>
        <v>0</v>
      </c>
      <c r="AG62" s="58">
        <f t="shared" si="11"/>
        <v>0</v>
      </c>
      <c r="AH62" s="67">
        <f t="shared" si="16"/>
        <v>0</v>
      </c>
      <c r="AI62" s="40"/>
      <c r="AJ62" s="16"/>
      <c r="AK62" s="29"/>
    </row>
    <row r="63" spans="1:37" ht="33.75" hidden="1" customHeight="1">
      <c r="A63">
        <v>45</v>
      </c>
      <c r="B63" s="21"/>
      <c r="C63" s="21"/>
      <c r="D63" s="21"/>
      <c r="E63" s="21"/>
      <c r="F63" s="26"/>
      <c r="G63" s="41" t="str">
        <f t="shared" si="20"/>
        <v/>
      </c>
      <c r="H63" s="35">
        <f t="shared" si="2"/>
        <v>0</v>
      </c>
      <c r="I63" s="36"/>
      <c r="J63" s="36" t="str">
        <f t="shared" si="17"/>
        <v/>
      </c>
      <c r="K63" s="35">
        <f t="shared" si="12"/>
        <v>0</v>
      </c>
      <c r="L63" s="36"/>
      <c r="M63" s="36"/>
      <c r="N63" s="36"/>
      <c r="O63" s="36"/>
      <c r="P63" s="35" t="str">
        <f t="shared" si="18"/>
        <v/>
      </c>
      <c r="Q63" s="22"/>
      <c r="R63" s="42"/>
      <c r="S63" s="22"/>
      <c r="T63" s="42"/>
      <c r="U63" s="42"/>
      <c r="V63" s="38">
        <f t="shared" si="13"/>
        <v>0</v>
      </c>
      <c r="W63" s="35">
        <f t="shared" si="14"/>
        <v>0</v>
      </c>
      <c r="X63" s="36"/>
      <c r="Y63" s="36"/>
      <c r="Z63" s="51"/>
      <c r="AA63" s="35">
        <f t="shared" si="15"/>
        <v>0</v>
      </c>
      <c r="AB63" s="36"/>
      <c r="AC63" s="36"/>
      <c r="AD63" s="51"/>
      <c r="AE63" s="63">
        <f>IFERROR(IF(OR($C63="都道府県",$C63="市区町村"),(($L63*300+$M63*400+$N63*500)),VLOOKUP($G63,リスト!$A$2:$B$4,2,FALSE)),0)-SUM(R63,T63,U63)*2</f>
        <v>0</v>
      </c>
      <c r="AF63" s="38">
        <f t="shared" si="19"/>
        <v>0</v>
      </c>
      <c r="AG63" s="58">
        <f t="shared" si="11"/>
        <v>0</v>
      </c>
      <c r="AH63" s="67">
        <f t="shared" si="16"/>
        <v>0</v>
      </c>
      <c r="AI63" s="40"/>
      <c r="AJ63" s="16"/>
      <c r="AK63" s="29"/>
    </row>
    <row r="64" spans="1:37" ht="33.75" hidden="1" customHeight="1">
      <c r="A64">
        <v>46</v>
      </c>
      <c r="B64" s="21"/>
      <c r="C64" s="21"/>
      <c r="D64" s="21"/>
      <c r="E64" s="21"/>
      <c r="F64" s="26"/>
      <c r="G64" s="41" t="str">
        <f t="shared" si="20"/>
        <v/>
      </c>
      <c r="H64" s="35">
        <f t="shared" si="2"/>
        <v>0</v>
      </c>
      <c r="I64" s="36"/>
      <c r="J64" s="36" t="str">
        <f t="shared" si="17"/>
        <v/>
      </c>
      <c r="K64" s="35">
        <f t="shared" si="12"/>
        <v>0</v>
      </c>
      <c r="L64" s="36"/>
      <c r="M64" s="36"/>
      <c r="N64" s="36"/>
      <c r="O64" s="36"/>
      <c r="P64" s="35" t="str">
        <f t="shared" si="18"/>
        <v/>
      </c>
      <c r="Q64" s="22"/>
      <c r="R64" s="42"/>
      <c r="S64" s="22"/>
      <c r="T64" s="42"/>
      <c r="U64" s="42"/>
      <c r="V64" s="38">
        <f t="shared" si="13"/>
        <v>0</v>
      </c>
      <c r="W64" s="35">
        <f t="shared" si="14"/>
        <v>0</v>
      </c>
      <c r="X64" s="36"/>
      <c r="Y64" s="36"/>
      <c r="Z64" s="51"/>
      <c r="AA64" s="35">
        <f t="shared" si="15"/>
        <v>0</v>
      </c>
      <c r="AB64" s="36"/>
      <c r="AC64" s="36"/>
      <c r="AD64" s="51"/>
      <c r="AE64" s="63">
        <f>IFERROR(IF(OR($C64="都道府県",$C64="市区町村"),(($L64*300+$M64*400+$N64*500)),VLOOKUP($G64,リスト!$A$2:$B$4,2,FALSE)),0)-SUM(R64,T64,U64)*2</f>
        <v>0</v>
      </c>
      <c r="AF64" s="38">
        <f t="shared" si="19"/>
        <v>0</v>
      </c>
      <c r="AG64" s="58">
        <f t="shared" si="11"/>
        <v>0</v>
      </c>
      <c r="AH64" s="67">
        <f t="shared" si="16"/>
        <v>0</v>
      </c>
      <c r="AI64" s="40"/>
      <c r="AJ64" s="16"/>
      <c r="AK64" s="29"/>
    </row>
    <row r="65" spans="1:37" ht="33.75" hidden="1" customHeight="1">
      <c r="A65">
        <v>47</v>
      </c>
      <c r="B65" s="21"/>
      <c r="C65" s="21"/>
      <c r="D65" s="21"/>
      <c r="E65" s="21"/>
      <c r="F65" s="26"/>
      <c r="G65" s="41" t="str">
        <f t="shared" si="20"/>
        <v/>
      </c>
      <c r="H65" s="35">
        <f t="shared" si="2"/>
        <v>0</v>
      </c>
      <c r="I65" s="36"/>
      <c r="J65" s="36" t="str">
        <f t="shared" si="17"/>
        <v/>
      </c>
      <c r="K65" s="35">
        <f t="shared" si="12"/>
        <v>0</v>
      </c>
      <c r="L65" s="36"/>
      <c r="M65" s="36"/>
      <c r="N65" s="36"/>
      <c r="O65" s="36"/>
      <c r="P65" s="35" t="str">
        <f t="shared" si="18"/>
        <v/>
      </c>
      <c r="Q65" s="22"/>
      <c r="R65" s="42"/>
      <c r="S65" s="22"/>
      <c r="T65" s="42"/>
      <c r="U65" s="42"/>
      <c r="V65" s="38">
        <f t="shared" si="13"/>
        <v>0</v>
      </c>
      <c r="W65" s="35">
        <f t="shared" si="14"/>
        <v>0</v>
      </c>
      <c r="X65" s="36"/>
      <c r="Y65" s="36"/>
      <c r="Z65" s="51"/>
      <c r="AA65" s="35">
        <f t="shared" si="15"/>
        <v>0</v>
      </c>
      <c r="AB65" s="36"/>
      <c r="AC65" s="36"/>
      <c r="AD65" s="51"/>
      <c r="AE65" s="63">
        <f>IFERROR(IF(OR($C65="都道府県",$C65="市区町村"),(($L65*300+$M65*400+$N65*500)),VLOOKUP($G65,リスト!$A$2:$B$4,2,FALSE)),0)-SUM(R65,T65,U65)*2</f>
        <v>0</v>
      </c>
      <c r="AF65" s="38">
        <f t="shared" si="19"/>
        <v>0</v>
      </c>
      <c r="AG65" s="58">
        <f t="shared" si="11"/>
        <v>0</v>
      </c>
      <c r="AH65" s="67">
        <f t="shared" si="16"/>
        <v>0</v>
      </c>
      <c r="AI65" s="40"/>
      <c r="AJ65" s="16"/>
      <c r="AK65" s="29"/>
    </row>
    <row r="66" spans="1:37" ht="33.75" hidden="1" customHeight="1">
      <c r="A66">
        <v>48</v>
      </c>
      <c r="B66" s="21"/>
      <c r="C66" s="21"/>
      <c r="D66" s="21"/>
      <c r="E66" s="21"/>
      <c r="F66" s="26"/>
      <c r="G66" s="41" t="str">
        <f t="shared" si="20"/>
        <v/>
      </c>
      <c r="H66" s="35">
        <f t="shared" si="2"/>
        <v>0</v>
      </c>
      <c r="I66" s="36"/>
      <c r="J66" s="36" t="str">
        <f t="shared" si="17"/>
        <v/>
      </c>
      <c r="K66" s="35">
        <f t="shared" si="12"/>
        <v>0</v>
      </c>
      <c r="L66" s="36"/>
      <c r="M66" s="36"/>
      <c r="N66" s="36"/>
      <c r="O66" s="36"/>
      <c r="P66" s="35" t="str">
        <f t="shared" si="18"/>
        <v/>
      </c>
      <c r="Q66" s="22"/>
      <c r="R66" s="42"/>
      <c r="S66" s="22"/>
      <c r="T66" s="42"/>
      <c r="U66" s="42"/>
      <c r="V66" s="38">
        <f t="shared" si="13"/>
        <v>0</v>
      </c>
      <c r="W66" s="35">
        <f t="shared" si="14"/>
        <v>0</v>
      </c>
      <c r="X66" s="36"/>
      <c r="Y66" s="36"/>
      <c r="Z66" s="51"/>
      <c r="AA66" s="35">
        <f t="shared" si="15"/>
        <v>0</v>
      </c>
      <c r="AB66" s="36"/>
      <c r="AC66" s="36"/>
      <c r="AD66" s="51"/>
      <c r="AE66" s="63">
        <f>IFERROR(IF(OR($C66="都道府県",$C66="市区町村"),(($L66*300+$M66*400+$N66*500)),VLOOKUP($G66,リスト!$A$2:$B$4,2,FALSE)),0)-SUM(R66,T66,U66)*2</f>
        <v>0</v>
      </c>
      <c r="AF66" s="38">
        <f t="shared" si="19"/>
        <v>0</v>
      </c>
      <c r="AG66" s="58">
        <f t="shared" si="11"/>
        <v>0</v>
      </c>
      <c r="AH66" s="67">
        <f t="shared" si="16"/>
        <v>0</v>
      </c>
      <c r="AI66" s="40"/>
      <c r="AJ66" s="16"/>
      <c r="AK66" s="29"/>
    </row>
    <row r="67" spans="1:37" ht="33.75" hidden="1" customHeight="1">
      <c r="A67">
        <v>49</v>
      </c>
      <c r="B67" s="21"/>
      <c r="C67" s="21"/>
      <c r="D67" s="21"/>
      <c r="E67" s="21"/>
      <c r="F67" s="26"/>
      <c r="G67" s="41" t="str">
        <f t="shared" si="20"/>
        <v/>
      </c>
      <c r="H67" s="35">
        <f t="shared" si="2"/>
        <v>0</v>
      </c>
      <c r="I67" s="36"/>
      <c r="J67" s="36" t="str">
        <f t="shared" si="17"/>
        <v/>
      </c>
      <c r="K67" s="35">
        <f t="shared" si="12"/>
        <v>0</v>
      </c>
      <c r="L67" s="36"/>
      <c r="M67" s="36"/>
      <c r="N67" s="36"/>
      <c r="O67" s="36"/>
      <c r="P67" s="35" t="str">
        <f t="shared" si="18"/>
        <v/>
      </c>
      <c r="Q67" s="22"/>
      <c r="R67" s="42"/>
      <c r="S67" s="22"/>
      <c r="T67" s="42"/>
      <c r="U67" s="42"/>
      <c r="V67" s="38">
        <f t="shared" si="13"/>
        <v>0</v>
      </c>
      <c r="W67" s="35">
        <f t="shared" si="14"/>
        <v>0</v>
      </c>
      <c r="X67" s="36"/>
      <c r="Y67" s="36"/>
      <c r="Z67" s="51"/>
      <c r="AA67" s="35">
        <f t="shared" si="15"/>
        <v>0</v>
      </c>
      <c r="AB67" s="36"/>
      <c r="AC67" s="36"/>
      <c r="AD67" s="51"/>
      <c r="AE67" s="63">
        <f>IFERROR(IF(OR($C67="都道府県",$C67="市区町村"),(($L67*300+$M67*400+$N67*500)),VLOOKUP($G67,リスト!$A$2:$B$4,2,FALSE)),0)-SUM(R67,T67,U67)*2</f>
        <v>0</v>
      </c>
      <c r="AF67" s="38">
        <f t="shared" si="19"/>
        <v>0</v>
      </c>
      <c r="AG67" s="58">
        <f t="shared" si="11"/>
        <v>0</v>
      </c>
      <c r="AH67" s="67">
        <f t="shared" si="16"/>
        <v>0</v>
      </c>
      <c r="AI67" s="40"/>
      <c r="AJ67" s="16"/>
      <c r="AK67" s="29"/>
    </row>
    <row r="68" spans="1:37" ht="33.75" hidden="1" customHeight="1">
      <c r="A68">
        <v>50</v>
      </c>
      <c r="B68" s="21"/>
      <c r="C68" s="21"/>
      <c r="D68" s="21"/>
      <c r="E68" s="21"/>
      <c r="F68" s="26"/>
      <c r="G68" s="41" t="str">
        <f t="shared" si="20"/>
        <v/>
      </c>
      <c r="H68" s="35">
        <f t="shared" si="2"/>
        <v>0</v>
      </c>
      <c r="I68" s="36"/>
      <c r="J68" s="36" t="str">
        <f t="shared" si="17"/>
        <v/>
      </c>
      <c r="K68" s="35">
        <f t="shared" si="12"/>
        <v>0</v>
      </c>
      <c r="L68" s="36"/>
      <c r="M68" s="36"/>
      <c r="N68" s="36"/>
      <c r="O68" s="36"/>
      <c r="P68" s="35" t="str">
        <f t="shared" si="18"/>
        <v/>
      </c>
      <c r="Q68" s="22"/>
      <c r="R68" s="42"/>
      <c r="S68" s="22"/>
      <c r="T68" s="42"/>
      <c r="U68" s="42"/>
      <c r="V68" s="38">
        <f t="shared" si="13"/>
        <v>0</v>
      </c>
      <c r="W68" s="35">
        <f t="shared" si="14"/>
        <v>0</v>
      </c>
      <c r="X68" s="36"/>
      <c r="Y68" s="36"/>
      <c r="Z68" s="51"/>
      <c r="AA68" s="35">
        <f t="shared" si="15"/>
        <v>0</v>
      </c>
      <c r="AB68" s="36"/>
      <c r="AC68" s="36"/>
      <c r="AD68" s="51"/>
      <c r="AE68" s="63">
        <f>IFERROR(IF(OR($C68="都道府県",$C68="市区町村"),(($L68*300+$M68*400+$N68*500)),VLOOKUP($G68,リスト!$A$2:$B$4,2,FALSE)),0)-SUM(R68,T68,U68)*2</f>
        <v>0</v>
      </c>
      <c r="AF68" s="38">
        <f t="shared" si="19"/>
        <v>0</v>
      </c>
      <c r="AG68" s="58">
        <f t="shared" si="11"/>
        <v>0</v>
      </c>
      <c r="AH68" s="67">
        <f t="shared" si="16"/>
        <v>0</v>
      </c>
      <c r="AI68" s="40"/>
      <c r="AJ68" s="16"/>
      <c r="AK68" s="29"/>
    </row>
    <row r="69" spans="1:37" ht="33.75" hidden="1" customHeight="1">
      <c r="A69">
        <v>51</v>
      </c>
      <c r="B69" s="21"/>
      <c r="C69" s="21"/>
      <c r="D69" s="21"/>
      <c r="E69" s="21"/>
      <c r="F69" s="26"/>
      <c r="G69" s="41" t="str">
        <f t="shared" si="20"/>
        <v/>
      </c>
      <c r="H69" s="35">
        <f t="shared" si="2"/>
        <v>0</v>
      </c>
      <c r="I69" s="36"/>
      <c r="J69" s="36" t="str">
        <f t="shared" si="17"/>
        <v/>
      </c>
      <c r="K69" s="35">
        <f t="shared" si="12"/>
        <v>0</v>
      </c>
      <c r="L69" s="36"/>
      <c r="M69" s="36"/>
      <c r="N69" s="36"/>
      <c r="O69" s="36"/>
      <c r="P69" s="35" t="str">
        <f t="shared" si="18"/>
        <v/>
      </c>
      <c r="Q69" s="22"/>
      <c r="R69" s="42"/>
      <c r="S69" s="22"/>
      <c r="T69" s="42"/>
      <c r="U69" s="42"/>
      <c r="V69" s="38">
        <f t="shared" si="13"/>
        <v>0</v>
      </c>
      <c r="W69" s="35">
        <f t="shared" si="14"/>
        <v>0</v>
      </c>
      <c r="X69" s="36"/>
      <c r="Y69" s="36"/>
      <c r="Z69" s="51"/>
      <c r="AA69" s="35">
        <f t="shared" si="15"/>
        <v>0</v>
      </c>
      <c r="AB69" s="36"/>
      <c r="AC69" s="36"/>
      <c r="AD69" s="51"/>
      <c r="AE69" s="63">
        <f>IFERROR(IF(OR($C69="都道府県",$C69="市区町村"),(($L69*300+$M69*400+$N69*500)),VLOOKUP($G69,リスト!$A$2:$B$4,2,FALSE)),0)-SUM(R69,T69,U69)*2</f>
        <v>0</v>
      </c>
      <c r="AF69" s="38">
        <f t="shared" si="19"/>
        <v>0</v>
      </c>
      <c r="AG69" s="58">
        <f t="shared" si="11"/>
        <v>0</v>
      </c>
      <c r="AH69" s="67">
        <f t="shared" si="16"/>
        <v>0</v>
      </c>
      <c r="AI69" s="40"/>
      <c r="AJ69" s="16"/>
      <c r="AK69" s="29"/>
    </row>
    <row r="70" spans="1:37" ht="33.75" hidden="1" customHeight="1">
      <c r="A70">
        <v>52</v>
      </c>
      <c r="B70" s="21"/>
      <c r="C70" s="21"/>
      <c r="D70" s="21"/>
      <c r="E70" s="21"/>
      <c r="F70" s="26"/>
      <c r="G70" s="41" t="str">
        <f t="shared" si="20"/>
        <v/>
      </c>
      <c r="H70" s="35">
        <f t="shared" si="2"/>
        <v>0</v>
      </c>
      <c r="I70" s="36"/>
      <c r="J70" s="36" t="str">
        <f t="shared" si="17"/>
        <v/>
      </c>
      <c r="K70" s="35">
        <f t="shared" si="12"/>
        <v>0</v>
      </c>
      <c r="L70" s="36"/>
      <c r="M70" s="36"/>
      <c r="N70" s="36"/>
      <c r="O70" s="36"/>
      <c r="P70" s="35" t="str">
        <f t="shared" si="18"/>
        <v/>
      </c>
      <c r="Q70" s="22"/>
      <c r="R70" s="42"/>
      <c r="S70" s="22"/>
      <c r="T70" s="42"/>
      <c r="U70" s="42"/>
      <c r="V70" s="38">
        <f t="shared" si="13"/>
        <v>0</v>
      </c>
      <c r="W70" s="35">
        <f t="shared" si="14"/>
        <v>0</v>
      </c>
      <c r="X70" s="36"/>
      <c r="Y70" s="36"/>
      <c r="Z70" s="51"/>
      <c r="AA70" s="35">
        <f t="shared" si="15"/>
        <v>0</v>
      </c>
      <c r="AB70" s="36"/>
      <c r="AC70" s="36"/>
      <c r="AD70" s="51"/>
      <c r="AE70" s="63">
        <f>IFERROR(IF(OR($C70="都道府県",$C70="市区町村"),(($L70*300+$M70*400+$N70*500)),VLOOKUP($G70,リスト!$A$2:$B$4,2,FALSE)),0)-SUM(R70,T70,U70)*2</f>
        <v>0</v>
      </c>
      <c r="AF70" s="38">
        <f t="shared" si="19"/>
        <v>0</v>
      </c>
      <c r="AG70" s="58">
        <f t="shared" si="11"/>
        <v>0</v>
      </c>
      <c r="AH70" s="67">
        <f t="shared" si="16"/>
        <v>0</v>
      </c>
      <c r="AI70" s="40"/>
      <c r="AJ70" s="16"/>
      <c r="AK70" s="29"/>
    </row>
    <row r="71" spans="1:37" ht="33.75" hidden="1" customHeight="1">
      <c r="A71">
        <v>53</v>
      </c>
      <c r="B71" s="21"/>
      <c r="C71" s="21"/>
      <c r="D71" s="21"/>
      <c r="E71" s="21"/>
      <c r="F71" s="26"/>
      <c r="G71" s="41" t="str">
        <f t="shared" si="20"/>
        <v/>
      </c>
      <c r="H71" s="35">
        <f t="shared" si="2"/>
        <v>0</v>
      </c>
      <c r="I71" s="36"/>
      <c r="J71" s="36" t="str">
        <f t="shared" si="17"/>
        <v/>
      </c>
      <c r="K71" s="35">
        <f t="shared" si="12"/>
        <v>0</v>
      </c>
      <c r="L71" s="36"/>
      <c r="M71" s="36"/>
      <c r="N71" s="36"/>
      <c r="O71" s="36"/>
      <c r="P71" s="35" t="str">
        <f t="shared" si="18"/>
        <v/>
      </c>
      <c r="Q71" s="22"/>
      <c r="R71" s="42"/>
      <c r="S71" s="22"/>
      <c r="T71" s="42"/>
      <c r="U71" s="42"/>
      <c r="V71" s="38">
        <f t="shared" si="13"/>
        <v>0</v>
      </c>
      <c r="W71" s="35">
        <f t="shared" si="14"/>
        <v>0</v>
      </c>
      <c r="X71" s="36"/>
      <c r="Y71" s="36"/>
      <c r="Z71" s="51"/>
      <c r="AA71" s="35">
        <f t="shared" si="15"/>
        <v>0</v>
      </c>
      <c r="AB71" s="36"/>
      <c r="AC71" s="36"/>
      <c r="AD71" s="51"/>
      <c r="AE71" s="63">
        <f>IFERROR(IF(OR($C71="都道府県",$C71="市区町村"),(($L71*300+$M71*400+$N71*500)),VLOOKUP($G71,リスト!$A$2:$B$4,2,FALSE)),0)-SUM(R71,T71,U71)*2</f>
        <v>0</v>
      </c>
      <c r="AF71" s="38">
        <f t="shared" si="19"/>
        <v>0</v>
      </c>
      <c r="AG71" s="58">
        <f t="shared" si="11"/>
        <v>0</v>
      </c>
      <c r="AH71" s="67">
        <f t="shared" si="16"/>
        <v>0</v>
      </c>
      <c r="AI71" s="40"/>
      <c r="AJ71" s="16"/>
      <c r="AK71" s="29"/>
    </row>
    <row r="72" spans="1:37" ht="33.75" hidden="1" customHeight="1">
      <c r="A72">
        <v>54</v>
      </c>
      <c r="B72" s="21"/>
      <c r="C72" s="21"/>
      <c r="D72" s="21"/>
      <c r="E72" s="21"/>
      <c r="F72" s="26"/>
      <c r="G72" s="41" t="str">
        <f t="shared" si="20"/>
        <v/>
      </c>
      <c r="H72" s="35">
        <f t="shared" si="2"/>
        <v>0</v>
      </c>
      <c r="I72" s="36"/>
      <c r="J72" s="36" t="str">
        <f t="shared" si="17"/>
        <v/>
      </c>
      <c r="K72" s="35">
        <f t="shared" si="12"/>
        <v>0</v>
      </c>
      <c r="L72" s="36"/>
      <c r="M72" s="36"/>
      <c r="N72" s="36"/>
      <c r="O72" s="36"/>
      <c r="P72" s="35" t="str">
        <f t="shared" si="18"/>
        <v/>
      </c>
      <c r="Q72" s="22"/>
      <c r="R72" s="42"/>
      <c r="S72" s="22"/>
      <c r="T72" s="42"/>
      <c r="U72" s="42"/>
      <c r="V72" s="38">
        <f t="shared" si="13"/>
        <v>0</v>
      </c>
      <c r="W72" s="35">
        <f t="shared" si="14"/>
        <v>0</v>
      </c>
      <c r="X72" s="36"/>
      <c r="Y72" s="36"/>
      <c r="Z72" s="51"/>
      <c r="AA72" s="35">
        <f t="shared" si="15"/>
        <v>0</v>
      </c>
      <c r="AB72" s="36"/>
      <c r="AC72" s="36"/>
      <c r="AD72" s="51"/>
      <c r="AE72" s="63">
        <f>IFERROR(IF(OR($C72="都道府県",$C72="市区町村"),(($L72*300+$M72*400+$N72*500)),VLOOKUP($G72,リスト!$A$2:$B$4,2,FALSE)),0)-SUM(R72,T72,U72)*2</f>
        <v>0</v>
      </c>
      <c r="AF72" s="38">
        <f t="shared" si="19"/>
        <v>0</v>
      </c>
      <c r="AG72" s="58">
        <f t="shared" si="11"/>
        <v>0</v>
      </c>
      <c r="AH72" s="67">
        <f t="shared" si="16"/>
        <v>0</v>
      </c>
      <c r="AI72" s="40"/>
      <c r="AJ72" s="16"/>
      <c r="AK72" s="29"/>
    </row>
    <row r="73" spans="1:37" ht="33.75" hidden="1" customHeight="1">
      <c r="A73">
        <v>55</v>
      </c>
      <c r="B73" s="21"/>
      <c r="C73" s="21"/>
      <c r="D73" s="21"/>
      <c r="E73" s="21"/>
      <c r="F73" s="26"/>
      <c r="G73" s="41" t="str">
        <f t="shared" si="20"/>
        <v/>
      </c>
      <c r="H73" s="35">
        <f t="shared" si="2"/>
        <v>0</v>
      </c>
      <c r="I73" s="36"/>
      <c r="J73" s="36" t="str">
        <f t="shared" si="17"/>
        <v/>
      </c>
      <c r="K73" s="35">
        <f t="shared" si="12"/>
        <v>0</v>
      </c>
      <c r="L73" s="36"/>
      <c r="M73" s="36"/>
      <c r="N73" s="36"/>
      <c r="O73" s="36"/>
      <c r="P73" s="35" t="str">
        <f t="shared" si="18"/>
        <v/>
      </c>
      <c r="Q73" s="22"/>
      <c r="R73" s="42"/>
      <c r="S73" s="22"/>
      <c r="T73" s="42"/>
      <c r="U73" s="42"/>
      <c r="V73" s="38">
        <f t="shared" si="13"/>
        <v>0</v>
      </c>
      <c r="W73" s="35">
        <f t="shared" si="14"/>
        <v>0</v>
      </c>
      <c r="X73" s="36"/>
      <c r="Y73" s="36"/>
      <c r="Z73" s="51"/>
      <c r="AA73" s="35">
        <f t="shared" si="15"/>
        <v>0</v>
      </c>
      <c r="AB73" s="36"/>
      <c r="AC73" s="36"/>
      <c r="AD73" s="51"/>
      <c r="AE73" s="63">
        <f>IFERROR(IF(OR($C73="都道府県",$C73="市区町村"),(($L73*300+$M73*400+$N73*500)),VLOOKUP($G73,リスト!$A$2:$B$4,2,FALSE)),0)-SUM(R73,T73,U73)*2</f>
        <v>0</v>
      </c>
      <c r="AF73" s="38">
        <f t="shared" si="19"/>
        <v>0</v>
      </c>
      <c r="AG73" s="58">
        <f t="shared" si="11"/>
        <v>0</v>
      </c>
      <c r="AH73" s="67">
        <f t="shared" si="16"/>
        <v>0</v>
      </c>
      <c r="AI73" s="40"/>
      <c r="AJ73" s="16"/>
      <c r="AK73" s="29"/>
    </row>
    <row r="74" spans="1:37" ht="33.75" hidden="1" customHeight="1">
      <c r="A74">
        <v>56</v>
      </c>
      <c r="B74" s="21"/>
      <c r="C74" s="21"/>
      <c r="D74" s="21"/>
      <c r="E74" s="21"/>
      <c r="F74" s="26"/>
      <c r="G74" s="41" t="str">
        <f t="shared" si="20"/>
        <v/>
      </c>
      <c r="H74" s="35">
        <f t="shared" si="2"/>
        <v>0</v>
      </c>
      <c r="I74" s="36"/>
      <c r="J74" s="36" t="str">
        <f t="shared" si="17"/>
        <v/>
      </c>
      <c r="K74" s="35">
        <f t="shared" si="12"/>
        <v>0</v>
      </c>
      <c r="L74" s="36"/>
      <c r="M74" s="36"/>
      <c r="N74" s="36"/>
      <c r="O74" s="36"/>
      <c r="P74" s="35" t="str">
        <f t="shared" si="18"/>
        <v/>
      </c>
      <c r="Q74" s="22"/>
      <c r="R74" s="42"/>
      <c r="S74" s="22"/>
      <c r="T74" s="42"/>
      <c r="U74" s="42"/>
      <c r="V74" s="38">
        <f t="shared" si="13"/>
        <v>0</v>
      </c>
      <c r="W74" s="35">
        <f t="shared" si="14"/>
        <v>0</v>
      </c>
      <c r="X74" s="36"/>
      <c r="Y74" s="36"/>
      <c r="Z74" s="51"/>
      <c r="AA74" s="35">
        <f t="shared" si="15"/>
        <v>0</v>
      </c>
      <c r="AB74" s="36"/>
      <c r="AC74" s="36"/>
      <c r="AD74" s="51"/>
      <c r="AE74" s="63">
        <f>IFERROR(IF(OR($C74="都道府県",$C74="市区町村"),(($L74*300+$M74*400+$N74*500)),VLOOKUP($G74,リスト!$A$2:$B$4,2,FALSE)),0)-SUM(R74,T74,U74)*2</f>
        <v>0</v>
      </c>
      <c r="AF74" s="38">
        <f t="shared" si="19"/>
        <v>0</v>
      </c>
      <c r="AG74" s="58">
        <f t="shared" si="11"/>
        <v>0</v>
      </c>
      <c r="AH74" s="67">
        <f t="shared" si="16"/>
        <v>0</v>
      </c>
      <c r="AI74" s="40"/>
      <c r="AJ74" s="16"/>
      <c r="AK74" s="29"/>
    </row>
    <row r="75" spans="1:37" ht="33.75" hidden="1" customHeight="1">
      <c r="A75">
        <v>57</v>
      </c>
      <c r="B75" s="21"/>
      <c r="C75" s="21"/>
      <c r="D75" s="21"/>
      <c r="E75" s="21"/>
      <c r="F75" s="26"/>
      <c r="G75" s="41" t="str">
        <f t="shared" si="20"/>
        <v/>
      </c>
      <c r="H75" s="35">
        <f t="shared" si="2"/>
        <v>0</v>
      </c>
      <c r="I75" s="36"/>
      <c r="J75" s="36" t="str">
        <f t="shared" si="17"/>
        <v/>
      </c>
      <c r="K75" s="35">
        <f t="shared" si="12"/>
        <v>0</v>
      </c>
      <c r="L75" s="36"/>
      <c r="M75" s="36"/>
      <c r="N75" s="36"/>
      <c r="O75" s="36"/>
      <c r="P75" s="35" t="str">
        <f t="shared" si="18"/>
        <v/>
      </c>
      <c r="Q75" s="22"/>
      <c r="R75" s="42"/>
      <c r="S75" s="22"/>
      <c r="T75" s="42"/>
      <c r="U75" s="42"/>
      <c r="V75" s="38">
        <f t="shared" si="13"/>
        <v>0</v>
      </c>
      <c r="W75" s="35">
        <f t="shared" si="14"/>
        <v>0</v>
      </c>
      <c r="X75" s="36"/>
      <c r="Y75" s="36"/>
      <c r="Z75" s="51"/>
      <c r="AA75" s="35">
        <f t="shared" si="15"/>
        <v>0</v>
      </c>
      <c r="AB75" s="36"/>
      <c r="AC75" s="36"/>
      <c r="AD75" s="51"/>
      <c r="AE75" s="63">
        <f>IFERROR(IF(OR($C75="都道府県",$C75="市区町村"),(($L75*300+$M75*400+$N75*500)),VLOOKUP($G75,リスト!$A$2:$B$4,2,FALSE)),0)-SUM(R75,T75,U75)*2</f>
        <v>0</v>
      </c>
      <c r="AF75" s="38">
        <f t="shared" si="19"/>
        <v>0</v>
      </c>
      <c r="AG75" s="58">
        <f t="shared" si="11"/>
        <v>0</v>
      </c>
      <c r="AH75" s="67">
        <f t="shared" si="16"/>
        <v>0</v>
      </c>
      <c r="AI75" s="40"/>
      <c r="AJ75" s="16"/>
      <c r="AK75" s="29"/>
    </row>
    <row r="76" spans="1:37" ht="33.75" hidden="1" customHeight="1">
      <c r="A76">
        <v>58</v>
      </c>
      <c r="B76" s="21"/>
      <c r="C76" s="21"/>
      <c r="D76" s="21"/>
      <c r="E76" s="21"/>
      <c r="F76" s="26"/>
      <c r="G76" s="41" t="str">
        <f t="shared" si="20"/>
        <v/>
      </c>
      <c r="H76" s="35">
        <f t="shared" si="2"/>
        <v>0</v>
      </c>
      <c r="I76" s="36"/>
      <c r="J76" s="36" t="str">
        <f t="shared" si="17"/>
        <v/>
      </c>
      <c r="K76" s="35">
        <f t="shared" si="12"/>
        <v>0</v>
      </c>
      <c r="L76" s="36"/>
      <c r="M76" s="36"/>
      <c r="N76" s="36"/>
      <c r="O76" s="36"/>
      <c r="P76" s="35" t="str">
        <f t="shared" si="18"/>
        <v/>
      </c>
      <c r="Q76" s="22"/>
      <c r="R76" s="42"/>
      <c r="S76" s="22"/>
      <c r="T76" s="42"/>
      <c r="U76" s="42"/>
      <c r="V76" s="38">
        <f t="shared" si="13"/>
        <v>0</v>
      </c>
      <c r="W76" s="35">
        <f t="shared" si="14"/>
        <v>0</v>
      </c>
      <c r="X76" s="36"/>
      <c r="Y76" s="36"/>
      <c r="Z76" s="51"/>
      <c r="AA76" s="35">
        <f t="shared" si="15"/>
        <v>0</v>
      </c>
      <c r="AB76" s="36"/>
      <c r="AC76" s="36"/>
      <c r="AD76" s="51"/>
      <c r="AE76" s="63">
        <f>IFERROR(IF(OR($C76="都道府県",$C76="市区町村"),(($L76*300+$M76*400+$N76*500)),VLOOKUP($G76,リスト!$A$2:$B$4,2,FALSE)),0)-SUM(R76,T76,U76)*2</f>
        <v>0</v>
      </c>
      <c r="AF76" s="38">
        <f t="shared" si="19"/>
        <v>0</v>
      </c>
      <c r="AG76" s="58">
        <f t="shared" si="11"/>
        <v>0</v>
      </c>
      <c r="AH76" s="67">
        <f t="shared" si="16"/>
        <v>0</v>
      </c>
      <c r="AI76" s="40"/>
      <c r="AJ76" s="16"/>
      <c r="AK76" s="29"/>
    </row>
    <row r="77" spans="1:37" ht="33.75" hidden="1" customHeight="1">
      <c r="A77">
        <v>59</v>
      </c>
      <c r="B77" s="21"/>
      <c r="C77" s="21"/>
      <c r="D77" s="21"/>
      <c r="E77" s="21"/>
      <c r="F77" s="26"/>
      <c r="G77" s="41" t="str">
        <f t="shared" si="20"/>
        <v/>
      </c>
      <c r="H77" s="35">
        <f t="shared" si="2"/>
        <v>0</v>
      </c>
      <c r="I77" s="36"/>
      <c r="J77" s="36" t="str">
        <f t="shared" si="17"/>
        <v/>
      </c>
      <c r="K77" s="35">
        <f t="shared" si="12"/>
        <v>0</v>
      </c>
      <c r="L77" s="36"/>
      <c r="M77" s="36"/>
      <c r="N77" s="36"/>
      <c r="O77" s="36"/>
      <c r="P77" s="35" t="str">
        <f t="shared" si="18"/>
        <v/>
      </c>
      <c r="Q77" s="22"/>
      <c r="R77" s="42"/>
      <c r="S77" s="22"/>
      <c r="T77" s="42"/>
      <c r="U77" s="42"/>
      <c r="V77" s="38">
        <f t="shared" si="13"/>
        <v>0</v>
      </c>
      <c r="W77" s="35">
        <f t="shared" si="14"/>
        <v>0</v>
      </c>
      <c r="X77" s="36"/>
      <c r="Y77" s="36"/>
      <c r="Z77" s="51"/>
      <c r="AA77" s="35">
        <f t="shared" si="15"/>
        <v>0</v>
      </c>
      <c r="AB77" s="36"/>
      <c r="AC77" s="36"/>
      <c r="AD77" s="51"/>
      <c r="AE77" s="63">
        <f>IFERROR(IF(OR($C77="都道府県",$C77="市区町村"),(($L77*300+$M77*400+$N77*500)),VLOOKUP($G77,リスト!$A$2:$B$4,2,FALSE)),0)-SUM(R77,T77,U77)*2</f>
        <v>0</v>
      </c>
      <c r="AF77" s="38">
        <f t="shared" si="19"/>
        <v>0</v>
      </c>
      <c r="AG77" s="58">
        <f t="shared" si="11"/>
        <v>0</v>
      </c>
      <c r="AH77" s="67">
        <f t="shared" si="16"/>
        <v>0</v>
      </c>
      <c r="AI77" s="40"/>
      <c r="AJ77" s="16"/>
      <c r="AK77" s="29"/>
    </row>
    <row r="78" spans="1:37" ht="33.75" hidden="1" customHeight="1">
      <c r="A78">
        <v>60</v>
      </c>
      <c r="B78" s="21"/>
      <c r="C78" s="21"/>
      <c r="D78" s="21"/>
      <c r="E78" s="21"/>
      <c r="F78" s="26"/>
      <c r="G78" s="41" t="str">
        <f t="shared" si="20"/>
        <v/>
      </c>
      <c r="H78" s="35">
        <f t="shared" si="2"/>
        <v>0</v>
      </c>
      <c r="I78" s="36"/>
      <c r="J78" s="36" t="str">
        <f t="shared" si="17"/>
        <v/>
      </c>
      <c r="K78" s="35">
        <f t="shared" si="12"/>
        <v>0</v>
      </c>
      <c r="L78" s="36"/>
      <c r="M78" s="36"/>
      <c r="N78" s="36"/>
      <c r="O78" s="36"/>
      <c r="P78" s="35" t="str">
        <f t="shared" si="18"/>
        <v/>
      </c>
      <c r="Q78" s="22"/>
      <c r="R78" s="42"/>
      <c r="S78" s="22"/>
      <c r="T78" s="42"/>
      <c r="U78" s="42"/>
      <c r="V78" s="38">
        <f t="shared" si="13"/>
        <v>0</v>
      </c>
      <c r="W78" s="35">
        <f t="shared" si="14"/>
        <v>0</v>
      </c>
      <c r="X78" s="36"/>
      <c r="Y78" s="36"/>
      <c r="Z78" s="51"/>
      <c r="AA78" s="35">
        <f t="shared" si="15"/>
        <v>0</v>
      </c>
      <c r="AB78" s="36"/>
      <c r="AC78" s="36"/>
      <c r="AD78" s="51"/>
      <c r="AE78" s="63">
        <f>IFERROR(IF(OR($C78="都道府県",$C78="市区町村"),(($L78*300+$M78*400+$N78*500)),VLOOKUP($G78,リスト!$A$2:$B$4,2,FALSE)),0)-SUM(R78,T78,U78)*2</f>
        <v>0</v>
      </c>
      <c r="AF78" s="38">
        <f t="shared" si="19"/>
        <v>0</v>
      </c>
      <c r="AG78" s="58">
        <f t="shared" si="11"/>
        <v>0</v>
      </c>
      <c r="AH78" s="67">
        <f t="shared" si="16"/>
        <v>0</v>
      </c>
      <c r="AI78" s="40"/>
      <c r="AJ78" s="16"/>
      <c r="AK78" s="29"/>
    </row>
    <row r="79" spans="1:37" ht="33.75" hidden="1" customHeight="1">
      <c r="A79">
        <v>61</v>
      </c>
      <c r="B79" s="21"/>
      <c r="C79" s="21"/>
      <c r="D79" s="21"/>
      <c r="E79" s="21"/>
      <c r="F79" s="26"/>
      <c r="G79" s="41" t="str">
        <f t="shared" si="20"/>
        <v/>
      </c>
      <c r="H79" s="35">
        <f t="shared" si="2"/>
        <v>0</v>
      </c>
      <c r="I79" s="36"/>
      <c r="J79" s="36" t="str">
        <f t="shared" si="17"/>
        <v/>
      </c>
      <c r="K79" s="35">
        <f t="shared" si="12"/>
        <v>0</v>
      </c>
      <c r="L79" s="36"/>
      <c r="M79" s="36"/>
      <c r="N79" s="36"/>
      <c r="O79" s="36"/>
      <c r="P79" s="35" t="str">
        <f t="shared" si="18"/>
        <v/>
      </c>
      <c r="Q79" s="22"/>
      <c r="R79" s="42"/>
      <c r="S79" s="22"/>
      <c r="T79" s="42"/>
      <c r="U79" s="42"/>
      <c r="V79" s="38">
        <f t="shared" si="13"/>
        <v>0</v>
      </c>
      <c r="W79" s="35">
        <f t="shared" si="14"/>
        <v>0</v>
      </c>
      <c r="X79" s="36"/>
      <c r="Y79" s="36"/>
      <c r="Z79" s="51"/>
      <c r="AA79" s="35">
        <f t="shared" si="15"/>
        <v>0</v>
      </c>
      <c r="AB79" s="36"/>
      <c r="AC79" s="36"/>
      <c r="AD79" s="51"/>
      <c r="AE79" s="63">
        <f>IFERROR(IF(OR($C79="都道府県",$C79="市区町村"),(($L79*300+$M79*400+$N79*500)),VLOOKUP($G79,リスト!$A$2:$B$4,2,FALSE)),0)-SUM(R79,T79,U79)*2</f>
        <v>0</v>
      </c>
      <c r="AF79" s="38">
        <f t="shared" si="19"/>
        <v>0</v>
      </c>
      <c r="AG79" s="58">
        <f t="shared" si="11"/>
        <v>0</v>
      </c>
      <c r="AH79" s="67">
        <f t="shared" si="16"/>
        <v>0</v>
      </c>
      <c r="AI79" s="40"/>
      <c r="AJ79" s="16"/>
      <c r="AK79" s="29"/>
    </row>
    <row r="80" spans="1:37" ht="33.75" hidden="1" customHeight="1">
      <c r="A80">
        <v>62</v>
      </c>
      <c r="B80" s="21"/>
      <c r="C80" s="21"/>
      <c r="D80" s="21"/>
      <c r="E80" s="21"/>
      <c r="F80" s="26"/>
      <c r="G80" s="41" t="str">
        <f t="shared" si="20"/>
        <v/>
      </c>
      <c r="H80" s="35">
        <f t="shared" si="2"/>
        <v>0</v>
      </c>
      <c r="I80" s="36"/>
      <c r="J80" s="36" t="str">
        <f t="shared" si="17"/>
        <v/>
      </c>
      <c r="K80" s="35">
        <f t="shared" si="12"/>
        <v>0</v>
      </c>
      <c r="L80" s="36"/>
      <c r="M80" s="36"/>
      <c r="N80" s="36"/>
      <c r="O80" s="36"/>
      <c r="P80" s="35" t="str">
        <f t="shared" si="18"/>
        <v/>
      </c>
      <c r="Q80" s="22"/>
      <c r="R80" s="42"/>
      <c r="S80" s="22"/>
      <c r="T80" s="42"/>
      <c r="U80" s="42"/>
      <c r="V80" s="38">
        <f t="shared" si="13"/>
        <v>0</v>
      </c>
      <c r="W80" s="35">
        <f t="shared" si="14"/>
        <v>0</v>
      </c>
      <c r="X80" s="36"/>
      <c r="Y80" s="36"/>
      <c r="Z80" s="51"/>
      <c r="AA80" s="35">
        <f t="shared" si="15"/>
        <v>0</v>
      </c>
      <c r="AB80" s="36"/>
      <c r="AC80" s="36"/>
      <c r="AD80" s="51"/>
      <c r="AE80" s="63">
        <f>IFERROR(IF(OR($C80="都道府県",$C80="市区町村"),(($L80*300+$M80*400+$N80*500)),VLOOKUP($G80,リスト!$A$2:$B$4,2,FALSE)),0)-SUM(R80,T80,U80)*2</f>
        <v>0</v>
      </c>
      <c r="AF80" s="38">
        <f t="shared" si="19"/>
        <v>0</v>
      </c>
      <c r="AG80" s="58">
        <f t="shared" si="11"/>
        <v>0</v>
      </c>
      <c r="AH80" s="67">
        <f t="shared" si="16"/>
        <v>0</v>
      </c>
      <c r="AI80" s="40"/>
      <c r="AJ80" s="16"/>
      <c r="AK80" s="29"/>
    </row>
    <row r="81" spans="1:37" ht="33.75" hidden="1" customHeight="1">
      <c r="A81">
        <v>63</v>
      </c>
      <c r="B81" s="21"/>
      <c r="C81" s="21"/>
      <c r="D81" s="21"/>
      <c r="E81" s="21"/>
      <c r="F81" s="26"/>
      <c r="G81" s="41" t="str">
        <f t="shared" si="20"/>
        <v/>
      </c>
      <c r="H81" s="35">
        <f t="shared" ref="H81:H144" si="21">SUM(I81:J81)</f>
        <v>0</v>
      </c>
      <c r="I81" s="36"/>
      <c r="J81" s="36" t="str">
        <f t="shared" si="17"/>
        <v/>
      </c>
      <c r="K81" s="35">
        <f t="shared" si="12"/>
        <v>0</v>
      </c>
      <c r="L81" s="36"/>
      <c r="M81" s="36"/>
      <c r="N81" s="36"/>
      <c r="O81" s="36"/>
      <c r="P81" s="35" t="str">
        <f t="shared" si="18"/>
        <v/>
      </c>
      <c r="Q81" s="22"/>
      <c r="R81" s="42"/>
      <c r="S81" s="22"/>
      <c r="T81" s="42"/>
      <c r="U81" s="42"/>
      <c r="V81" s="38">
        <f t="shared" si="13"/>
        <v>0</v>
      </c>
      <c r="W81" s="35">
        <f t="shared" si="14"/>
        <v>0</v>
      </c>
      <c r="X81" s="36"/>
      <c r="Y81" s="36"/>
      <c r="Z81" s="51"/>
      <c r="AA81" s="35">
        <f t="shared" si="15"/>
        <v>0</v>
      </c>
      <c r="AB81" s="36"/>
      <c r="AC81" s="36"/>
      <c r="AD81" s="51"/>
      <c r="AE81" s="63">
        <f>IFERROR(IF(OR($C81="都道府県",$C81="市区町村"),(($L81*300+$M81*400+$N81*500)),VLOOKUP($G81,リスト!$A$2:$B$4,2,FALSE)),0)-SUM(R81,T81,U81)*2</f>
        <v>0</v>
      </c>
      <c r="AF81" s="38">
        <f t="shared" si="19"/>
        <v>0</v>
      </c>
      <c r="AG81" s="58">
        <f t="shared" si="11"/>
        <v>0</v>
      </c>
      <c r="AH81" s="67">
        <f t="shared" si="16"/>
        <v>0</v>
      </c>
      <c r="AI81" s="40"/>
      <c r="AJ81" s="16"/>
      <c r="AK81" s="29"/>
    </row>
    <row r="82" spans="1:37" ht="33.75" hidden="1" customHeight="1">
      <c r="A82">
        <v>64</v>
      </c>
      <c r="B82" s="21"/>
      <c r="C82" s="21"/>
      <c r="D82" s="21"/>
      <c r="E82" s="21"/>
      <c r="F82" s="26"/>
      <c r="G82" s="41" t="str">
        <f t="shared" si="20"/>
        <v/>
      </c>
      <c r="H82" s="35">
        <f t="shared" si="21"/>
        <v>0</v>
      </c>
      <c r="I82" s="36"/>
      <c r="J82" s="36" t="str">
        <f t="shared" si="17"/>
        <v/>
      </c>
      <c r="K82" s="35">
        <f t="shared" si="12"/>
        <v>0</v>
      </c>
      <c r="L82" s="36"/>
      <c r="M82" s="36"/>
      <c r="N82" s="36"/>
      <c r="O82" s="36"/>
      <c r="P82" s="35" t="str">
        <f t="shared" si="18"/>
        <v/>
      </c>
      <c r="Q82" s="22"/>
      <c r="R82" s="42"/>
      <c r="S82" s="22"/>
      <c r="T82" s="42"/>
      <c r="U82" s="42"/>
      <c r="V82" s="38">
        <f t="shared" si="13"/>
        <v>0</v>
      </c>
      <c r="W82" s="35">
        <f t="shared" si="14"/>
        <v>0</v>
      </c>
      <c r="X82" s="36"/>
      <c r="Y82" s="36"/>
      <c r="Z82" s="51"/>
      <c r="AA82" s="35">
        <f t="shared" si="15"/>
        <v>0</v>
      </c>
      <c r="AB82" s="36"/>
      <c r="AC82" s="36"/>
      <c r="AD82" s="51"/>
      <c r="AE82" s="63">
        <f>IFERROR(IF(OR($C82="都道府県",$C82="市区町村"),(($L82*300+$M82*400+$N82*500)),VLOOKUP($G82,リスト!$A$2:$B$4,2,FALSE)),0)-SUM(R82,T82,U82)*2</f>
        <v>0</v>
      </c>
      <c r="AF82" s="38">
        <f t="shared" si="19"/>
        <v>0</v>
      </c>
      <c r="AG82" s="58">
        <f t="shared" si="11"/>
        <v>0</v>
      </c>
      <c r="AH82" s="67">
        <f t="shared" si="16"/>
        <v>0</v>
      </c>
      <c r="AI82" s="40"/>
      <c r="AJ82" s="16"/>
      <c r="AK82" s="29"/>
    </row>
    <row r="83" spans="1:37" ht="33.75" hidden="1" customHeight="1">
      <c r="A83">
        <v>65</v>
      </c>
      <c r="B83" s="21"/>
      <c r="C83" s="21"/>
      <c r="D83" s="21"/>
      <c r="E83" s="21"/>
      <c r="F83" s="26"/>
      <c r="G83" s="41" t="str">
        <f t="shared" si="20"/>
        <v/>
      </c>
      <c r="H83" s="35">
        <f t="shared" si="21"/>
        <v>0</v>
      </c>
      <c r="I83" s="36"/>
      <c r="J83" s="36" t="str">
        <f t="shared" si="17"/>
        <v/>
      </c>
      <c r="K83" s="35">
        <f t="shared" si="12"/>
        <v>0</v>
      </c>
      <c r="L83" s="36"/>
      <c r="M83" s="36"/>
      <c r="N83" s="36"/>
      <c r="O83" s="36"/>
      <c r="P83" s="35" t="str">
        <f t="shared" si="18"/>
        <v/>
      </c>
      <c r="Q83" s="22"/>
      <c r="R83" s="42"/>
      <c r="S83" s="22"/>
      <c r="T83" s="42"/>
      <c r="U83" s="42"/>
      <c r="V83" s="38">
        <f t="shared" si="13"/>
        <v>0</v>
      </c>
      <c r="W83" s="35">
        <f t="shared" si="14"/>
        <v>0</v>
      </c>
      <c r="X83" s="36"/>
      <c r="Y83" s="36"/>
      <c r="Z83" s="51"/>
      <c r="AA83" s="35">
        <f t="shared" si="15"/>
        <v>0</v>
      </c>
      <c r="AB83" s="36"/>
      <c r="AC83" s="36"/>
      <c r="AD83" s="51"/>
      <c r="AE83" s="63">
        <f>IFERROR(IF(OR($C83="都道府県",$C83="市区町村"),(($L83*300+$M83*400+$N83*500)),VLOOKUP($G83,リスト!$A$2:$B$4,2,FALSE)),0)-SUM(R83,T83,U83)*2</f>
        <v>0</v>
      </c>
      <c r="AF83" s="38">
        <f t="shared" si="19"/>
        <v>0</v>
      </c>
      <c r="AG83" s="58">
        <f t="shared" ref="AG83:AG146" si="22">IF(C83="市区町村",ROUNDDOWN(AF83/2,0),AF83/2)</f>
        <v>0</v>
      </c>
      <c r="AH83" s="67">
        <f t="shared" si="16"/>
        <v>0</v>
      </c>
      <c r="AI83" s="40"/>
      <c r="AJ83" s="16"/>
      <c r="AK83" s="29"/>
    </row>
    <row r="84" spans="1:37" ht="33.75" hidden="1" customHeight="1">
      <c r="A84">
        <v>66</v>
      </c>
      <c r="B84" s="21"/>
      <c r="C84" s="21"/>
      <c r="D84" s="21"/>
      <c r="E84" s="21"/>
      <c r="F84" s="26"/>
      <c r="G84" s="41" t="str">
        <f t="shared" ref="G84:G147" si="23">IF(F84="","",(IF(F84&gt;=60,"③定員（60人以上）",IF(F84&gt;=20,"②定員（20人以上59人以下)","①定員（19人以下）"))))</f>
        <v/>
      </c>
      <c r="H84" s="35">
        <f t="shared" si="21"/>
        <v>0</v>
      </c>
      <c r="I84" s="36"/>
      <c r="J84" s="36" t="str">
        <f t="shared" ref="J84:J147" si="24">IF(C84="私立",1,"")</f>
        <v/>
      </c>
      <c r="K84" s="35">
        <f t="shared" ref="K84:K147" si="25">SUM(L84:N84)</f>
        <v>0</v>
      </c>
      <c r="L84" s="36"/>
      <c r="M84" s="36"/>
      <c r="N84" s="36"/>
      <c r="O84" s="36"/>
      <c r="P84" s="35" t="str">
        <f t="shared" si="18"/>
        <v/>
      </c>
      <c r="Q84" s="22"/>
      <c r="R84" s="42"/>
      <c r="S84" s="22"/>
      <c r="T84" s="42"/>
      <c r="U84" s="42"/>
      <c r="V84" s="38">
        <f t="shared" ref="V84:V147" si="26">W84+AA84</f>
        <v>0</v>
      </c>
      <c r="W84" s="35">
        <f t="shared" ref="W84:W147" si="27">X84+Y84</f>
        <v>0</v>
      </c>
      <c r="X84" s="36"/>
      <c r="Y84" s="36"/>
      <c r="Z84" s="51"/>
      <c r="AA84" s="35">
        <f t="shared" ref="AA84:AA147" si="28">SUM(AB84:AC84)</f>
        <v>0</v>
      </c>
      <c r="AB84" s="36"/>
      <c r="AC84" s="36"/>
      <c r="AD84" s="51"/>
      <c r="AE84" s="63">
        <f>IFERROR(IF(OR($C84="都道府県",$C84="市区町村"),(($L84*300+$M84*400+$N84*500)),VLOOKUP($G84,リスト!$A$2:$B$4,2,FALSE)),0)-SUM(R84,T84,U84)*2</f>
        <v>0</v>
      </c>
      <c r="AF84" s="38">
        <f t="shared" ref="AF84:AF147" si="29">IF(V84&lt;AE84,V84,AE84)</f>
        <v>0</v>
      </c>
      <c r="AG84" s="58">
        <f t="shared" si="22"/>
        <v>0</v>
      </c>
      <c r="AH84" s="67">
        <f t="shared" ref="AH84:AH147" si="30">ROUNDDOWN(AF84/2,0)</f>
        <v>0</v>
      </c>
      <c r="AI84" s="40"/>
      <c r="AJ84" s="16"/>
      <c r="AK84" s="29"/>
    </row>
    <row r="85" spans="1:37" ht="33.75" hidden="1" customHeight="1">
      <c r="A85">
        <v>67</v>
      </c>
      <c r="B85" s="21"/>
      <c r="C85" s="21"/>
      <c r="D85" s="21"/>
      <c r="E85" s="21"/>
      <c r="F85" s="26"/>
      <c r="G85" s="41" t="str">
        <f t="shared" si="23"/>
        <v/>
      </c>
      <c r="H85" s="35">
        <f t="shared" si="21"/>
        <v>0</v>
      </c>
      <c r="I85" s="36"/>
      <c r="J85" s="36" t="str">
        <f t="shared" si="24"/>
        <v/>
      </c>
      <c r="K85" s="35">
        <f t="shared" si="25"/>
        <v>0</v>
      </c>
      <c r="L85" s="36"/>
      <c r="M85" s="36"/>
      <c r="N85" s="36"/>
      <c r="O85" s="36"/>
      <c r="P85" s="35" t="str">
        <f t="shared" ref="P85:P148" si="31">IF(C85="市区町村",H85-O85,"")</f>
        <v/>
      </c>
      <c r="Q85" s="22"/>
      <c r="R85" s="42"/>
      <c r="S85" s="22"/>
      <c r="T85" s="42"/>
      <c r="U85" s="42"/>
      <c r="V85" s="38">
        <f t="shared" si="26"/>
        <v>0</v>
      </c>
      <c r="W85" s="35">
        <f t="shared" si="27"/>
        <v>0</v>
      </c>
      <c r="X85" s="36"/>
      <c r="Y85" s="36"/>
      <c r="Z85" s="51"/>
      <c r="AA85" s="35">
        <f t="shared" si="28"/>
        <v>0</v>
      </c>
      <c r="AB85" s="36"/>
      <c r="AC85" s="36"/>
      <c r="AD85" s="51"/>
      <c r="AE85" s="63">
        <f>IFERROR(IF(OR($C85="都道府県",$C85="市区町村"),(($L85*300+$M85*400+$N85*500)),VLOOKUP($G85,リスト!$A$2:$B$4,2,FALSE)),0)-SUM(R85,T85,U85)*2</f>
        <v>0</v>
      </c>
      <c r="AF85" s="38">
        <f t="shared" si="29"/>
        <v>0</v>
      </c>
      <c r="AG85" s="58">
        <f t="shared" si="22"/>
        <v>0</v>
      </c>
      <c r="AH85" s="67">
        <f t="shared" si="30"/>
        <v>0</v>
      </c>
      <c r="AI85" s="40"/>
      <c r="AJ85" s="16"/>
      <c r="AK85" s="29"/>
    </row>
    <row r="86" spans="1:37" ht="33.75" hidden="1" customHeight="1">
      <c r="A86">
        <v>68</v>
      </c>
      <c r="B86" s="21"/>
      <c r="C86" s="21"/>
      <c r="D86" s="21"/>
      <c r="E86" s="21"/>
      <c r="F86" s="26"/>
      <c r="G86" s="41" t="str">
        <f t="shared" si="23"/>
        <v/>
      </c>
      <c r="H86" s="35">
        <f t="shared" si="21"/>
        <v>0</v>
      </c>
      <c r="I86" s="36"/>
      <c r="J86" s="36" t="str">
        <f t="shared" si="24"/>
        <v/>
      </c>
      <c r="K86" s="35">
        <f t="shared" si="25"/>
        <v>0</v>
      </c>
      <c r="L86" s="36"/>
      <c r="M86" s="36"/>
      <c r="N86" s="36"/>
      <c r="O86" s="36"/>
      <c r="P86" s="35" t="str">
        <f t="shared" si="31"/>
        <v/>
      </c>
      <c r="Q86" s="22"/>
      <c r="R86" s="42"/>
      <c r="S86" s="22"/>
      <c r="T86" s="42"/>
      <c r="U86" s="42"/>
      <c r="V86" s="38">
        <f t="shared" si="26"/>
        <v>0</v>
      </c>
      <c r="W86" s="35">
        <f t="shared" si="27"/>
        <v>0</v>
      </c>
      <c r="X86" s="36"/>
      <c r="Y86" s="36"/>
      <c r="Z86" s="51"/>
      <c r="AA86" s="35">
        <f t="shared" si="28"/>
        <v>0</v>
      </c>
      <c r="AB86" s="36"/>
      <c r="AC86" s="36"/>
      <c r="AD86" s="51"/>
      <c r="AE86" s="63">
        <f>IFERROR(IF(OR($C86="都道府県",$C86="市区町村"),(($L86*300+$M86*400+$N86*500)),VLOOKUP($G86,リスト!$A$2:$B$4,2,FALSE)),0)-SUM(R86,T86,U86)*2</f>
        <v>0</v>
      </c>
      <c r="AF86" s="38">
        <f t="shared" si="29"/>
        <v>0</v>
      </c>
      <c r="AG86" s="58">
        <f t="shared" si="22"/>
        <v>0</v>
      </c>
      <c r="AH86" s="67">
        <f t="shared" si="30"/>
        <v>0</v>
      </c>
      <c r="AI86" s="40"/>
      <c r="AJ86" s="16"/>
      <c r="AK86" s="29"/>
    </row>
    <row r="87" spans="1:37" ht="33.75" hidden="1" customHeight="1">
      <c r="A87">
        <v>69</v>
      </c>
      <c r="B87" s="21"/>
      <c r="C87" s="21"/>
      <c r="D87" s="21"/>
      <c r="E87" s="21"/>
      <c r="F87" s="26"/>
      <c r="G87" s="41" t="str">
        <f t="shared" si="23"/>
        <v/>
      </c>
      <c r="H87" s="35">
        <f t="shared" si="21"/>
        <v>0</v>
      </c>
      <c r="I87" s="36"/>
      <c r="J87" s="36" t="str">
        <f t="shared" si="24"/>
        <v/>
      </c>
      <c r="K87" s="35">
        <f t="shared" si="25"/>
        <v>0</v>
      </c>
      <c r="L87" s="36"/>
      <c r="M87" s="36"/>
      <c r="N87" s="36"/>
      <c r="O87" s="36"/>
      <c r="P87" s="35" t="str">
        <f t="shared" si="31"/>
        <v/>
      </c>
      <c r="Q87" s="22"/>
      <c r="R87" s="42"/>
      <c r="S87" s="22"/>
      <c r="T87" s="42"/>
      <c r="U87" s="42"/>
      <c r="V87" s="38">
        <f t="shared" si="26"/>
        <v>0</v>
      </c>
      <c r="W87" s="35">
        <f t="shared" si="27"/>
        <v>0</v>
      </c>
      <c r="X87" s="36"/>
      <c r="Y87" s="36"/>
      <c r="Z87" s="51"/>
      <c r="AA87" s="35">
        <f t="shared" si="28"/>
        <v>0</v>
      </c>
      <c r="AB87" s="36"/>
      <c r="AC87" s="36"/>
      <c r="AD87" s="51"/>
      <c r="AE87" s="63">
        <f>IFERROR(IF(OR($C87="都道府県",$C87="市区町村"),(($L87*300+$M87*400+$N87*500)),VLOOKUP($G87,リスト!$A$2:$B$4,2,FALSE)),0)-SUM(R87,T87,U87)*2</f>
        <v>0</v>
      </c>
      <c r="AF87" s="38">
        <f t="shared" si="29"/>
        <v>0</v>
      </c>
      <c r="AG87" s="58">
        <f t="shared" si="22"/>
        <v>0</v>
      </c>
      <c r="AH87" s="67">
        <f t="shared" si="30"/>
        <v>0</v>
      </c>
      <c r="AI87" s="40"/>
      <c r="AJ87" s="16"/>
      <c r="AK87" s="29"/>
    </row>
    <row r="88" spans="1:37" ht="33.75" hidden="1" customHeight="1">
      <c r="A88">
        <v>70</v>
      </c>
      <c r="B88" s="21"/>
      <c r="C88" s="21"/>
      <c r="D88" s="21"/>
      <c r="E88" s="21"/>
      <c r="F88" s="26"/>
      <c r="G88" s="41" t="str">
        <f t="shared" si="23"/>
        <v/>
      </c>
      <c r="H88" s="35">
        <f t="shared" si="21"/>
        <v>0</v>
      </c>
      <c r="I88" s="36"/>
      <c r="J88" s="36" t="str">
        <f t="shared" si="24"/>
        <v/>
      </c>
      <c r="K88" s="35">
        <f t="shared" si="25"/>
        <v>0</v>
      </c>
      <c r="L88" s="36"/>
      <c r="M88" s="36"/>
      <c r="N88" s="36"/>
      <c r="O88" s="36"/>
      <c r="P88" s="35" t="str">
        <f t="shared" si="31"/>
        <v/>
      </c>
      <c r="Q88" s="22"/>
      <c r="R88" s="42"/>
      <c r="S88" s="22"/>
      <c r="T88" s="42"/>
      <c r="U88" s="42"/>
      <c r="V88" s="38">
        <f t="shared" si="26"/>
        <v>0</v>
      </c>
      <c r="W88" s="35">
        <f t="shared" si="27"/>
        <v>0</v>
      </c>
      <c r="X88" s="36"/>
      <c r="Y88" s="36"/>
      <c r="Z88" s="51"/>
      <c r="AA88" s="35">
        <f t="shared" si="28"/>
        <v>0</v>
      </c>
      <c r="AB88" s="36"/>
      <c r="AC88" s="36"/>
      <c r="AD88" s="51"/>
      <c r="AE88" s="63">
        <f>IFERROR(IF(OR($C88="都道府県",$C88="市区町村"),(($L88*300+$M88*400+$N88*500)),VLOOKUP($G88,リスト!$A$2:$B$4,2,FALSE)),0)-SUM(R88,T88,U88)*2</f>
        <v>0</v>
      </c>
      <c r="AF88" s="38">
        <f t="shared" si="29"/>
        <v>0</v>
      </c>
      <c r="AG88" s="58">
        <f t="shared" si="22"/>
        <v>0</v>
      </c>
      <c r="AH88" s="67">
        <f t="shared" si="30"/>
        <v>0</v>
      </c>
      <c r="AI88" s="40"/>
      <c r="AJ88" s="16"/>
      <c r="AK88" s="29"/>
    </row>
    <row r="89" spans="1:37" ht="33.75" hidden="1" customHeight="1">
      <c r="A89">
        <v>71</v>
      </c>
      <c r="B89" s="21"/>
      <c r="C89" s="21"/>
      <c r="D89" s="21"/>
      <c r="E89" s="21"/>
      <c r="F89" s="26"/>
      <c r="G89" s="41" t="str">
        <f t="shared" si="23"/>
        <v/>
      </c>
      <c r="H89" s="35">
        <f t="shared" si="21"/>
        <v>0</v>
      </c>
      <c r="I89" s="36"/>
      <c r="J89" s="36" t="str">
        <f t="shared" si="24"/>
        <v/>
      </c>
      <c r="K89" s="35">
        <f t="shared" si="25"/>
        <v>0</v>
      </c>
      <c r="L89" s="36"/>
      <c r="M89" s="36"/>
      <c r="N89" s="36"/>
      <c r="O89" s="36"/>
      <c r="P89" s="35" t="str">
        <f t="shared" si="31"/>
        <v/>
      </c>
      <c r="Q89" s="22"/>
      <c r="R89" s="42"/>
      <c r="S89" s="22"/>
      <c r="T89" s="42"/>
      <c r="U89" s="42"/>
      <c r="V89" s="38">
        <f t="shared" si="26"/>
        <v>0</v>
      </c>
      <c r="W89" s="35">
        <f t="shared" si="27"/>
        <v>0</v>
      </c>
      <c r="X89" s="36"/>
      <c r="Y89" s="36"/>
      <c r="Z89" s="51"/>
      <c r="AA89" s="35">
        <f t="shared" si="28"/>
        <v>0</v>
      </c>
      <c r="AB89" s="36"/>
      <c r="AC89" s="36"/>
      <c r="AD89" s="51"/>
      <c r="AE89" s="63">
        <f>IFERROR(IF(OR($C89="都道府県",$C89="市区町村"),(($L89*300+$M89*400+$N89*500)),VLOOKUP($G89,リスト!$A$2:$B$4,2,FALSE)),0)-SUM(R89,T89,U89)*2</f>
        <v>0</v>
      </c>
      <c r="AF89" s="38">
        <f t="shared" si="29"/>
        <v>0</v>
      </c>
      <c r="AG89" s="58">
        <f t="shared" si="22"/>
        <v>0</v>
      </c>
      <c r="AH89" s="67">
        <f t="shared" si="30"/>
        <v>0</v>
      </c>
      <c r="AI89" s="40"/>
      <c r="AJ89" s="16"/>
      <c r="AK89" s="29"/>
    </row>
    <row r="90" spans="1:37" ht="33.75" hidden="1" customHeight="1">
      <c r="A90">
        <v>72</v>
      </c>
      <c r="B90" s="21"/>
      <c r="C90" s="21"/>
      <c r="D90" s="21"/>
      <c r="E90" s="21"/>
      <c r="F90" s="26"/>
      <c r="G90" s="41" t="str">
        <f t="shared" si="23"/>
        <v/>
      </c>
      <c r="H90" s="35">
        <f t="shared" si="21"/>
        <v>0</v>
      </c>
      <c r="I90" s="36"/>
      <c r="J90" s="36" t="str">
        <f t="shared" si="24"/>
        <v/>
      </c>
      <c r="K90" s="35">
        <f t="shared" si="25"/>
        <v>0</v>
      </c>
      <c r="L90" s="36"/>
      <c r="M90" s="36"/>
      <c r="N90" s="36"/>
      <c r="O90" s="36"/>
      <c r="P90" s="35" t="str">
        <f t="shared" si="31"/>
        <v/>
      </c>
      <c r="Q90" s="22"/>
      <c r="R90" s="42"/>
      <c r="S90" s="22"/>
      <c r="T90" s="42"/>
      <c r="U90" s="42"/>
      <c r="V90" s="38">
        <f t="shared" si="26"/>
        <v>0</v>
      </c>
      <c r="W90" s="35">
        <f t="shared" si="27"/>
        <v>0</v>
      </c>
      <c r="X90" s="36"/>
      <c r="Y90" s="36"/>
      <c r="Z90" s="51"/>
      <c r="AA90" s="35">
        <f t="shared" si="28"/>
        <v>0</v>
      </c>
      <c r="AB90" s="36"/>
      <c r="AC90" s="36"/>
      <c r="AD90" s="51"/>
      <c r="AE90" s="63">
        <f>IFERROR(IF(OR($C90="都道府県",$C90="市区町村"),(($L90*300+$M90*400+$N90*500)),VLOOKUP($G90,リスト!$A$2:$B$4,2,FALSE)),0)-SUM(R90,T90,U90)*2</f>
        <v>0</v>
      </c>
      <c r="AF90" s="38">
        <f t="shared" si="29"/>
        <v>0</v>
      </c>
      <c r="AG90" s="58">
        <f t="shared" si="22"/>
        <v>0</v>
      </c>
      <c r="AH90" s="67">
        <f t="shared" si="30"/>
        <v>0</v>
      </c>
      <c r="AI90" s="40"/>
      <c r="AJ90" s="16"/>
      <c r="AK90" s="29"/>
    </row>
    <row r="91" spans="1:37" ht="33.75" hidden="1" customHeight="1">
      <c r="A91">
        <v>73</v>
      </c>
      <c r="B91" s="21"/>
      <c r="C91" s="21"/>
      <c r="D91" s="21"/>
      <c r="E91" s="21"/>
      <c r="F91" s="26"/>
      <c r="G91" s="41" t="str">
        <f t="shared" si="23"/>
        <v/>
      </c>
      <c r="H91" s="35">
        <f t="shared" si="21"/>
        <v>0</v>
      </c>
      <c r="I91" s="36"/>
      <c r="J91" s="36" t="str">
        <f t="shared" si="24"/>
        <v/>
      </c>
      <c r="K91" s="35">
        <f t="shared" si="25"/>
        <v>0</v>
      </c>
      <c r="L91" s="36"/>
      <c r="M91" s="36"/>
      <c r="N91" s="36"/>
      <c r="O91" s="36"/>
      <c r="P91" s="35" t="str">
        <f t="shared" si="31"/>
        <v/>
      </c>
      <c r="Q91" s="22"/>
      <c r="R91" s="42"/>
      <c r="S91" s="22"/>
      <c r="T91" s="42"/>
      <c r="U91" s="42"/>
      <c r="V91" s="38">
        <f t="shared" si="26"/>
        <v>0</v>
      </c>
      <c r="W91" s="35">
        <f t="shared" si="27"/>
        <v>0</v>
      </c>
      <c r="X91" s="36"/>
      <c r="Y91" s="36"/>
      <c r="Z91" s="51"/>
      <c r="AA91" s="35">
        <f t="shared" si="28"/>
        <v>0</v>
      </c>
      <c r="AB91" s="36"/>
      <c r="AC91" s="36"/>
      <c r="AD91" s="51"/>
      <c r="AE91" s="63">
        <f>IFERROR(IF(OR($C91="都道府県",$C91="市区町村"),(($L91*300+$M91*400+$N91*500)),VLOOKUP($G91,リスト!$A$2:$B$4,2,FALSE)),0)-SUM(R91,T91,U91)*2</f>
        <v>0</v>
      </c>
      <c r="AF91" s="38">
        <f t="shared" si="29"/>
        <v>0</v>
      </c>
      <c r="AG91" s="58">
        <f t="shared" si="22"/>
        <v>0</v>
      </c>
      <c r="AH91" s="67">
        <f t="shared" si="30"/>
        <v>0</v>
      </c>
      <c r="AI91" s="40"/>
      <c r="AJ91" s="16"/>
      <c r="AK91" s="29"/>
    </row>
    <row r="92" spans="1:37" ht="33.75" hidden="1" customHeight="1">
      <c r="A92">
        <v>74</v>
      </c>
      <c r="B92" s="21"/>
      <c r="C92" s="21"/>
      <c r="D92" s="21"/>
      <c r="E92" s="21"/>
      <c r="F92" s="26"/>
      <c r="G92" s="41" t="str">
        <f t="shared" si="23"/>
        <v/>
      </c>
      <c r="H92" s="35">
        <f t="shared" si="21"/>
        <v>0</v>
      </c>
      <c r="I92" s="36"/>
      <c r="J92" s="36" t="str">
        <f t="shared" si="24"/>
        <v/>
      </c>
      <c r="K92" s="35">
        <f t="shared" si="25"/>
        <v>0</v>
      </c>
      <c r="L92" s="36"/>
      <c r="M92" s="36"/>
      <c r="N92" s="36"/>
      <c r="O92" s="36"/>
      <c r="P92" s="35" t="str">
        <f t="shared" si="31"/>
        <v/>
      </c>
      <c r="Q92" s="22"/>
      <c r="R92" s="42"/>
      <c r="S92" s="22"/>
      <c r="T92" s="42"/>
      <c r="U92" s="42"/>
      <c r="V92" s="38">
        <f t="shared" si="26"/>
        <v>0</v>
      </c>
      <c r="W92" s="35">
        <f t="shared" si="27"/>
        <v>0</v>
      </c>
      <c r="X92" s="36"/>
      <c r="Y92" s="36"/>
      <c r="Z92" s="51"/>
      <c r="AA92" s="35">
        <f t="shared" si="28"/>
        <v>0</v>
      </c>
      <c r="AB92" s="36"/>
      <c r="AC92" s="36"/>
      <c r="AD92" s="51"/>
      <c r="AE92" s="63">
        <f>IFERROR(IF(OR($C92="都道府県",$C92="市区町村"),(($L92*300+$M92*400+$N92*500)),VLOOKUP($G92,リスト!$A$2:$B$4,2,FALSE)),0)-SUM(R92,T92,U92)*2</f>
        <v>0</v>
      </c>
      <c r="AF92" s="38">
        <f t="shared" si="29"/>
        <v>0</v>
      </c>
      <c r="AG92" s="58">
        <f t="shared" si="22"/>
        <v>0</v>
      </c>
      <c r="AH92" s="67">
        <f t="shared" si="30"/>
        <v>0</v>
      </c>
      <c r="AI92" s="40"/>
      <c r="AJ92" s="16"/>
      <c r="AK92" s="29"/>
    </row>
    <row r="93" spans="1:37" ht="33.75" hidden="1" customHeight="1">
      <c r="A93">
        <v>75</v>
      </c>
      <c r="B93" s="21"/>
      <c r="C93" s="21"/>
      <c r="D93" s="21"/>
      <c r="E93" s="21"/>
      <c r="F93" s="26"/>
      <c r="G93" s="41" t="str">
        <f t="shared" si="23"/>
        <v/>
      </c>
      <c r="H93" s="35">
        <f t="shared" si="21"/>
        <v>0</v>
      </c>
      <c r="I93" s="36"/>
      <c r="J93" s="36" t="str">
        <f t="shared" si="24"/>
        <v/>
      </c>
      <c r="K93" s="35">
        <f t="shared" si="25"/>
        <v>0</v>
      </c>
      <c r="L93" s="36"/>
      <c r="M93" s="36"/>
      <c r="N93" s="36"/>
      <c r="O93" s="36"/>
      <c r="P93" s="35" t="str">
        <f t="shared" si="31"/>
        <v/>
      </c>
      <c r="Q93" s="22"/>
      <c r="R93" s="42"/>
      <c r="S93" s="22"/>
      <c r="T93" s="42"/>
      <c r="U93" s="42"/>
      <c r="V93" s="38">
        <f t="shared" si="26"/>
        <v>0</v>
      </c>
      <c r="W93" s="35">
        <f t="shared" si="27"/>
        <v>0</v>
      </c>
      <c r="X93" s="36"/>
      <c r="Y93" s="36"/>
      <c r="Z93" s="51"/>
      <c r="AA93" s="35">
        <f t="shared" si="28"/>
        <v>0</v>
      </c>
      <c r="AB93" s="36"/>
      <c r="AC93" s="36"/>
      <c r="AD93" s="51"/>
      <c r="AE93" s="63">
        <f>IFERROR(IF(OR($C93="都道府県",$C93="市区町村"),(($L93*300+$M93*400+$N93*500)),VLOOKUP($G93,リスト!$A$2:$B$4,2,FALSE)),0)-SUM(R93,T93,U93)*2</f>
        <v>0</v>
      </c>
      <c r="AF93" s="38">
        <f t="shared" si="29"/>
        <v>0</v>
      </c>
      <c r="AG93" s="58">
        <f t="shared" si="22"/>
        <v>0</v>
      </c>
      <c r="AH93" s="67">
        <f t="shared" si="30"/>
        <v>0</v>
      </c>
      <c r="AI93" s="40"/>
      <c r="AJ93" s="16"/>
      <c r="AK93" s="29"/>
    </row>
    <row r="94" spans="1:37" ht="33.75" hidden="1" customHeight="1">
      <c r="A94">
        <v>76</v>
      </c>
      <c r="B94" s="21"/>
      <c r="C94" s="21"/>
      <c r="D94" s="21"/>
      <c r="E94" s="21"/>
      <c r="F94" s="26"/>
      <c r="G94" s="41" t="str">
        <f t="shared" si="23"/>
        <v/>
      </c>
      <c r="H94" s="35">
        <f t="shared" si="21"/>
        <v>0</v>
      </c>
      <c r="I94" s="36"/>
      <c r="J94" s="36" t="str">
        <f t="shared" si="24"/>
        <v/>
      </c>
      <c r="K94" s="35">
        <f t="shared" si="25"/>
        <v>0</v>
      </c>
      <c r="L94" s="36"/>
      <c r="M94" s="36"/>
      <c r="N94" s="36"/>
      <c r="O94" s="36"/>
      <c r="P94" s="35" t="str">
        <f t="shared" si="31"/>
        <v/>
      </c>
      <c r="Q94" s="22"/>
      <c r="R94" s="42"/>
      <c r="S94" s="22"/>
      <c r="T94" s="42"/>
      <c r="U94" s="42"/>
      <c r="V94" s="38">
        <f t="shared" si="26"/>
        <v>0</v>
      </c>
      <c r="W94" s="35">
        <f t="shared" si="27"/>
        <v>0</v>
      </c>
      <c r="X94" s="36"/>
      <c r="Y94" s="36"/>
      <c r="Z94" s="51"/>
      <c r="AA94" s="35">
        <f t="shared" si="28"/>
        <v>0</v>
      </c>
      <c r="AB94" s="36"/>
      <c r="AC94" s="36"/>
      <c r="AD94" s="51"/>
      <c r="AE94" s="63">
        <f>IFERROR(IF(OR($C94="都道府県",$C94="市区町村"),(($L94*300+$M94*400+$N94*500)),VLOOKUP($G94,リスト!$A$2:$B$4,2,FALSE)),0)-SUM(R94,T94,U94)*2</f>
        <v>0</v>
      </c>
      <c r="AF94" s="38">
        <f t="shared" si="29"/>
        <v>0</v>
      </c>
      <c r="AG94" s="58">
        <f t="shared" si="22"/>
        <v>0</v>
      </c>
      <c r="AH94" s="67">
        <f t="shared" si="30"/>
        <v>0</v>
      </c>
      <c r="AI94" s="40"/>
      <c r="AJ94" s="16"/>
      <c r="AK94" s="29"/>
    </row>
    <row r="95" spans="1:37" ht="33.75" hidden="1" customHeight="1">
      <c r="A95">
        <v>77</v>
      </c>
      <c r="B95" s="21"/>
      <c r="C95" s="21"/>
      <c r="D95" s="21"/>
      <c r="E95" s="21"/>
      <c r="F95" s="26"/>
      <c r="G95" s="41" t="str">
        <f t="shared" si="23"/>
        <v/>
      </c>
      <c r="H95" s="35">
        <f t="shared" si="21"/>
        <v>0</v>
      </c>
      <c r="I95" s="36"/>
      <c r="J95" s="36" t="str">
        <f t="shared" si="24"/>
        <v/>
      </c>
      <c r="K95" s="35">
        <f t="shared" si="25"/>
        <v>0</v>
      </c>
      <c r="L95" s="36"/>
      <c r="M95" s="36"/>
      <c r="N95" s="36"/>
      <c r="O95" s="36"/>
      <c r="P95" s="35" t="str">
        <f t="shared" si="31"/>
        <v/>
      </c>
      <c r="Q95" s="22"/>
      <c r="R95" s="42"/>
      <c r="S95" s="22"/>
      <c r="T95" s="42"/>
      <c r="U95" s="42"/>
      <c r="V95" s="38">
        <f t="shared" si="26"/>
        <v>0</v>
      </c>
      <c r="W95" s="35">
        <f t="shared" si="27"/>
        <v>0</v>
      </c>
      <c r="X95" s="36"/>
      <c r="Y95" s="36"/>
      <c r="Z95" s="51"/>
      <c r="AA95" s="35">
        <f t="shared" si="28"/>
        <v>0</v>
      </c>
      <c r="AB95" s="36"/>
      <c r="AC95" s="36"/>
      <c r="AD95" s="51"/>
      <c r="AE95" s="63">
        <f>IFERROR(IF(OR($C95="都道府県",$C95="市区町村"),(($L95*300+$M95*400+$N95*500)),VLOOKUP($G95,リスト!$A$2:$B$4,2,FALSE)),0)-SUM(R95,T95,U95)*2</f>
        <v>0</v>
      </c>
      <c r="AF95" s="38">
        <f t="shared" si="29"/>
        <v>0</v>
      </c>
      <c r="AG95" s="58">
        <f t="shared" si="22"/>
        <v>0</v>
      </c>
      <c r="AH95" s="67">
        <f t="shared" si="30"/>
        <v>0</v>
      </c>
      <c r="AI95" s="40"/>
      <c r="AJ95" s="16"/>
      <c r="AK95" s="29"/>
    </row>
    <row r="96" spans="1:37" ht="33.75" hidden="1" customHeight="1">
      <c r="A96">
        <v>78</v>
      </c>
      <c r="B96" s="21"/>
      <c r="C96" s="21"/>
      <c r="D96" s="21"/>
      <c r="E96" s="21"/>
      <c r="F96" s="26"/>
      <c r="G96" s="41" t="str">
        <f t="shared" si="23"/>
        <v/>
      </c>
      <c r="H96" s="35">
        <f t="shared" si="21"/>
        <v>0</v>
      </c>
      <c r="I96" s="36"/>
      <c r="J96" s="36" t="str">
        <f t="shared" si="24"/>
        <v/>
      </c>
      <c r="K96" s="35">
        <f t="shared" si="25"/>
        <v>0</v>
      </c>
      <c r="L96" s="36"/>
      <c r="M96" s="36"/>
      <c r="N96" s="36"/>
      <c r="O96" s="36"/>
      <c r="P96" s="35" t="str">
        <f t="shared" si="31"/>
        <v/>
      </c>
      <c r="Q96" s="22"/>
      <c r="R96" s="42"/>
      <c r="S96" s="22"/>
      <c r="T96" s="42"/>
      <c r="U96" s="42"/>
      <c r="V96" s="38">
        <f t="shared" si="26"/>
        <v>0</v>
      </c>
      <c r="W96" s="35">
        <f t="shared" si="27"/>
        <v>0</v>
      </c>
      <c r="X96" s="36"/>
      <c r="Y96" s="36"/>
      <c r="Z96" s="51"/>
      <c r="AA96" s="35">
        <f t="shared" si="28"/>
        <v>0</v>
      </c>
      <c r="AB96" s="36"/>
      <c r="AC96" s="36"/>
      <c r="AD96" s="51"/>
      <c r="AE96" s="63">
        <f>IFERROR(IF(OR($C96="都道府県",$C96="市区町村"),(($L96*300+$M96*400+$N96*500)),VLOOKUP($G96,リスト!$A$2:$B$4,2,FALSE)),0)-SUM(R96,T96,U96)*2</f>
        <v>0</v>
      </c>
      <c r="AF96" s="38">
        <f t="shared" si="29"/>
        <v>0</v>
      </c>
      <c r="AG96" s="58">
        <f t="shared" si="22"/>
        <v>0</v>
      </c>
      <c r="AH96" s="67">
        <f t="shared" si="30"/>
        <v>0</v>
      </c>
      <c r="AI96" s="40"/>
      <c r="AJ96" s="16"/>
      <c r="AK96" s="29"/>
    </row>
    <row r="97" spans="1:37" ht="33.75" hidden="1" customHeight="1">
      <c r="A97">
        <v>79</v>
      </c>
      <c r="B97" s="21"/>
      <c r="C97" s="21"/>
      <c r="D97" s="21"/>
      <c r="E97" s="21"/>
      <c r="F97" s="26"/>
      <c r="G97" s="41" t="str">
        <f t="shared" si="23"/>
        <v/>
      </c>
      <c r="H97" s="35">
        <f t="shared" si="21"/>
        <v>0</v>
      </c>
      <c r="I97" s="36"/>
      <c r="J97" s="36" t="str">
        <f t="shared" si="24"/>
        <v/>
      </c>
      <c r="K97" s="35">
        <f t="shared" si="25"/>
        <v>0</v>
      </c>
      <c r="L97" s="36"/>
      <c r="M97" s="36"/>
      <c r="N97" s="36"/>
      <c r="O97" s="36"/>
      <c r="P97" s="35" t="str">
        <f t="shared" si="31"/>
        <v/>
      </c>
      <c r="Q97" s="22"/>
      <c r="R97" s="42"/>
      <c r="S97" s="22"/>
      <c r="T97" s="42"/>
      <c r="U97" s="42"/>
      <c r="V97" s="38">
        <f t="shared" si="26"/>
        <v>0</v>
      </c>
      <c r="W97" s="35">
        <f t="shared" si="27"/>
        <v>0</v>
      </c>
      <c r="X97" s="36"/>
      <c r="Y97" s="36"/>
      <c r="Z97" s="51"/>
      <c r="AA97" s="35">
        <f t="shared" si="28"/>
        <v>0</v>
      </c>
      <c r="AB97" s="36"/>
      <c r="AC97" s="36"/>
      <c r="AD97" s="51"/>
      <c r="AE97" s="63">
        <f>IFERROR(IF(OR($C97="都道府県",$C97="市区町村"),(($L97*300+$M97*400+$N97*500)),VLOOKUP($G97,リスト!$A$2:$B$4,2,FALSE)),0)-SUM(R97,T97,U97)*2</f>
        <v>0</v>
      </c>
      <c r="AF97" s="38">
        <f t="shared" si="29"/>
        <v>0</v>
      </c>
      <c r="AG97" s="58">
        <f t="shared" si="22"/>
        <v>0</v>
      </c>
      <c r="AH97" s="67">
        <f t="shared" si="30"/>
        <v>0</v>
      </c>
      <c r="AI97" s="40"/>
      <c r="AJ97" s="16"/>
      <c r="AK97" s="29"/>
    </row>
    <row r="98" spans="1:37" ht="33.75" hidden="1" customHeight="1">
      <c r="A98">
        <v>80</v>
      </c>
      <c r="B98" s="21"/>
      <c r="C98" s="21"/>
      <c r="D98" s="21"/>
      <c r="E98" s="21"/>
      <c r="F98" s="26"/>
      <c r="G98" s="41" t="str">
        <f t="shared" si="23"/>
        <v/>
      </c>
      <c r="H98" s="35">
        <f t="shared" si="21"/>
        <v>0</v>
      </c>
      <c r="I98" s="36"/>
      <c r="J98" s="36" t="str">
        <f t="shared" si="24"/>
        <v/>
      </c>
      <c r="K98" s="35">
        <f t="shared" si="25"/>
        <v>0</v>
      </c>
      <c r="L98" s="36"/>
      <c r="M98" s="36"/>
      <c r="N98" s="36"/>
      <c r="O98" s="36"/>
      <c r="P98" s="35" t="str">
        <f t="shared" si="31"/>
        <v/>
      </c>
      <c r="Q98" s="22"/>
      <c r="R98" s="42"/>
      <c r="S98" s="22"/>
      <c r="T98" s="42"/>
      <c r="U98" s="42"/>
      <c r="V98" s="38">
        <f t="shared" si="26"/>
        <v>0</v>
      </c>
      <c r="W98" s="35">
        <f t="shared" si="27"/>
        <v>0</v>
      </c>
      <c r="X98" s="36"/>
      <c r="Y98" s="36"/>
      <c r="Z98" s="51"/>
      <c r="AA98" s="35">
        <f t="shared" si="28"/>
        <v>0</v>
      </c>
      <c r="AB98" s="36"/>
      <c r="AC98" s="36"/>
      <c r="AD98" s="51"/>
      <c r="AE98" s="63">
        <f>IFERROR(IF(OR($C98="都道府県",$C98="市区町村"),(($L98*300+$M98*400+$N98*500)),VLOOKUP($G98,リスト!$A$2:$B$4,2,FALSE)),0)-SUM(R98,T98,U98)*2</f>
        <v>0</v>
      </c>
      <c r="AF98" s="38">
        <f t="shared" si="29"/>
        <v>0</v>
      </c>
      <c r="AG98" s="58">
        <f t="shared" si="22"/>
        <v>0</v>
      </c>
      <c r="AH98" s="67">
        <f t="shared" si="30"/>
        <v>0</v>
      </c>
      <c r="AI98" s="40"/>
      <c r="AJ98" s="16"/>
      <c r="AK98" s="29"/>
    </row>
    <row r="99" spans="1:37" ht="33.75" hidden="1" customHeight="1">
      <c r="A99">
        <v>81</v>
      </c>
      <c r="B99" s="21"/>
      <c r="C99" s="21"/>
      <c r="D99" s="21"/>
      <c r="E99" s="21"/>
      <c r="F99" s="26"/>
      <c r="G99" s="41" t="str">
        <f t="shared" si="23"/>
        <v/>
      </c>
      <c r="H99" s="35">
        <f t="shared" si="21"/>
        <v>0</v>
      </c>
      <c r="I99" s="36"/>
      <c r="J99" s="36" t="str">
        <f t="shared" si="24"/>
        <v/>
      </c>
      <c r="K99" s="35">
        <f t="shared" si="25"/>
        <v>0</v>
      </c>
      <c r="L99" s="36"/>
      <c r="M99" s="36"/>
      <c r="N99" s="36"/>
      <c r="O99" s="36"/>
      <c r="P99" s="35" t="str">
        <f t="shared" si="31"/>
        <v/>
      </c>
      <c r="Q99" s="22"/>
      <c r="R99" s="42"/>
      <c r="S99" s="22"/>
      <c r="T99" s="42"/>
      <c r="U99" s="42"/>
      <c r="V99" s="38">
        <f t="shared" si="26"/>
        <v>0</v>
      </c>
      <c r="W99" s="35">
        <f t="shared" si="27"/>
        <v>0</v>
      </c>
      <c r="X99" s="36"/>
      <c r="Y99" s="36"/>
      <c r="Z99" s="51"/>
      <c r="AA99" s="35">
        <f t="shared" si="28"/>
        <v>0</v>
      </c>
      <c r="AB99" s="36"/>
      <c r="AC99" s="36"/>
      <c r="AD99" s="51"/>
      <c r="AE99" s="63">
        <f>IFERROR(IF(OR($C99="都道府県",$C99="市区町村"),(($L99*300+$M99*400+$N99*500)),VLOOKUP($G99,リスト!$A$2:$B$4,2,FALSE)),0)-SUM(R99,T99,U99)*2</f>
        <v>0</v>
      </c>
      <c r="AF99" s="38">
        <f t="shared" si="29"/>
        <v>0</v>
      </c>
      <c r="AG99" s="58">
        <f t="shared" si="22"/>
        <v>0</v>
      </c>
      <c r="AH99" s="67">
        <f t="shared" si="30"/>
        <v>0</v>
      </c>
      <c r="AI99" s="40"/>
      <c r="AJ99" s="16"/>
      <c r="AK99" s="29"/>
    </row>
    <row r="100" spans="1:37" ht="33.75" hidden="1" customHeight="1">
      <c r="A100">
        <v>82</v>
      </c>
      <c r="B100" s="21"/>
      <c r="C100" s="21"/>
      <c r="D100" s="21"/>
      <c r="E100" s="21"/>
      <c r="F100" s="26"/>
      <c r="G100" s="41" t="str">
        <f t="shared" si="23"/>
        <v/>
      </c>
      <c r="H100" s="35">
        <f t="shared" si="21"/>
        <v>0</v>
      </c>
      <c r="I100" s="36"/>
      <c r="J100" s="36" t="str">
        <f t="shared" si="24"/>
        <v/>
      </c>
      <c r="K100" s="35">
        <f t="shared" si="25"/>
        <v>0</v>
      </c>
      <c r="L100" s="36"/>
      <c r="M100" s="36"/>
      <c r="N100" s="36"/>
      <c r="O100" s="36"/>
      <c r="P100" s="35" t="str">
        <f t="shared" si="31"/>
        <v/>
      </c>
      <c r="Q100" s="22"/>
      <c r="R100" s="42"/>
      <c r="S100" s="22"/>
      <c r="T100" s="42"/>
      <c r="U100" s="42"/>
      <c r="V100" s="38">
        <f t="shared" si="26"/>
        <v>0</v>
      </c>
      <c r="W100" s="35">
        <f t="shared" si="27"/>
        <v>0</v>
      </c>
      <c r="X100" s="36"/>
      <c r="Y100" s="36"/>
      <c r="Z100" s="51"/>
      <c r="AA100" s="35">
        <f t="shared" si="28"/>
        <v>0</v>
      </c>
      <c r="AB100" s="36"/>
      <c r="AC100" s="36"/>
      <c r="AD100" s="51"/>
      <c r="AE100" s="63">
        <f>IFERROR(IF(OR($C100="都道府県",$C100="市区町村"),(($L100*300+$M100*400+$N100*500)),VLOOKUP($G100,リスト!$A$2:$B$4,2,FALSE)),0)-SUM(R100,T100,U100)*2</f>
        <v>0</v>
      </c>
      <c r="AF100" s="38">
        <f t="shared" si="29"/>
        <v>0</v>
      </c>
      <c r="AG100" s="58">
        <f t="shared" si="22"/>
        <v>0</v>
      </c>
      <c r="AH100" s="67">
        <f t="shared" si="30"/>
        <v>0</v>
      </c>
      <c r="AI100" s="40"/>
      <c r="AJ100" s="16"/>
      <c r="AK100" s="29"/>
    </row>
    <row r="101" spans="1:37" ht="33.75" hidden="1" customHeight="1">
      <c r="A101">
        <v>83</v>
      </c>
      <c r="B101" s="21"/>
      <c r="C101" s="21"/>
      <c r="D101" s="21"/>
      <c r="E101" s="21"/>
      <c r="F101" s="26"/>
      <c r="G101" s="41" t="str">
        <f t="shared" si="23"/>
        <v/>
      </c>
      <c r="H101" s="35">
        <f t="shared" si="21"/>
        <v>0</v>
      </c>
      <c r="I101" s="36"/>
      <c r="J101" s="36" t="str">
        <f t="shared" si="24"/>
        <v/>
      </c>
      <c r="K101" s="35">
        <f t="shared" si="25"/>
        <v>0</v>
      </c>
      <c r="L101" s="36"/>
      <c r="M101" s="36"/>
      <c r="N101" s="36"/>
      <c r="O101" s="36"/>
      <c r="P101" s="35" t="str">
        <f t="shared" si="31"/>
        <v/>
      </c>
      <c r="Q101" s="22"/>
      <c r="R101" s="42"/>
      <c r="S101" s="22"/>
      <c r="T101" s="42"/>
      <c r="U101" s="42"/>
      <c r="V101" s="38">
        <f t="shared" si="26"/>
        <v>0</v>
      </c>
      <c r="W101" s="35">
        <f t="shared" si="27"/>
        <v>0</v>
      </c>
      <c r="X101" s="36"/>
      <c r="Y101" s="36"/>
      <c r="Z101" s="51"/>
      <c r="AA101" s="35">
        <f t="shared" si="28"/>
        <v>0</v>
      </c>
      <c r="AB101" s="36"/>
      <c r="AC101" s="36"/>
      <c r="AD101" s="51"/>
      <c r="AE101" s="63">
        <f>IFERROR(IF(OR($C101="都道府県",$C101="市区町村"),(($L101*300+$M101*400+$N101*500)),VLOOKUP($G101,リスト!$A$2:$B$4,2,FALSE)),0)-SUM(R101,T101,U101)*2</f>
        <v>0</v>
      </c>
      <c r="AF101" s="38">
        <f t="shared" si="29"/>
        <v>0</v>
      </c>
      <c r="AG101" s="58">
        <f t="shared" si="22"/>
        <v>0</v>
      </c>
      <c r="AH101" s="67">
        <f t="shared" si="30"/>
        <v>0</v>
      </c>
      <c r="AI101" s="40"/>
      <c r="AJ101" s="16"/>
      <c r="AK101" s="29"/>
    </row>
    <row r="102" spans="1:37" ht="33.75" hidden="1" customHeight="1">
      <c r="A102">
        <v>84</v>
      </c>
      <c r="B102" s="21"/>
      <c r="C102" s="21"/>
      <c r="D102" s="21"/>
      <c r="E102" s="21"/>
      <c r="F102" s="26"/>
      <c r="G102" s="41" t="str">
        <f t="shared" si="23"/>
        <v/>
      </c>
      <c r="H102" s="35">
        <f t="shared" si="21"/>
        <v>0</v>
      </c>
      <c r="I102" s="36"/>
      <c r="J102" s="36" t="str">
        <f t="shared" si="24"/>
        <v/>
      </c>
      <c r="K102" s="35">
        <f t="shared" si="25"/>
        <v>0</v>
      </c>
      <c r="L102" s="36"/>
      <c r="M102" s="36"/>
      <c r="N102" s="36"/>
      <c r="O102" s="36"/>
      <c r="P102" s="35" t="str">
        <f t="shared" si="31"/>
        <v/>
      </c>
      <c r="Q102" s="22"/>
      <c r="R102" s="42"/>
      <c r="S102" s="22"/>
      <c r="T102" s="42"/>
      <c r="U102" s="42"/>
      <c r="V102" s="38">
        <f t="shared" si="26"/>
        <v>0</v>
      </c>
      <c r="W102" s="35">
        <f t="shared" si="27"/>
        <v>0</v>
      </c>
      <c r="X102" s="36"/>
      <c r="Y102" s="36"/>
      <c r="Z102" s="51"/>
      <c r="AA102" s="35">
        <f t="shared" si="28"/>
        <v>0</v>
      </c>
      <c r="AB102" s="36"/>
      <c r="AC102" s="36"/>
      <c r="AD102" s="51"/>
      <c r="AE102" s="63">
        <f>IFERROR(IF(OR($C102="都道府県",$C102="市区町村"),(($L102*300+$M102*400+$N102*500)),VLOOKUP($G102,リスト!$A$2:$B$4,2,FALSE)),0)-SUM(R102,T102,U102)*2</f>
        <v>0</v>
      </c>
      <c r="AF102" s="38">
        <f t="shared" si="29"/>
        <v>0</v>
      </c>
      <c r="AG102" s="58">
        <f t="shared" si="22"/>
        <v>0</v>
      </c>
      <c r="AH102" s="67">
        <f t="shared" si="30"/>
        <v>0</v>
      </c>
      <c r="AI102" s="40"/>
      <c r="AJ102" s="16"/>
      <c r="AK102" s="29"/>
    </row>
    <row r="103" spans="1:37" ht="33.75" hidden="1" customHeight="1">
      <c r="A103">
        <v>85</v>
      </c>
      <c r="B103" s="21"/>
      <c r="C103" s="21"/>
      <c r="D103" s="21"/>
      <c r="E103" s="21"/>
      <c r="F103" s="26"/>
      <c r="G103" s="41" t="str">
        <f t="shared" si="23"/>
        <v/>
      </c>
      <c r="H103" s="35">
        <f t="shared" si="21"/>
        <v>0</v>
      </c>
      <c r="I103" s="36"/>
      <c r="J103" s="36" t="str">
        <f t="shared" si="24"/>
        <v/>
      </c>
      <c r="K103" s="35">
        <f t="shared" si="25"/>
        <v>0</v>
      </c>
      <c r="L103" s="36"/>
      <c r="M103" s="36"/>
      <c r="N103" s="36"/>
      <c r="O103" s="36"/>
      <c r="P103" s="35" t="str">
        <f t="shared" si="31"/>
        <v/>
      </c>
      <c r="Q103" s="22"/>
      <c r="R103" s="42"/>
      <c r="S103" s="22"/>
      <c r="T103" s="42"/>
      <c r="U103" s="42"/>
      <c r="V103" s="38">
        <f t="shared" si="26"/>
        <v>0</v>
      </c>
      <c r="W103" s="35">
        <f t="shared" si="27"/>
        <v>0</v>
      </c>
      <c r="X103" s="36"/>
      <c r="Y103" s="36"/>
      <c r="Z103" s="51"/>
      <c r="AA103" s="35">
        <f t="shared" si="28"/>
        <v>0</v>
      </c>
      <c r="AB103" s="36"/>
      <c r="AC103" s="36"/>
      <c r="AD103" s="51"/>
      <c r="AE103" s="63">
        <f>IFERROR(IF(OR($C103="都道府県",$C103="市区町村"),(($L103*300+$M103*400+$N103*500)),VLOOKUP($G103,リスト!$A$2:$B$4,2,FALSE)),0)-SUM(R103,T103,U103)*2</f>
        <v>0</v>
      </c>
      <c r="AF103" s="38">
        <f t="shared" si="29"/>
        <v>0</v>
      </c>
      <c r="AG103" s="58">
        <f t="shared" si="22"/>
        <v>0</v>
      </c>
      <c r="AH103" s="67">
        <f t="shared" si="30"/>
        <v>0</v>
      </c>
      <c r="AI103" s="40"/>
      <c r="AJ103" s="16"/>
      <c r="AK103" s="29"/>
    </row>
    <row r="104" spans="1:37" ht="33.75" hidden="1" customHeight="1">
      <c r="A104">
        <v>86</v>
      </c>
      <c r="B104" s="21"/>
      <c r="C104" s="21"/>
      <c r="D104" s="21"/>
      <c r="E104" s="21"/>
      <c r="F104" s="26"/>
      <c r="G104" s="41" t="str">
        <f t="shared" si="23"/>
        <v/>
      </c>
      <c r="H104" s="35">
        <f t="shared" si="21"/>
        <v>0</v>
      </c>
      <c r="I104" s="36"/>
      <c r="J104" s="36" t="str">
        <f t="shared" si="24"/>
        <v/>
      </c>
      <c r="K104" s="35">
        <f t="shared" si="25"/>
        <v>0</v>
      </c>
      <c r="L104" s="36"/>
      <c r="M104" s="36"/>
      <c r="N104" s="36"/>
      <c r="O104" s="36"/>
      <c r="P104" s="35" t="str">
        <f t="shared" si="31"/>
        <v/>
      </c>
      <c r="Q104" s="22"/>
      <c r="R104" s="42"/>
      <c r="S104" s="22"/>
      <c r="T104" s="42"/>
      <c r="U104" s="42"/>
      <c r="V104" s="38">
        <f t="shared" si="26"/>
        <v>0</v>
      </c>
      <c r="W104" s="35">
        <f t="shared" si="27"/>
        <v>0</v>
      </c>
      <c r="X104" s="36"/>
      <c r="Y104" s="36"/>
      <c r="Z104" s="51"/>
      <c r="AA104" s="35">
        <f t="shared" si="28"/>
        <v>0</v>
      </c>
      <c r="AB104" s="36"/>
      <c r="AC104" s="36"/>
      <c r="AD104" s="51"/>
      <c r="AE104" s="63">
        <f>IFERROR(IF(OR($C104="都道府県",$C104="市区町村"),(($L104*300+$M104*400+$N104*500)),VLOOKUP($G104,リスト!$A$2:$B$4,2,FALSE)),0)-SUM(R104,T104,U104)*2</f>
        <v>0</v>
      </c>
      <c r="AF104" s="38">
        <f t="shared" si="29"/>
        <v>0</v>
      </c>
      <c r="AG104" s="58">
        <f t="shared" si="22"/>
        <v>0</v>
      </c>
      <c r="AH104" s="67">
        <f t="shared" si="30"/>
        <v>0</v>
      </c>
      <c r="AI104" s="40"/>
      <c r="AJ104" s="16"/>
      <c r="AK104" s="29"/>
    </row>
    <row r="105" spans="1:37" ht="33.75" hidden="1" customHeight="1">
      <c r="A105">
        <v>87</v>
      </c>
      <c r="B105" s="21"/>
      <c r="C105" s="21"/>
      <c r="D105" s="21"/>
      <c r="E105" s="21"/>
      <c r="F105" s="26"/>
      <c r="G105" s="41" t="str">
        <f t="shared" si="23"/>
        <v/>
      </c>
      <c r="H105" s="35">
        <f t="shared" si="21"/>
        <v>0</v>
      </c>
      <c r="I105" s="36"/>
      <c r="J105" s="36" t="str">
        <f t="shared" si="24"/>
        <v/>
      </c>
      <c r="K105" s="35">
        <f t="shared" si="25"/>
        <v>0</v>
      </c>
      <c r="L105" s="36"/>
      <c r="M105" s="36"/>
      <c r="N105" s="36"/>
      <c r="O105" s="36"/>
      <c r="P105" s="35" t="str">
        <f t="shared" si="31"/>
        <v/>
      </c>
      <c r="Q105" s="22"/>
      <c r="R105" s="42"/>
      <c r="S105" s="22"/>
      <c r="T105" s="42"/>
      <c r="U105" s="42"/>
      <c r="V105" s="38">
        <f t="shared" si="26"/>
        <v>0</v>
      </c>
      <c r="W105" s="35">
        <f t="shared" si="27"/>
        <v>0</v>
      </c>
      <c r="X105" s="36"/>
      <c r="Y105" s="36"/>
      <c r="Z105" s="51"/>
      <c r="AA105" s="35">
        <f t="shared" si="28"/>
        <v>0</v>
      </c>
      <c r="AB105" s="36"/>
      <c r="AC105" s="36"/>
      <c r="AD105" s="51"/>
      <c r="AE105" s="63">
        <f>IFERROR(IF(OR($C105="都道府県",$C105="市区町村"),(($L105*300+$M105*400+$N105*500)),VLOOKUP($G105,リスト!$A$2:$B$4,2,FALSE)),0)-SUM(R105,T105,U105)*2</f>
        <v>0</v>
      </c>
      <c r="AF105" s="38">
        <f t="shared" si="29"/>
        <v>0</v>
      </c>
      <c r="AG105" s="58">
        <f t="shared" si="22"/>
        <v>0</v>
      </c>
      <c r="AH105" s="67">
        <f t="shared" si="30"/>
        <v>0</v>
      </c>
      <c r="AI105" s="40"/>
      <c r="AJ105" s="16"/>
      <c r="AK105" s="29"/>
    </row>
    <row r="106" spans="1:37" ht="33.75" hidden="1" customHeight="1">
      <c r="A106">
        <v>88</v>
      </c>
      <c r="B106" s="21"/>
      <c r="C106" s="21"/>
      <c r="D106" s="21"/>
      <c r="E106" s="21"/>
      <c r="F106" s="26"/>
      <c r="G106" s="41" t="str">
        <f t="shared" si="23"/>
        <v/>
      </c>
      <c r="H106" s="35">
        <f t="shared" si="21"/>
        <v>0</v>
      </c>
      <c r="I106" s="36"/>
      <c r="J106" s="36" t="str">
        <f t="shared" si="24"/>
        <v/>
      </c>
      <c r="K106" s="35">
        <f t="shared" si="25"/>
        <v>0</v>
      </c>
      <c r="L106" s="36"/>
      <c r="M106" s="36"/>
      <c r="N106" s="36"/>
      <c r="O106" s="36"/>
      <c r="P106" s="35" t="str">
        <f t="shared" si="31"/>
        <v/>
      </c>
      <c r="Q106" s="22"/>
      <c r="R106" s="42"/>
      <c r="S106" s="22"/>
      <c r="T106" s="42"/>
      <c r="U106" s="42"/>
      <c r="V106" s="38">
        <f t="shared" si="26"/>
        <v>0</v>
      </c>
      <c r="W106" s="35">
        <f t="shared" si="27"/>
        <v>0</v>
      </c>
      <c r="X106" s="36"/>
      <c r="Y106" s="36"/>
      <c r="Z106" s="51"/>
      <c r="AA106" s="35">
        <f t="shared" si="28"/>
        <v>0</v>
      </c>
      <c r="AB106" s="36"/>
      <c r="AC106" s="36"/>
      <c r="AD106" s="51"/>
      <c r="AE106" s="63">
        <f>IFERROR(IF(OR($C106="都道府県",$C106="市区町村"),(($L106*300+$M106*400+$N106*500)),VLOOKUP($G106,リスト!$A$2:$B$4,2,FALSE)),0)-SUM(R106,T106,U106)*2</f>
        <v>0</v>
      </c>
      <c r="AF106" s="38">
        <f t="shared" si="29"/>
        <v>0</v>
      </c>
      <c r="AG106" s="58">
        <f t="shared" si="22"/>
        <v>0</v>
      </c>
      <c r="AH106" s="67">
        <f t="shared" si="30"/>
        <v>0</v>
      </c>
      <c r="AI106" s="40"/>
      <c r="AJ106" s="16"/>
      <c r="AK106" s="29"/>
    </row>
    <row r="107" spans="1:37" ht="33.75" hidden="1" customHeight="1">
      <c r="A107">
        <v>89</v>
      </c>
      <c r="B107" s="21"/>
      <c r="C107" s="21"/>
      <c r="D107" s="21"/>
      <c r="E107" s="21"/>
      <c r="F107" s="26"/>
      <c r="G107" s="41" t="str">
        <f t="shared" si="23"/>
        <v/>
      </c>
      <c r="H107" s="35">
        <f t="shared" si="21"/>
        <v>0</v>
      </c>
      <c r="I107" s="36"/>
      <c r="J107" s="36" t="str">
        <f t="shared" si="24"/>
        <v/>
      </c>
      <c r="K107" s="35">
        <f t="shared" si="25"/>
        <v>0</v>
      </c>
      <c r="L107" s="36"/>
      <c r="M107" s="36"/>
      <c r="N107" s="36"/>
      <c r="O107" s="36"/>
      <c r="P107" s="35" t="str">
        <f t="shared" si="31"/>
        <v/>
      </c>
      <c r="Q107" s="22"/>
      <c r="R107" s="42"/>
      <c r="S107" s="22"/>
      <c r="T107" s="42"/>
      <c r="U107" s="42"/>
      <c r="V107" s="38">
        <f t="shared" si="26"/>
        <v>0</v>
      </c>
      <c r="W107" s="35">
        <f t="shared" si="27"/>
        <v>0</v>
      </c>
      <c r="X107" s="36"/>
      <c r="Y107" s="36"/>
      <c r="Z107" s="51"/>
      <c r="AA107" s="35">
        <f t="shared" si="28"/>
        <v>0</v>
      </c>
      <c r="AB107" s="36"/>
      <c r="AC107" s="36"/>
      <c r="AD107" s="51"/>
      <c r="AE107" s="63">
        <f>IFERROR(IF(OR($C107="都道府県",$C107="市区町村"),(($L107*300+$M107*400+$N107*500)),VLOOKUP($G107,リスト!$A$2:$B$4,2,FALSE)),0)-SUM(R107,T107,U107)*2</f>
        <v>0</v>
      </c>
      <c r="AF107" s="38">
        <f t="shared" si="29"/>
        <v>0</v>
      </c>
      <c r="AG107" s="58">
        <f t="shared" si="22"/>
        <v>0</v>
      </c>
      <c r="AH107" s="67">
        <f t="shared" si="30"/>
        <v>0</v>
      </c>
      <c r="AI107" s="40"/>
      <c r="AJ107" s="16"/>
      <c r="AK107" s="29"/>
    </row>
    <row r="108" spans="1:37" ht="33.75" hidden="1" customHeight="1">
      <c r="A108">
        <v>90</v>
      </c>
      <c r="B108" s="21"/>
      <c r="C108" s="21"/>
      <c r="D108" s="21"/>
      <c r="E108" s="21"/>
      <c r="F108" s="26"/>
      <c r="G108" s="41" t="str">
        <f t="shared" si="23"/>
        <v/>
      </c>
      <c r="H108" s="35">
        <f t="shared" si="21"/>
        <v>0</v>
      </c>
      <c r="I108" s="36"/>
      <c r="J108" s="36" t="str">
        <f t="shared" si="24"/>
        <v/>
      </c>
      <c r="K108" s="35">
        <f t="shared" si="25"/>
        <v>0</v>
      </c>
      <c r="L108" s="36"/>
      <c r="M108" s="36"/>
      <c r="N108" s="36"/>
      <c r="O108" s="36"/>
      <c r="P108" s="35" t="str">
        <f t="shared" si="31"/>
        <v/>
      </c>
      <c r="Q108" s="22"/>
      <c r="R108" s="42"/>
      <c r="S108" s="22"/>
      <c r="T108" s="42"/>
      <c r="U108" s="42"/>
      <c r="V108" s="38">
        <f t="shared" si="26"/>
        <v>0</v>
      </c>
      <c r="W108" s="35">
        <f t="shared" si="27"/>
        <v>0</v>
      </c>
      <c r="X108" s="36"/>
      <c r="Y108" s="36"/>
      <c r="Z108" s="51"/>
      <c r="AA108" s="35">
        <f t="shared" si="28"/>
        <v>0</v>
      </c>
      <c r="AB108" s="36"/>
      <c r="AC108" s="36"/>
      <c r="AD108" s="51"/>
      <c r="AE108" s="63">
        <f>IFERROR(IF(OR($C108="都道府県",$C108="市区町村"),(($L108*300+$M108*400+$N108*500)),VLOOKUP($G108,リスト!$A$2:$B$4,2,FALSE)),0)-SUM(R108,T108,U108)*2</f>
        <v>0</v>
      </c>
      <c r="AF108" s="38">
        <f t="shared" si="29"/>
        <v>0</v>
      </c>
      <c r="AG108" s="58">
        <f t="shared" si="22"/>
        <v>0</v>
      </c>
      <c r="AH108" s="67">
        <f t="shared" si="30"/>
        <v>0</v>
      </c>
      <c r="AI108" s="40"/>
      <c r="AJ108" s="16"/>
      <c r="AK108" s="29"/>
    </row>
    <row r="109" spans="1:37" ht="33.75" hidden="1" customHeight="1">
      <c r="A109">
        <v>91</v>
      </c>
      <c r="B109" s="21"/>
      <c r="C109" s="21"/>
      <c r="D109" s="21"/>
      <c r="E109" s="21"/>
      <c r="F109" s="26"/>
      <c r="G109" s="41" t="str">
        <f t="shared" si="23"/>
        <v/>
      </c>
      <c r="H109" s="35">
        <f t="shared" si="21"/>
        <v>0</v>
      </c>
      <c r="I109" s="36"/>
      <c r="J109" s="36" t="str">
        <f t="shared" si="24"/>
        <v/>
      </c>
      <c r="K109" s="35">
        <f t="shared" si="25"/>
        <v>0</v>
      </c>
      <c r="L109" s="36"/>
      <c r="M109" s="36"/>
      <c r="N109" s="36"/>
      <c r="O109" s="36"/>
      <c r="P109" s="35" t="str">
        <f t="shared" si="31"/>
        <v/>
      </c>
      <c r="Q109" s="22"/>
      <c r="R109" s="42"/>
      <c r="S109" s="22"/>
      <c r="T109" s="42"/>
      <c r="U109" s="42"/>
      <c r="V109" s="38">
        <f t="shared" si="26"/>
        <v>0</v>
      </c>
      <c r="W109" s="35">
        <f t="shared" si="27"/>
        <v>0</v>
      </c>
      <c r="X109" s="36"/>
      <c r="Y109" s="36"/>
      <c r="Z109" s="51"/>
      <c r="AA109" s="35">
        <f t="shared" si="28"/>
        <v>0</v>
      </c>
      <c r="AB109" s="36"/>
      <c r="AC109" s="36"/>
      <c r="AD109" s="51"/>
      <c r="AE109" s="63">
        <f>IFERROR(IF(OR($C109="都道府県",$C109="市区町村"),(($L109*300+$M109*400+$N109*500)),VLOOKUP($G109,リスト!$A$2:$B$4,2,FALSE)),0)-SUM(R109,T109,U109)*2</f>
        <v>0</v>
      </c>
      <c r="AF109" s="38">
        <f t="shared" si="29"/>
        <v>0</v>
      </c>
      <c r="AG109" s="58">
        <f t="shared" si="22"/>
        <v>0</v>
      </c>
      <c r="AH109" s="67">
        <f t="shared" si="30"/>
        <v>0</v>
      </c>
      <c r="AI109" s="40"/>
      <c r="AJ109" s="16"/>
      <c r="AK109" s="29"/>
    </row>
    <row r="110" spans="1:37" ht="33.75" hidden="1" customHeight="1">
      <c r="A110">
        <v>92</v>
      </c>
      <c r="B110" s="21"/>
      <c r="C110" s="21"/>
      <c r="D110" s="21"/>
      <c r="E110" s="21"/>
      <c r="F110" s="26"/>
      <c r="G110" s="41" t="str">
        <f t="shared" si="23"/>
        <v/>
      </c>
      <c r="H110" s="35">
        <f t="shared" si="21"/>
        <v>0</v>
      </c>
      <c r="I110" s="36"/>
      <c r="J110" s="36" t="str">
        <f t="shared" si="24"/>
        <v/>
      </c>
      <c r="K110" s="35">
        <f t="shared" si="25"/>
        <v>0</v>
      </c>
      <c r="L110" s="36"/>
      <c r="M110" s="36"/>
      <c r="N110" s="36"/>
      <c r="O110" s="36"/>
      <c r="P110" s="35" t="str">
        <f t="shared" si="31"/>
        <v/>
      </c>
      <c r="Q110" s="22"/>
      <c r="R110" s="42"/>
      <c r="S110" s="22"/>
      <c r="T110" s="42"/>
      <c r="U110" s="42"/>
      <c r="V110" s="38">
        <f t="shared" si="26"/>
        <v>0</v>
      </c>
      <c r="W110" s="35">
        <f t="shared" si="27"/>
        <v>0</v>
      </c>
      <c r="X110" s="36"/>
      <c r="Y110" s="36"/>
      <c r="Z110" s="51"/>
      <c r="AA110" s="35">
        <f t="shared" si="28"/>
        <v>0</v>
      </c>
      <c r="AB110" s="36"/>
      <c r="AC110" s="36"/>
      <c r="AD110" s="51"/>
      <c r="AE110" s="63">
        <f>IFERROR(IF(OR($C110="都道府県",$C110="市区町村"),(($L110*300+$M110*400+$N110*500)),VLOOKUP($G110,リスト!$A$2:$B$4,2,FALSE)),0)-SUM(R110,T110,U110)*2</f>
        <v>0</v>
      </c>
      <c r="AF110" s="38">
        <f t="shared" si="29"/>
        <v>0</v>
      </c>
      <c r="AG110" s="58">
        <f t="shared" si="22"/>
        <v>0</v>
      </c>
      <c r="AH110" s="67">
        <f t="shared" si="30"/>
        <v>0</v>
      </c>
      <c r="AI110" s="40"/>
      <c r="AJ110" s="16"/>
      <c r="AK110" s="29"/>
    </row>
    <row r="111" spans="1:37" ht="33.75" hidden="1" customHeight="1">
      <c r="A111">
        <v>93</v>
      </c>
      <c r="B111" s="21"/>
      <c r="C111" s="21"/>
      <c r="D111" s="21"/>
      <c r="E111" s="21"/>
      <c r="F111" s="26"/>
      <c r="G111" s="41" t="str">
        <f t="shared" si="23"/>
        <v/>
      </c>
      <c r="H111" s="35">
        <f t="shared" si="21"/>
        <v>0</v>
      </c>
      <c r="I111" s="36"/>
      <c r="J111" s="36" t="str">
        <f t="shared" si="24"/>
        <v/>
      </c>
      <c r="K111" s="35">
        <f t="shared" si="25"/>
        <v>0</v>
      </c>
      <c r="L111" s="36"/>
      <c r="M111" s="36"/>
      <c r="N111" s="36"/>
      <c r="O111" s="36"/>
      <c r="P111" s="35" t="str">
        <f t="shared" si="31"/>
        <v/>
      </c>
      <c r="Q111" s="22"/>
      <c r="R111" s="42"/>
      <c r="S111" s="22"/>
      <c r="T111" s="42"/>
      <c r="U111" s="42"/>
      <c r="V111" s="38">
        <f t="shared" si="26"/>
        <v>0</v>
      </c>
      <c r="W111" s="35">
        <f t="shared" si="27"/>
        <v>0</v>
      </c>
      <c r="X111" s="36"/>
      <c r="Y111" s="36"/>
      <c r="Z111" s="51"/>
      <c r="AA111" s="35">
        <f t="shared" si="28"/>
        <v>0</v>
      </c>
      <c r="AB111" s="36"/>
      <c r="AC111" s="36"/>
      <c r="AD111" s="51"/>
      <c r="AE111" s="63">
        <f>IFERROR(IF(OR($C111="都道府県",$C111="市区町村"),(($L111*300+$M111*400+$N111*500)),VLOOKUP($G111,リスト!$A$2:$B$4,2,FALSE)),0)-SUM(R111,T111,U111)*2</f>
        <v>0</v>
      </c>
      <c r="AF111" s="38">
        <f t="shared" si="29"/>
        <v>0</v>
      </c>
      <c r="AG111" s="58">
        <f t="shared" si="22"/>
        <v>0</v>
      </c>
      <c r="AH111" s="67">
        <f t="shared" si="30"/>
        <v>0</v>
      </c>
      <c r="AI111" s="40"/>
      <c r="AJ111" s="16"/>
      <c r="AK111" s="29"/>
    </row>
    <row r="112" spans="1:37" ht="33.75" hidden="1" customHeight="1">
      <c r="A112">
        <v>94</v>
      </c>
      <c r="B112" s="21"/>
      <c r="C112" s="21"/>
      <c r="D112" s="21"/>
      <c r="E112" s="21"/>
      <c r="F112" s="26"/>
      <c r="G112" s="41" t="str">
        <f t="shared" si="23"/>
        <v/>
      </c>
      <c r="H112" s="35">
        <f t="shared" si="21"/>
        <v>0</v>
      </c>
      <c r="I112" s="36"/>
      <c r="J112" s="36" t="str">
        <f t="shared" si="24"/>
        <v/>
      </c>
      <c r="K112" s="35">
        <f t="shared" si="25"/>
        <v>0</v>
      </c>
      <c r="L112" s="36"/>
      <c r="M112" s="36"/>
      <c r="N112" s="36"/>
      <c r="O112" s="36"/>
      <c r="P112" s="35" t="str">
        <f t="shared" si="31"/>
        <v/>
      </c>
      <c r="Q112" s="22"/>
      <c r="R112" s="42"/>
      <c r="S112" s="22"/>
      <c r="T112" s="42"/>
      <c r="U112" s="42"/>
      <c r="V112" s="38">
        <f t="shared" si="26"/>
        <v>0</v>
      </c>
      <c r="W112" s="35">
        <f t="shared" si="27"/>
        <v>0</v>
      </c>
      <c r="X112" s="36"/>
      <c r="Y112" s="36"/>
      <c r="Z112" s="51"/>
      <c r="AA112" s="35">
        <f t="shared" si="28"/>
        <v>0</v>
      </c>
      <c r="AB112" s="36"/>
      <c r="AC112" s="36"/>
      <c r="AD112" s="51"/>
      <c r="AE112" s="63">
        <f>IFERROR(IF(OR($C112="都道府県",$C112="市区町村"),(($L112*300+$M112*400+$N112*500)),VLOOKUP($G112,リスト!$A$2:$B$4,2,FALSE)),0)-SUM(R112,T112,U112)*2</f>
        <v>0</v>
      </c>
      <c r="AF112" s="38">
        <f t="shared" si="29"/>
        <v>0</v>
      </c>
      <c r="AG112" s="58">
        <f t="shared" si="22"/>
        <v>0</v>
      </c>
      <c r="AH112" s="67">
        <f t="shared" si="30"/>
        <v>0</v>
      </c>
      <c r="AI112" s="40"/>
      <c r="AJ112" s="16"/>
      <c r="AK112" s="29"/>
    </row>
    <row r="113" spans="1:37" ht="33.75" hidden="1" customHeight="1">
      <c r="A113">
        <v>95</v>
      </c>
      <c r="B113" s="21"/>
      <c r="C113" s="21"/>
      <c r="D113" s="21"/>
      <c r="E113" s="21"/>
      <c r="F113" s="26"/>
      <c r="G113" s="41" t="str">
        <f t="shared" si="23"/>
        <v/>
      </c>
      <c r="H113" s="35">
        <f t="shared" si="21"/>
        <v>0</v>
      </c>
      <c r="I113" s="36"/>
      <c r="J113" s="36" t="str">
        <f t="shared" si="24"/>
        <v/>
      </c>
      <c r="K113" s="35">
        <f t="shared" si="25"/>
        <v>0</v>
      </c>
      <c r="L113" s="36"/>
      <c r="M113" s="36"/>
      <c r="N113" s="36"/>
      <c r="O113" s="36"/>
      <c r="P113" s="35" t="str">
        <f t="shared" si="31"/>
        <v/>
      </c>
      <c r="Q113" s="22"/>
      <c r="R113" s="42"/>
      <c r="S113" s="22"/>
      <c r="T113" s="42"/>
      <c r="U113" s="42"/>
      <c r="V113" s="38">
        <f t="shared" si="26"/>
        <v>0</v>
      </c>
      <c r="W113" s="35">
        <f t="shared" si="27"/>
        <v>0</v>
      </c>
      <c r="X113" s="36"/>
      <c r="Y113" s="36"/>
      <c r="Z113" s="51"/>
      <c r="AA113" s="35">
        <f t="shared" si="28"/>
        <v>0</v>
      </c>
      <c r="AB113" s="36"/>
      <c r="AC113" s="36"/>
      <c r="AD113" s="51"/>
      <c r="AE113" s="63">
        <f>IFERROR(IF(OR($C113="都道府県",$C113="市区町村"),(($L113*300+$M113*400+$N113*500)),VLOOKUP($G113,リスト!$A$2:$B$4,2,FALSE)),0)-SUM(R113,T113,U113)*2</f>
        <v>0</v>
      </c>
      <c r="AF113" s="38">
        <f t="shared" si="29"/>
        <v>0</v>
      </c>
      <c r="AG113" s="58">
        <f t="shared" si="22"/>
        <v>0</v>
      </c>
      <c r="AH113" s="67">
        <f t="shared" si="30"/>
        <v>0</v>
      </c>
      <c r="AI113" s="40"/>
      <c r="AJ113" s="16"/>
      <c r="AK113" s="29"/>
    </row>
    <row r="114" spans="1:37" ht="33.75" hidden="1" customHeight="1">
      <c r="A114">
        <v>96</v>
      </c>
      <c r="B114" s="21"/>
      <c r="C114" s="21"/>
      <c r="D114" s="21"/>
      <c r="E114" s="21"/>
      <c r="F114" s="26"/>
      <c r="G114" s="41" t="str">
        <f t="shared" si="23"/>
        <v/>
      </c>
      <c r="H114" s="35">
        <f t="shared" si="21"/>
        <v>0</v>
      </c>
      <c r="I114" s="36"/>
      <c r="J114" s="36" t="str">
        <f t="shared" si="24"/>
        <v/>
      </c>
      <c r="K114" s="35">
        <f t="shared" si="25"/>
        <v>0</v>
      </c>
      <c r="L114" s="36"/>
      <c r="M114" s="36"/>
      <c r="N114" s="36"/>
      <c r="O114" s="36"/>
      <c r="P114" s="35" t="str">
        <f t="shared" si="31"/>
        <v/>
      </c>
      <c r="Q114" s="22"/>
      <c r="R114" s="42"/>
      <c r="S114" s="22"/>
      <c r="T114" s="42"/>
      <c r="U114" s="42"/>
      <c r="V114" s="38">
        <f t="shared" si="26"/>
        <v>0</v>
      </c>
      <c r="W114" s="35">
        <f t="shared" si="27"/>
        <v>0</v>
      </c>
      <c r="X114" s="36"/>
      <c r="Y114" s="36"/>
      <c r="Z114" s="51"/>
      <c r="AA114" s="35">
        <f t="shared" si="28"/>
        <v>0</v>
      </c>
      <c r="AB114" s="36"/>
      <c r="AC114" s="36"/>
      <c r="AD114" s="51"/>
      <c r="AE114" s="63">
        <f>IFERROR(IF(OR($C114="都道府県",$C114="市区町村"),(($L114*300+$M114*400+$N114*500)),VLOOKUP($G114,リスト!$A$2:$B$4,2,FALSE)),0)-SUM(R114,T114,U114)*2</f>
        <v>0</v>
      </c>
      <c r="AF114" s="38">
        <f t="shared" si="29"/>
        <v>0</v>
      </c>
      <c r="AG114" s="58">
        <f t="shared" si="22"/>
        <v>0</v>
      </c>
      <c r="AH114" s="67">
        <f t="shared" si="30"/>
        <v>0</v>
      </c>
      <c r="AI114" s="40"/>
      <c r="AJ114" s="16"/>
      <c r="AK114" s="29"/>
    </row>
    <row r="115" spans="1:37" ht="33.75" hidden="1" customHeight="1">
      <c r="A115">
        <v>97</v>
      </c>
      <c r="B115" s="21"/>
      <c r="C115" s="21"/>
      <c r="D115" s="21"/>
      <c r="E115" s="21"/>
      <c r="F115" s="26"/>
      <c r="G115" s="41" t="str">
        <f t="shared" si="23"/>
        <v/>
      </c>
      <c r="H115" s="35">
        <f t="shared" si="21"/>
        <v>0</v>
      </c>
      <c r="I115" s="36"/>
      <c r="J115" s="36" t="str">
        <f t="shared" si="24"/>
        <v/>
      </c>
      <c r="K115" s="35">
        <f t="shared" si="25"/>
        <v>0</v>
      </c>
      <c r="L115" s="36"/>
      <c r="M115" s="36"/>
      <c r="N115" s="36"/>
      <c r="O115" s="36"/>
      <c r="P115" s="35" t="str">
        <f t="shared" si="31"/>
        <v/>
      </c>
      <c r="Q115" s="22"/>
      <c r="R115" s="42"/>
      <c r="S115" s="22"/>
      <c r="T115" s="42"/>
      <c r="U115" s="42"/>
      <c r="V115" s="38">
        <f t="shared" si="26"/>
        <v>0</v>
      </c>
      <c r="W115" s="35">
        <f t="shared" si="27"/>
        <v>0</v>
      </c>
      <c r="X115" s="36"/>
      <c r="Y115" s="36"/>
      <c r="Z115" s="51"/>
      <c r="AA115" s="35">
        <f t="shared" si="28"/>
        <v>0</v>
      </c>
      <c r="AB115" s="36"/>
      <c r="AC115" s="36"/>
      <c r="AD115" s="51"/>
      <c r="AE115" s="63">
        <f>IFERROR(IF(OR($C115="都道府県",$C115="市区町村"),(($L115*300+$M115*400+$N115*500)),VLOOKUP($G115,リスト!$A$2:$B$4,2,FALSE)),0)-SUM(R115,T115,U115)*2</f>
        <v>0</v>
      </c>
      <c r="AF115" s="38">
        <f t="shared" si="29"/>
        <v>0</v>
      </c>
      <c r="AG115" s="58">
        <f t="shared" si="22"/>
        <v>0</v>
      </c>
      <c r="AH115" s="67">
        <f t="shared" si="30"/>
        <v>0</v>
      </c>
      <c r="AI115" s="40"/>
      <c r="AJ115" s="16"/>
      <c r="AK115" s="29"/>
    </row>
    <row r="116" spans="1:37" ht="33.75" hidden="1" customHeight="1">
      <c r="A116">
        <v>98</v>
      </c>
      <c r="B116" s="21"/>
      <c r="C116" s="21"/>
      <c r="D116" s="21"/>
      <c r="E116" s="21"/>
      <c r="F116" s="26"/>
      <c r="G116" s="41" t="str">
        <f t="shared" si="23"/>
        <v/>
      </c>
      <c r="H116" s="35">
        <f t="shared" si="21"/>
        <v>0</v>
      </c>
      <c r="I116" s="36"/>
      <c r="J116" s="36" t="str">
        <f t="shared" si="24"/>
        <v/>
      </c>
      <c r="K116" s="35">
        <f t="shared" si="25"/>
        <v>0</v>
      </c>
      <c r="L116" s="36"/>
      <c r="M116" s="36"/>
      <c r="N116" s="36"/>
      <c r="O116" s="36"/>
      <c r="P116" s="35" t="str">
        <f t="shared" si="31"/>
        <v/>
      </c>
      <c r="Q116" s="22"/>
      <c r="R116" s="42"/>
      <c r="S116" s="22"/>
      <c r="T116" s="42"/>
      <c r="U116" s="42"/>
      <c r="V116" s="38">
        <f t="shared" si="26"/>
        <v>0</v>
      </c>
      <c r="W116" s="35">
        <f t="shared" si="27"/>
        <v>0</v>
      </c>
      <c r="X116" s="36"/>
      <c r="Y116" s="36"/>
      <c r="Z116" s="51"/>
      <c r="AA116" s="35">
        <f t="shared" si="28"/>
        <v>0</v>
      </c>
      <c r="AB116" s="36"/>
      <c r="AC116" s="36"/>
      <c r="AD116" s="51"/>
      <c r="AE116" s="63">
        <f>IFERROR(IF(OR($C116="都道府県",$C116="市区町村"),(($L116*300+$M116*400+$N116*500)),VLOOKUP($G116,リスト!$A$2:$B$4,2,FALSE)),0)-SUM(R116,T116,U116)*2</f>
        <v>0</v>
      </c>
      <c r="AF116" s="38">
        <f t="shared" si="29"/>
        <v>0</v>
      </c>
      <c r="AG116" s="58">
        <f t="shared" si="22"/>
        <v>0</v>
      </c>
      <c r="AH116" s="67">
        <f t="shared" si="30"/>
        <v>0</v>
      </c>
      <c r="AI116" s="40"/>
      <c r="AJ116" s="16"/>
      <c r="AK116" s="29"/>
    </row>
    <row r="117" spans="1:37" ht="33.75" hidden="1" customHeight="1">
      <c r="A117">
        <v>99</v>
      </c>
      <c r="B117" s="21"/>
      <c r="C117" s="21"/>
      <c r="D117" s="21"/>
      <c r="E117" s="21"/>
      <c r="F117" s="26"/>
      <c r="G117" s="41" t="str">
        <f t="shared" si="23"/>
        <v/>
      </c>
      <c r="H117" s="35">
        <f t="shared" si="21"/>
        <v>0</v>
      </c>
      <c r="I117" s="36"/>
      <c r="J117" s="36" t="str">
        <f t="shared" si="24"/>
        <v/>
      </c>
      <c r="K117" s="35">
        <f t="shared" si="25"/>
        <v>0</v>
      </c>
      <c r="L117" s="36"/>
      <c r="M117" s="36"/>
      <c r="N117" s="36"/>
      <c r="O117" s="36"/>
      <c r="P117" s="35" t="str">
        <f t="shared" si="31"/>
        <v/>
      </c>
      <c r="Q117" s="22"/>
      <c r="R117" s="42"/>
      <c r="S117" s="22"/>
      <c r="T117" s="42"/>
      <c r="U117" s="42"/>
      <c r="V117" s="38">
        <f t="shared" si="26"/>
        <v>0</v>
      </c>
      <c r="W117" s="35">
        <f t="shared" si="27"/>
        <v>0</v>
      </c>
      <c r="X117" s="36"/>
      <c r="Y117" s="36"/>
      <c r="Z117" s="51"/>
      <c r="AA117" s="35">
        <f t="shared" si="28"/>
        <v>0</v>
      </c>
      <c r="AB117" s="36"/>
      <c r="AC117" s="36"/>
      <c r="AD117" s="51"/>
      <c r="AE117" s="63">
        <f>IFERROR(IF(OR($C117="都道府県",$C117="市区町村"),(($L117*300+$M117*400+$N117*500)),VLOOKUP($G117,リスト!$A$2:$B$4,2,FALSE)),0)-SUM(R117,T117,U117)*2</f>
        <v>0</v>
      </c>
      <c r="AF117" s="38">
        <f t="shared" si="29"/>
        <v>0</v>
      </c>
      <c r="AG117" s="58">
        <f t="shared" si="22"/>
        <v>0</v>
      </c>
      <c r="AH117" s="67">
        <f t="shared" si="30"/>
        <v>0</v>
      </c>
      <c r="AI117" s="40"/>
      <c r="AJ117" s="16"/>
      <c r="AK117" s="29"/>
    </row>
    <row r="118" spans="1:37" ht="33.75" hidden="1" customHeight="1">
      <c r="A118">
        <v>100</v>
      </c>
      <c r="B118" s="21"/>
      <c r="C118" s="21"/>
      <c r="D118" s="21"/>
      <c r="E118" s="21"/>
      <c r="F118" s="26"/>
      <c r="G118" s="41" t="str">
        <f t="shared" si="23"/>
        <v/>
      </c>
      <c r="H118" s="35">
        <f t="shared" si="21"/>
        <v>0</v>
      </c>
      <c r="I118" s="36"/>
      <c r="J118" s="36" t="str">
        <f t="shared" si="24"/>
        <v/>
      </c>
      <c r="K118" s="35">
        <f t="shared" si="25"/>
        <v>0</v>
      </c>
      <c r="L118" s="36"/>
      <c r="M118" s="36"/>
      <c r="N118" s="36"/>
      <c r="O118" s="36"/>
      <c r="P118" s="35" t="str">
        <f t="shared" si="31"/>
        <v/>
      </c>
      <c r="Q118" s="22"/>
      <c r="R118" s="42"/>
      <c r="S118" s="22"/>
      <c r="T118" s="42"/>
      <c r="U118" s="42"/>
      <c r="V118" s="38">
        <f t="shared" si="26"/>
        <v>0</v>
      </c>
      <c r="W118" s="35">
        <f t="shared" si="27"/>
        <v>0</v>
      </c>
      <c r="X118" s="36"/>
      <c r="Y118" s="36"/>
      <c r="Z118" s="51"/>
      <c r="AA118" s="35">
        <f t="shared" si="28"/>
        <v>0</v>
      </c>
      <c r="AB118" s="36"/>
      <c r="AC118" s="36"/>
      <c r="AD118" s="51"/>
      <c r="AE118" s="63">
        <f>IFERROR(IF(OR($C118="都道府県",$C118="市区町村"),(($L118*300+$M118*400+$N118*500)),VLOOKUP($G118,リスト!$A$2:$B$4,2,FALSE)),0)-SUM(R118,T118,U118)*2</f>
        <v>0</v>
      </c>
      <c r="AF118" s="38">
        <f t="shared" si="29"/>
        <v>0</v>
      </c>
      <c r="AG118" s="58">
        <f t="shared" si="22"/>
        <v>0</v>
      </c>
      <c r="AH118" s="67">
        <f t="shared" si="30"/>
        <v>0</v>
      </c>
      <c r="AI118" s="40"/>
      <c r="AJ118" s="16"/>
      <c r="AK118" s="29"/>
    </row>
    <row r="119" spans="1:37" ht="33.75" hidden="1" customHeight="1">
      <c r="A119">
        <v>101</v>
      </c>
      <c r="B119" s="21"/>
      <c r="C119" s="21"/>
      <c r="D119" s="21"/>
      <c r="E119" s="21"/>
      <c r="F119" s="26"/>
      <c r="G119" s="41" t="str">
        <f t="shared" si="23"/>
        <v/>
      </c>
      <c r="H119" s="35">
        <f t="shared" si="21"/>
        <v>0</v>
      </c>
      <c r="I119" s="36"/>
      <c r="J119" s="36" t="str">
        <f t="shared" si="24"/>
        <v/>
      </c>
      <c r="K119" s="35">
        <f t="shared" si="25"/>
        <v>0</v>
      </c>
      <c r="L119" s="36"/>
      <c r="M119" s="36"/>
      <c r="N119" s="36"/>
      <c r="O119" s="36"/>
      <c r="P119" s="35" t="str">
        <f t="shared" si="31"/>
        <v/>
      </c>
      <c r="Q119" s="22"/>
      <c r="R119" s="42"/>
      <c r="S119" s="22"/>
      <c r="T119" s="42"/>
      <c r="U119" s="42"/>
      <c r="V119" s="38">
        <f t="shared" si="26"/>
        <v>0</v>
      </c>
      <c r="W119" s="35">
        <f t="shared" si="27"/>
        <v>0</v>
      </c>
      <c r="X119" s="36"/>
      <c r="Y119" s="36"/>
      <c r="Z119" s="51"/>
      <c r="AA119" s="35">
        <f t="shared" si="28"/>
        <v>0</v>
      </c>
      <c r="AB119" s="36"/>
      <c r="AC119" s="36"/>
      <c r="AD119" s="51"/>
      <c r="AE119" s="63">
        <f>IFERROR(IF(OR($C119="都道府県",$C119="市区町村"),(($L119*300+$M119*400+$N119*500)),VLOOKUP($G119,リスト!$A$2:$B$4,2,FALSE)),0)-SUM(R119,T119,U119)*2</f>
        <v>0</v>
      </c>
      <c r="AF119" s="38">
        <f t="shared" si="29"/>
        <v>0</v>
      </c>
      <c r="AG119" s="58">
        <f t="shared" si="22"/>
        <v>0</v>
      </c>
      <c r="AH119" s="67">
        <f t="shared" si="30"/>
        <v>0</v>
      </c>
      <c r="AI119" s="40"/>
      <c r="AJ119" s="16"/>
      <c r="AK119" s="29"/>
    </row>
    <row r="120" spans="1:37" ht="33.75" hidden="1" customHeight="1">
      <c r="A120">
        <v>102</v>
      </c>
      <c r="B120" s="21"/>
      <c r="C120" s="21"/>
      <c r="D120" s="21"/>
      <c r="E120" s="21"/>
      <c r="F120" s="26"/>
      <c r="G120" s="41" t="str">
        <f t="shared" si="23"/>
        <v/>
      </c>
      <c r="H120" s="35">
        <f t="shared" si="21"/>
        <v>0</v>
      </c>
      <c r="I120" s="36"/>
      <c r="J120" s="36" t="str">
        <f t="shared" si="24"/>
        <v/>
      </c>
      <c r="K120" s="35">
        <f t="shared" si="25"/>
        <v>0</v>
      </c>
      <c r="L120" s="36"/>
      <c r="M120" s="36"/>
      <c r="N120" s="36"/>
      <c r="O120" s="36"/>
      <c r="P120" s="35" t="str">
        <f t="shared" si="31"/>
        <v/>
      </c>
      <c r="Q120" s="22"/>
      <c r="R120" s="42"/>
      <c r="S120" s="22"/>
      <c r="T120" s="42"/>
      <c r="U120" s="42"/>
      <c r="V120" s="38">
        <f t="shared" si="26"/>
        <v>0</v>
      </c>
      <c r="W120" s="35">
        <f t="shared" si="27"/>
        <v>0</v>
      </c>
      <c r="X120" s="36"/>
      <c r="Y120" s="36"/>
      <c r="Z120" s="51"/>
      <c r="AA120" s="35">
        <f t="shared" si="28"/>
        <v>0</v>
      </c>
      <c r="AB120" s="36"/>
      <c r="AC120" s="36"/>
      <c r="AD120" s="51"/>
      <c r="AE120" s="63">
        <f>IFERROR(IF(OR($C120="都道府県",$C120="市区町村"),(($L120*300+$M120*400+$N120*500)),VLOOKUP($G120,リスト!$A$2:$B$4,2,FALSE)),0)-SUM(R120,T120,U120)*2</f>
        <v>0</v>
      </c>
      <c r="AF120" s="38">
        <f t="shared" si="29"/>
        <v>0</v>
      </c>
      <c r="AG120" s="58">
        <f t="shared" si="22"/>
        <v>0</v>
      </c>
      <c r="AH120" s="67">
        <f t="shared" si="30"/>
        <v>0</v>
      </c>
      <c r="AI120" s="40"/>
      <c r="AJ120" s="16"/>
      <c r="AK120" s="29"/>
    </row>
    <row r="121" spans="1:37" ht="33.75" hidden="1" customHeight="1">
      <c r="A121">
        <v>103</v>
      </c>
      <c r="B121" s="21"/>
      <c r="C121" s="21"/>
      <c r="D121" s="21"/>
      <c r="E121" s="21"/>
      <c r="F121" s="26"/>
      <c r="G121" s="41" t="str">
        <f t="shared" si="23"/>
        <v/>
      </c>
      <c r="H121" s="35">
        <f t="shared" si="21"/>
        <v>0</v>
      </c>
      <c r="I121" s="36"/>
      <c r="J121" s="36" t="str">
        <f t="shared" si="24"/>
        <v/>
      </c>
      <c r="K121" s="35">
        <f t="shared" si="25"/>
        <v>0</v>
      </c>
      <c r="L121" s="36"/>
      <c r="M121" s="36"/>
      <c r="N121" s="36"/>
      <c r="O121" s="36"/>
      <c r="P121" s="35" t="str">
        <f t="shared" si="31"/>
        <v/>
      </c>
      <c r="Q121" s="22"/>
      <c r="R121" s="42"/>
      <c r="S121" s="22"/>
      <c r="T121" s="42"/>
      <c r="U121" s="42"/>
      <c r="V121" s="38">
        <f t="shared" si="26"/>
        <v>0</v>
      </c>
      <c r="W121" s="35">
        <f t="shared" si="27"/>
        <v>0</v>
      </c>
      <c r="X121" s="36"/>
      <c r="Y121" s="36"/>
      <c r="Z121" s="51"/>
      <c r="AA121" s="35">
        <f t="shared" si="28"/>
        <v>0</v>
      </c>
      <c r="AB121" s="36"/>
      <c r="AC121" s="36"/>
      <c r="AD121" s="51"/>
      <c r="AE121" s="63">
        <f>IFERROR(IF(OR($C121="都道府県",$C121="市区町村"),(($L121*300+$M121*400+$N121*500)),VLOOKUP($G121,リスト!$A$2:$B$4,2,FALSE)),0)-SUM(R121,T121,U121)*2</f>
        <v>0</v>
      </c>
      <c r="AF121" s="38">
        <f t="shared" si="29"/>
        <v>0</v>
      </c>
      <c r="AG121" s="58">
        <f t="shared" si="22"/>
        <v>0</v>
      </c>
      <c r="AH121" s="67">
        <f t="shared" si="30"/>
        <v>0</v>
      </c>
      <c r="AI121" s="40"/>
      <c r="AJ121" s="16"/>
      <c r="AK121" s="29"/>
    </row>
    <row r="122" spans="1:37" ht="33.75" hidden="1" customHeight="1">
      <c r="A122">
        <v>104</v>
      </c>
      <c r="B122" s="21"/>
      <c r="C122" s="21"/>
      <c r="D122" s="21"/>
      <c r="E122" s="21"/>
      <c r="F122" s="26"/>
      <c r="G122" s="41" t="str">
        <f t="shared" si="23"/>
        <v/>
      </c>
      <c r="H122" s="35">
        <f t="shared" si="21"/>
        <v>0</v>
      </c>
      <c r="I122" s="36"/>
      <c r="J122" s="36" t="str">
        <f t="shared" si="24"/>
        <v/>
      </c>
      <c r="K122" s="35">
        <f t="shared" si="25"/>
        <v>0</v>
      </c>
      <c r="L122" s="36"/>
      <c r="M122" s="36"/>
      <c r="N122" s="36"/>
      <c r="O122" s="36"/>
      <c r="P122" s="35" t="str">
        <f t="shared" si="31"/>
        <v/>
      </c>
      <c r="Q122" s="22"/>
      <c r="R122" s="42"/>
      <c r="S122" s="22"/>
      <c r="T122" s="42"/>
      <c r="U122" s="42"/>
      <c r="V122" s="38">
        <f t="shared" si="26"/>
        <v>0</v>
      </c>
      <c r="W122" s="35">
        <f t="shared" si="27"/>
        <v>0</v>
      </c>
      <c r="X122" s="36"/>
      <c r="Y122" s="36"/>
      <c r="Z122" s="51"/>
      <c r="AA122" s="35">
        <f t="shared" si="28"/>
        <v>0</v>
      </c>
      <c r="AB122" s="36"/>
      <c r="AC122" s="36"/>
      <c r="AD122" s="51"/>
      <c r="AE122" s="63">
        <f>IFERROR(IF(OR($C122="都道府県",$C122="市区町村"),(($L122*300+$M122*400+$N122*500)),VLOOKUP($G122,リスト!$A$2:$B$4,2,FALSE)),0)-SUM(R122,T122,U122)*2</f>
        <v>0</v>
      </c>
      <c r="AF122" s="38">
        <f t="shared" si="29"/>
        <v>0</v>
      </c>
      <c r="AG122" s="58">
        <f t="shared" si="22"/>
        <v>0</v>
      </c>
      <c r="AH122" s="67">
        <f t="shared" si="30"/>
        <v>0</v>
      </c>
      <c r="AI122" s="40"/>
      <c r="AJ122" s="16"/>
      <c r="AK122" s="29"/>
    </row>
    <row r="123" spans="1:37" ht="33.75" hidden="1" customHeight="1">
      <c r="A123">
        <v>105</v>
      </c>
      <c r="B123" s="21"/>
      <c r="C123" s="21"/>
      <c r="D123" s="21"/>
      <c r="E123" s="21"/>
      <c r="F123" s="26"/>
      <c r="G123" s="41" t="str">
        <f t="shared" si="23"/>
        <v/>
      </c>
      <c r="H123" s="35">
        <f t="shared" si="21"/>
        <v>0</v>
      </c>
      <c r="I123" s="36"/>
      <c r="J123" s="36" t="str">
        <f t="shared" si="24"/>
        <v/>
      </c>
      <c r="K123" s="35">
        <f t="shared" si="25"/>
        <v>0</v>
      </c>
      <c r="L123" s="36"/>
      <c r="M123" s="36"/>
      <c r="N123" s="36"/>
      <c r="O123" s="36"/>
      <c r="P123" s="35" t="str">
        <f t="shared" si="31"/>
        <v/>
      </c>
      <c r="Q123" s="22"/>
      <c r="R123" s="42"/>
      <c r="S123" s="22"/>
      <c r="T123" s="42"/>
      <c r="U123" s="42"/>
      <c r="V123" s="38">
        <f t="shared" si="26"/>
        <v>0</v>
      </c>
      <c r="W123" s="35">
        <f t="shared" si="27"/>
        <v>0</v>
      </c>
      <c r="X123" s="36"/>
      <c r="Y123" s="36"/>
      <c r="Z123" s="51"/>
      <c r="AA123" s="35">
        <f t="shared" si="28"/>
        <v>0</v>
      </c>
      <c r="AB123" s="36"/>
      <c r="AC123" s="36"/>
      <c r="AD123" s="51"/>
      <c r="AE123" s="63">
        <f>IFERROR(IF(OR($C123="都道府県",$C123="市区町村"),(($L123*300+$M123*400+$N123*500)),VLOOKUP($G123,リスト!$A$2:$B$4,2,FALSE)),0)-SUM(R123,T123,U123)*2</f>
        <v>0</v>
      </c>
      <c r="AF123" s="38">
        <f t="shared" si="29"/>
        <v>0</v>
      </c>
      <c r="AG123" s="58">
        <f t="shared" si="22"/>
        <v>0</v>
      </c>
      <c r="AH123" s="67">
        <f t="shared" si="30"/>
        <v>0</v>
      </c>
      <c r="AI123" s="40"/>
      <c r="AJ123" s="16"/>
      <c r="AK123" s="29"/>
    </row>
    <row r="124" spans="1:37" ht="33.75" hidden="1" customHeight="1">
      <c r="A124">
        <v>106</v>
      </c>
      <c r="B124" s="21"/>
      <c r="C124" s="21"/>
      <c r="D124" s="21"/>
      <c r="E124" s="21"/>
      <c r="F124" s="26"/>
      <c r="G124" s="41" t="str">
        <f t="shared" si="23"/>
        <v/>
      </c>
      <c r="H124" s="35">
        <f t="shared" si="21"/>
        <v>0</v>
      </c>
      <c r="I124" s="36"/>
      <c r="J124" s="36" t="str">
        <f t="shared" si="24"/>
        <v/>
      </c>
      <c r="K124" s="35">
        <f t="shared" si="25"/>
        <v>0</v>
      </c>
      <c r="L124" s="36"/>
      <c r="M124" s="36"/>
      <c r="N124" s="36"/>
      <c r="O124" s="36"/>
      <c r="P124" s="35" t="str">
        <f t="shared" si="31"/>
        <v/>
      </c>
      <c r="Q124" s="22"/>
      <c r="R124" s="42"/>
      <c r="S124" s="22"/>
      <c r="T124" s="42"/>
      <c r="U124" s="42"/>
      <c r="V124" s="38">
        <f t="shared" si="26"/>
        <v>0</v>
      </c>
      <c r="W124" s="35">
        <f t="shared" si="27"/>
        <v>0</v>
      </c>
      <c r="X124" s="36"/>
      <c r="Y124" s="36"/>
      <c r="Z124" s="51"/>
      <c r="AA124" s="35">
        <f t="shared" si="28"/>
        <v>0</v>
      </c>
      <c r="AB124" s="36"/>
      <c r="AC124" s="36"/>
      <c r="AD124" s="51"/>
      <c r="AE124" s="63">
        <f>IFERROR(IF(OR($C124="都道府県",$C124="市区町村"),(($L124*300+$M124*400+$N124*500)),VLOOKUP($G124,リスト!$A$2:$B$4,2,FALSE)),0)-SUM(R124,T124,U124)*2</f>
        <v>0</v>
      </c>
      <c r="AF124" s="38">
        <f t="shared" si="29"/>
        <v>0</v>
      </c>
      <c r="AG124" s="58">
        <f t="shared" si="22"/>
        <v>0</v>
      </c>
      <c r="AH124" s="67">
        <f t="shared" si="30"/>
        <v>0</v>
      </c>
      <c r="AI124" s="40"/>
      <c r="AJ124" s="16"/>
      <c r="AK124" s="29"/>
    </row>
    <row r="125" spans="1:37" ht="33.75" hidden="1" customHeight="1">
      <c r="A125">
        <v>107</v>
      </c>
      <c r="B125" s="21"/>
      <c r="C125" s="21"/>
      <c r="D125" s="21"/>
      <c r="E125" s="21"/>
      <c r="F125" s="26"/>
      <c r="G125" s="41" t="str">
        <f t="shared" si="23"/>
        <v/>
      </c>
      <c r="H125" s="35">
        <f t="shared" si="21"/>
        <v>0</v>
      </c>
      <c r="I125" s="36"/>
      <c r="J125" s="36" t="str">
        <f t="shared" si="24"/>
        <v/>
      </c>
      <c r="K125" s="35">
        <f t="shared" si="25"/>
        <v>0</v>
      </c>
      <c r="L125" s="36"/>
      <c r="M125" s="36"/>
      <c r="N125" s="36"/>
      <c r="O125" s="36"/>
      <c r="P125" s="35" t="str">
        <f t="shared" si="31"/>
        <v/>
      </c>
      <c r="Q125" s="22"/>
      <c r="R125" s="42"/>
      <c r="S125" s="22"/>
      <c r="T125" s="42"/>
      <c r="U125" s="42"/>
      <c r="V125" s="38">
        <f t="shared" si="26"/>
        <v>0</v>
      </c>
      <c r="W125" s="35">
        <f t="shared" si="27"/>
        <v>0</v>
      </c>
      <c r="X125" s="36"/>
      <c r="Y125" s="36"/>
      <c r="Z125" s="51"/>
      <c r="AA125" s="35">
        <f t="shared" si="28"/>
        <v>0</v>
      </c>
      <c r="AB125" s="36"/>
      <c r="AC125" s="36"/>
      <c r="AD125" s="51"/>
      <c r="AE125" s="63">
        <f>IFERROR(IF(OR($C125="都道府県",$C125="市区町村"),(($L125*300+$M125*400+$N125*500)),VLOOKUP($G125,リスト!$A$2:$B$4,2,FALSE)),0)-SUM(R125,T125,U125)*2</f>
        <v>0</v>
      </c>
      <c r="AF125" s="38">
        <f t="shared" si="29"/>
        <v>0</v>
      </c>
      <c r="AG125" s="58">
        <f t="shared" si="22"/>
        <v>0</v>
      </c>
      <c r="AH125" s="67">
        <f t="shared" si="30"/>
        <v>0</v>
      </c>
      <c r="AI125" s="40"/>
      <c r="AJ125" s="16"/>
      <c r="AK125" s="29"/>
    </row>
    <row r="126" spans="1:37" ht="33.75" hidden="1" customHeight="1">
      <c r="A126">
        <v>108</v>
      </c>
      <c r="B126" s="21"/>
      <c r="C126" s="21"/>
      <c r="D126" s="21"/>
      <c r="E126" s="21"/>
      <c r="F126" s="26"/>
      <c r="G126" s="41" t="str">
        <f t="shared" si="23"/>
        <v/>
      </c>
      <c r="H126" s="35">
        <f t="shared" si="21"/>
        <v>0</v>
      </c>
      <c r="I126" s="36"/>
      <c r="J126" s="36" t="str">
        <f t="shared" si="24"/>
        <v/>
      </c>
      <c r="K126" s="35">
        <f t="shared" si="25"/>
        <v>0</v>
      </c>
      <c r="L126" s="36"/>
      <c r="M126" s="36"/>
      <c r="N126" s="36"/>
      <c r="O126" s="36"/>
      <c r="P126" s="35" t="str">
        <f t="shared" si="31"/>
        <v/>
      </c>
      <c r="Q126" s="22"/>
      <c r="R126" s="42"/>
      <c r="S126" s="22"/>
      <c r="T126" s="42"/>
      <c r="U126" s="42"/>
      <c r="V126" s="38">
        <f t="shared" si="26"/>
        <v>0</v>
      </c>
      <c r="W126" s="35">
        <f t="shared" si="27"/>
        <v>0</v>
      </c>
      <c r="X126" s="36"/>
      <c r="Y126" s="36"/>
      <c r="Z126" s="51"/>
      <c r="AA126" s="35">
        <f t="shared" si="28"/>
        <v>0</v>
      </c>
      <c r="AB126" s="36"/>
      <c r="AC126" s="36"/>
      <c r="AD126" s="51"/>
      <c r="AE126" s="63">
        <f>IFERROR(IF(OR($C126="都道府県",$C126="市区町村"),(($L126*300+$M126*400+$N126*500)),VLOOKUP($G126,リスト!$A$2:$B$4,2,FALSE)),0)-SUM(R126,T126,U126)*2</f>
        <v>0</v>
      </c>
      <c r="AF126" s="38">
        <f t="shared" si="29"/>
        <v>0</v>
      </c>
      <c r="AG126" s="58">
        <f t="shared" si="22"/>
        <v>0</v>
      </c>
      <c r="AH126" s="67">
        <f t="shared" si="30"/>
        <v>0</v>
      </c>
      <c r="AI126" s="40"/>
      <c r="AJ126" s="16"/>
      <c r="AK126" s="29"/>
    </row>
    <row r="127" spans="1:37" ht="33.75" hidden="1" customHeight="1">
      <c r="A127">
        <v>109</v>
      </c>
      <c r="B127" s="21"/>
      <c r="C127" s="21"/>
      <c r="D127" s="21"/>
      <c r="E127" s="21"/>
      <c r="F127" s="26"/>
      <c r="G127" s="41" t="str">
        <f t="shared" si="23"/>
        <v/>
      </c>
      <c r="H127" s="35">
        <f t="shared" si="21"/>
        <v>0</v>
      </c>
      <c r="I127" s="36"/>
      <c r="J127" s="36" t="str">
        <f t="shared" si="24"/>
        <v/>
      </c>
      <c r="K127" s="35">
        <f t="shared" si="25"/>
        <v>0</v>
      </c>
      <c r="L127" s="36"/>
      <c r="M127" s="36"/>
      <c r="N127" s="36"/>
      <c r="O127" s="36"/>
      <c r="P127" s="35" t="str">
        <f t="shared" si="31"/>
        <v/>
      </c>
      <c r="Q127" s="22"/>
      <c r="R127" s="42"/>
      <c r="S127" s="22"/>
      <c r="T127" s="42"/>
      <c r="U127" s="42"/>
      <c r="V127" s="38">
        <f t="shared" si="26"/>
        <v>0</v>
      </c>
      <c r="W127" s="35">
        <f t="shared" si="27"/>
        <v>0</v>
      </c>
      <c r="X127" s="36"/>
      <c r="Y127" s="36"/>
      <c r="Z127" s="51"/>
      <c r="AA127" s="35">
        <f t="shared" si="28"/>
        <v>0</v>
      </c>
      <c r="AB127" s="36"/>
      <c r="AC127" s="36"/>
      <c r="AD127" s="51"/>
      <c r="AE127" s="63">
        <f>IFERROR(IF(OR($C127="都道府県",$C127="市区町村"),(($L127*300+$M127*400+$N127*500)),VLOOKUP($G127,リスト!$A$2:$B$4,2,FALSE)),0)-SUM(R127,T127,U127)*2</f>
        <v>0</v>
      </c>
      <c r="AF127" s="38">
        <f t="shared" si="29"/>
        <v>0</v>
      </c>
      <c r="AG127" s="58">
        <f t="shared" si="22"/>
        <v>0</v>
      </c>
      <c r="AH127" s="67">
        <f t="shared" si="30"/>
        <v>0</v>
      </c>
      <c r="AI127" s="40"/>
      <c r="AJ127" s="16"/>
      <c r="AK127" s="29"/>
    </row>
    <row r="128" spans="1:37" ht="33.75" hidden="1" customHeight="1">
      <c r="A128">
        <v>110</v>
      </c>
      <c r="B128" s="21"/>
      <c r="C128" s="21"/>
      <c r="D128" s="21"/>
      <c r="E128" s="21"/>
      <c r="F128" s="26"/>
      <c r="G128" s="41" t="str">
        <f t="shared" si="23"/>
        <v/>
      </c>
      <c r="H128" s="35">
        <f t="shared" si="21"/>
        <v>0</v>
      </c>
      <c r="I128" s="36"/>
      <c r="J128" s="36" t="str">
        <f t="shared" si="24"/>
        <v/>
      </c>
      <c r="K128" s="35">
        <f t="shared" si="25"/>
        <v>0</v>
      </c>
      <c r="L128" s="36"/>
      <c r="M128" s="36"/>
      <c r="N128" s="36"/>
      <c r="O128" s="36"/>
      <c r="P128" s="35" t="str">
        <f t="shared" si="31"/>
        <v/>
      </c>
      <c r="Q128" s="22"/>
      <c r="R128" s="42"/>
      <c r="S128" s="22"/>
      <c r="T128" s="42"/>
      <c r="U128" s="42"/>
      <c r="V128" s="38">
        <f t="shared" si="26"/>
        <v>0</v>
      </c>
      <c r="W128" s="35">
        <f t="shared" si="27"/>
        <v>0</v>
      </c>
      <c r="X128" s="36"/>
      <c r="Y128" s="36"/>
      <c r="Z128" s="51"/>
      <c r="AA128" s="35">
        <f t="shared" si="28"/>
        <v>0</v>
      </c>
      <c r="AB128" s="36"/>
      <c r="AC128" s="36"/>
      <c r="AD128" s="51"/>
      <c r="AE128" s="63">
        <f>IFERROR(IF(OR($C128="都道府県",$C128="市区町村"),(($L128*300+$M128*400+$N128*500)),VLOOKUP($G128,リスト!$A$2:$B$4,2,FALSE)),0)-SUM(R128,T128,U128)*2</f>
        <v>0</v>
      </c>
      <c r="AF128" s="38">
        <f t="shared" si="29"/>
        <v>0</v>
      </c>
      <c r="AG128" s="58">
        <f t="shared" si="22"/>
        <v>0</v>
      </c>
      <c r="AH128" s="67">
        <f t="shared" si="30"/>
        <v>0</v>
      </c>
      <c r="AI128" s="40"/>
      <c r="AJ128" s="16"/>
      <c r="AK128" s="29"/>
    </row>
    <row r="129" spans="1:37" ht="33.75" hidden="1" customHeight="1">
      <c r="A129">
        <v>111</v>
      </c>
      <c r="B129" s="21"/>
      <c r="C129" s="21"/>
      <c r="D129" s="21"/>
      <c r="E129" s="21"/>
      <c r="F129" s="26"/>
      <c r="G129" s="41" t="str">
        <f t="shared" si="23"/>
        <v/>
      </c>
      <c r="H129" s="35">
        <f t="shared" si="21"/>
        <v>0</v>
      </c>
      <c r="I129" s="36"/>
      <c r="J129" s="36" t="str">
        <f t="shared" si="24"/>
        <v/>
      </c>
      <c r="K129" s="35">
        <f t="shared" si="25"/>
        <v>0</v>
      </c>
      <c r="L129" s="36"/>
      <c r="M129" s="36"/>
      <c r="N129" s="36"/>
      <c r="O129" s="36"/>
      <c r="P129" s="35" t="str">
        <f t="shared" si="31"/>
        <v/>
      </c>
      <c r="Q129" s="22"/>
      <c r="R129" s="42"/>
      <c r="S129" s="22"/>
      <c r="T129" s="42"/>
      <c r="U129" s="42"/>
      <c r="V129" s="38">
        <f t="shared" si="26"/>
        <v>0</v>
      </c>
      <c r="W129" s="35">
        <f t="shared" si="27"/>
        <v>0</v>
      </c>
      <c r="X129" s="36"/>
      <c r="Y129" s="36"/>
      <c r="Z129" s="51"/>
      <c r="AA129" s="35">
        <f t="shared" si="28"/>
        <v>0</v>
      </c>
      <c r="AB129" s="36"/>
      <c r="AC129" s="36"/>
      <c r="AD129" s="51"/>
      <c r="AE129" s="63">
        <f>IFERROR(IF(OR($C129="都道府県",$C129="市区町村"),(($L129*300+$M129*400+$N129*500)),VLOOKUP($G129,リスト!$A$2:$B$4,2,FALSE)),0)-SUM(R129,T129,U129)*2</f>
        <v>0</v>
      </c>
      <c r="AF129" s="38">
        <f t="shared" si="29"/>
        <v>0</v>
      </c>
      <c r="AG129" s="58">
        <f t="shared" si="22"/>
        <v>0</v>
      </c>
      <c r="AH129" s="67">
        <f t="shared" si="30"/>
        <v>0</v>
      </c>
      <c r="AI129" s="40"/>
      <c r="AJ129" s="16"/>
      <c r="AK129" s="29"/>
    </row>
    <row r="130" spans="1:37" ht="33.75" hidden="1" customHeight="1">
      <c r="A130">
        <v>112</v>
      </c>
      <c r="B130" s="21"/>
      <c r="C130" s="21"/>
      <c r="D130" s="21"/>
      <c r="E130" s="21"/>
      <c r="F130" s="26"/>
      <c r="G130" s="41" t="str">
        <f t="shared" si="23"/>
        <v/>
      </c>
      <c r="H130" s="35">
        <f t="shared" si="21"/>
        <v>0</v>
      </c>
      <c r="I130" s="36"/>
      <c r="J130" s="36" t="str">
        <f t="shared" si="24"/>
        <v/>
      </c>
      <c r="K130" s="35">
        <f t="shared" si="25"/>
        <v>0</v>
      </c>
      <c r="L130" s="36"/>
      <c r="M130" s="36"/>
      <c r="N130" s="36"/>
      <c r="O130" s="36"/>
      <c r="P130" s="35" t="str">
        <f t="shared" si="31"/>
        <v/>
      </c>
      <c r="Q130" s="22"/>
      <c r="R130" s="42"/>
      <c r="S130" s="22"/>
      <c r="T130" s="42"/>
      <c r="U130" s="42"/>
      <c r="V130" s="38">
        <f t="shared" si="26"/>
        <v>0</v>
      </c>
      <c r="W130" s="35">
        <f t="shared" si="27"/>
        <v>0</v>
      </c>
      <c r="X130" s="36"/>
      <c r="Y130" s="36"/>
      <c r="Z130" s="51"/>
      <c r="AA130" s="35">
        <f t="shared" si="28"/>
        <v>0</v>
      </c>
      <c r="AB130" s="36"/>
      <c r="AC130" s="36"/>
      <c r="AD130" s="51"/>
      <c r="AE130" s="63">
        <f>IFERROR(IF(OR($C130="都道府県",$C130="市区町村"),(($L130*300+$M130*400+$N130*500)),VLOOKUP($G130,リスト!$A$2:$B$4,2,FALSE)),0)-SUM(R130,T130,U130)*2</f>
        <v>0</v>
      </c>
      <c r="AF130" s="38">
        <f t="shared" si="29"/>
        <v>0</v>
      </c>
      <c r="AG130" s="58">
        <f t="shared" si="22"/>
        <v>0</v>
      </c>
      <c r="AH130" s="67">
        <f t="shared" si="30"/>
        <v>0</v>
      </c>
      <c r="AI130" s="40"/>
      <c r="AJ130" s="16"/>
      <c r="AK130" s="29"/>
    </row>
    <row r="131" spans="1:37" ht="33.75" hidden="1" customHeight="1">
      <c r="A131">
        <v>113</v>
      </c>
      <c r="B131" s="21"/>
      <c r="C131" s="21"/>
      <c r="D131" s="21"/>
      <c r="E131" s="21"/>
      <c r="F131" s="26"/>
      <c r="G131" s="41" t="str">
        <f t="shared" si="23"/>
        <v/>
      </c>
      <c r="H131" s="35">
        <f t="shared" si="21"/>
        <v>0</v>
      </c>
      <c r="I131" s="36"/>
      <c r="J131" s="36" t="str">
        <f t="shared" si="24"/>
        <v/>
      </c>
      <c r="K131" s="35">
        <f t="shared" si="25"/>
        <v>0</v>
      </c>
      <c r="L131" s="36"/>
      <c r="M131" s="36"/>
      <c r="N131" s="36"/>
      <c r="O131" s="36"/>
      <c r="P131" s="35" t="str">
        <f t="shared" si="31"/>
        <v/>
      </c>
      <c r="Q131" s="22"/>
      <c r="R131" s="42"/>
      <c r="S131" s="22"/>
      <c r="T131" s="42"/>
      <c r="U131" s="42"/>
      <c r="V131" s="38">
        <f t="shared" si="26"/>
        <v>0</v>
      </c>
      <c r="W131" s="35">
        <f t="shared" si="27"/>
        <v>0</v>
      </c>
      <c r="X131" s="36"/>
      <c r="Y131" s="36"/>
      <c r="Z131" s="51"/>
      <c r="AA131" s="35">
        <f t="shared" si="28"/>
        <v>0</v>
      </c>
      <c r="AB131" s="36"/>
      <c r="AC131" s="36"/>
      <c r="AD131" s="51"/>
      <c r="AE131" s="63">
        <f>IFERROR(IF(OR($C131="都道府県",$C131="市区町村"),(($L131*300+$M131*400+$N131*500)),VLOOKUP($G131,リスト!$A$2:$B$4,2,FALSE)),0)-SUM(R131,T131,U131)*2</f>
        <v>0</v>
      </c>
      <c r="AF131" s="38">
        <f t="shared" si="29"/>
        <v>0</v>
      </c>
      <c r="AG131" s="58">
        <f t="shared" si="22"/>
        <v>0</v>
      </c>
      <c r="AH131" s="67">
        <f t="shared" si="30"/>
        <v>0</v>
      </c>
      <c r="AI131" s="40"/>
      <c r="AJ131" s="16"/>
      <c r="AK131" s="29"/>
    </row>
    <row r="132" spans="1:37" ht="33.75" hidden="1" customHeight="1">
      <c r="A132">
        <v>114</v>
      </c>
      <c r="B132" s="21"/>
      <c r="C132" s="21"/>
      <c r="D132" s="21"/>
      <c r="E132" s="21"/>
      <c r="F132" s="26"/>
      <c r="G132" s="41" t="str">
        <f t="shared" si="23"/>
        <v/>
      </c>
      <c r="H132" s="35">
        <f t="shared" si="21"/>
        <v>0</v>
      </c>
      <c r="I132" s="36"/>
      <c r="J132" s="36" t="str">
        <f t="shared" si="24"/>
        <v/>
      </c>
      <c r="K132" s="35">
        <f t="shared" si="25"/>
        <v>0</v>
      </c>
      <c r="L132" s="36"/>
      <c r="M132" s="36"/>
      <c r="N132" s="36"/>
      <c r="O132" s="36"/>
      <c r="P132" s="35" t="str">
        <f t="shared" si="31"/>
        <v/>
      </c>
      <c r="Q132" s="22"/>
      <c r="R132" s="42"/>
      <c r="S132" s="22"/>
      <c r="T132" s="42"/>
      <c r="U132" s="42"/>
      <c r="V132" s="38">
        <f t="shared" si="26"/>
        <v>0</v>
      </c>
      <c r="W132" s="35">
        <f t="shared" si="27"/>
        <v>0</v>
      </c>
      <c r="X132" s="36"/>
      <c r="Y132" s="36"/>
      <c r="Z132" s="51"/>
      <c r="AA132" s="35">
        <f t="shared" si="28"/>
        <v>0</v>
      </c>
      <c r="AB132" s="36"/>
      <c r="AC132" s="36"/>
      <c r="AD132" s="51"/>
      <c r="AE132" s="63">
        <f>IFERROR(IF(OR($C132="都道府県",$C132="市区町村"),(($L132*300+$M132*400+$N132*500)),VLOOKUP($G132,リスト!$A$2:$B$4,2,FALSE)),0)-SUM(R132,T132,U132)*2</f>
        <v>0</v>
      </c>
      <c r="AF132" s="38">
        <f t="shared" si="29"/>
        <v>0</v>
      </c>
      <c r="AG132" s="58">
        <f t="shared" si="22"/>
        <v>0</v>
      </c>
      <c r="AH132" s="67">
        <f t="shared" si="30"/>
        <v>0</v>
      </c>
      <c r="AI132" s="40"/>
      <c r="AJ132" s="16"/>
      <c r="AK132" s="29"/>
    </row>
    <row r="133" spans="1:37" ht="33.75" hidden="1" customHeight="1">
      <c r="A133">
        <v>115</v>
      </c>
      <c r="B133" s="21"/>
      <c r="C133" s="21"/>
      <c r="D133" s="21"/>
      <c r="E133" s="21"/>
      <c r="F133" s="26"/>
      <c r="G133" s="41" t="str">
        <f t="shared" si="23"/>
        <v/>
      </c>
      <c r="H133" s="35">
        <f t="shared" si="21"/>
        <v>0</v>
      </c>
      <c r="I133" s="36"/>
      <c r="J133" s="36" t="str">
        <f t="shared" si="24"/>
        <v/>
      </c>
      <c r="K133" s="35">
        <f t="shared" si="25"/>
        <v>0</v>
      </c>
      <c r="L133" s="36"/>
      <c r="M133" s="36"/>
      <c r="N133" s="36"/>
      <c r="O133" s="36"/>
      <c r="P133" s="35" t="str">
        <f t="shared" si="31"/>
        <v/>
      </c>
      <c r="Q133" s="22"/>
      <c r="R133" s="42"/>
      <c r="S133" s="22"/>
      <c r="T133" s="42"/>
      <c r="U133" s="42"/>
      <c r="V133" s="38">
        <f t="shared" si="26"/>
        <v>0</v>
      </c>
      <c r="W133" s="35">
        <f t="shared" si="27"/>
        <v>0</v>
      </c>
      <c r="X133" s="36"/>
      <c r="Y133" s="36"/>
      <c r="Z133" s="51"/>
      <c r="AA133" s="35">
        <f t="shared" si="28"/>
        <v>0</v>
      </c>
      <c r="AB133" s="36"/>
      <c r="AC133" s="36"/>
      <c r="AD133" s="51"/>
      <c r="AE133" s="63">
        <f>IFERROR(IF(OR($C133="都道府県",$C133="市区町村"),(($L133*300+$M133*400+$N133*500)),VLOOKUP($G133,リスト!$A$2:$B$4,2,FALSE)),0)-SUM(R133,T133,U133)*2</f>
        <v>0</v>
      </c>
      <c r="AF133" s="38">
        <f t="shared" si="29"/>
        <v>0</v>
      </c>
      <c r="AG133" s="58">
        <f t="shared" si="22"/>
        <v>0</v>
      </c>
      <c r="AH133" s="67">
        <f t="shared" si="30"/>
        <v>0</v>
      </c>
      <c r="AI133" s="40"/>
      <c r="AJ133" s="16"/>
      <c r="AK133" s="29"/>
    </row>
    <row r="134" spans="1:37" ht="33.75" hidden="1" customHeight="1">
      <c r="A134">
        <v>116</v>
      </c>
      <c r="B134" s="21"/>
      <c r="C134" s="21"/>
      <c r="D134" s="21"/>
      <c r="E134" s="21"/>
      <c r="F134" s="26"/>
      <c r="G134" s="41" t="str">
        <f t="shared" si="23"/>
        <v/>
      </c>
      <c r="H134" s="35">
        <f t="shared" si="21"/>
        <v>0</v>
      </c>
      <c r="I134" s="36"/>
      <c r="J134" s="36" t="str">
        <f t="shared" si="24"/>
        <v/>
      </c>
      <c r="K134" s="35">
        <f t="shared" si="25"/>
        <v>0</v>
      </c>
      <c r="L134" s="36"/>
      <c r="M134" s="36"/>
      <c r="N134" s="36"/>
      <c r="O134" s="36"/>
      <c r="P134" s="35" t="str">
        <f t="shared" si="31"/>
        <v/>
      </c>
      <c r="Q134" s="22"/>
      <c r="R134" s="42"/>
      <c r="S134" s="22"/>
      <c r="T134" s="42"/>
      <c r="U134" s="42"/>
      <c r="V134" s="38">
        <f t="shared" si="26"/>
        <v>0</v>
      </c>
      <c r="W134" s="35">
        <f t="shared" si="27"/>
        <v>0</v>
      </c>
      <c r="X134" s="36"/>
      <c r="Y134" s="36"/>
      <c r="Z134" s="51"/>
      <c r="AA134" s="35">
        <f t="shared" si="28"/>
        <v>0</v>
      </c>
      <c r="AB134" s="36"/>
      <c r="AC134" s="36"/>
      <c r="AD134" s="51"/>
      <c r="AE134" s="63">
        <f>IFERROR(IF(OR($C134="都道府県",$C134="市区町村"),(($L134*300+$M134*400+$N134*500)),VLOOKUP($G134,リスト!$A$2:$B$4,2,FALSE)),0)-SUM(R134,T134,U134)*2</f>
        <v>0</v>
      </c>
      <c r="AF134" s="38">
        <f t="shared" si="29"/>
        <v>0</v>
      </c>
      <c r="AG134" s="58">
        <f t="shared" si="22"/>
        <v>0</v>
      </c>
      <c r="AH134" s="67">
        <f t="shared" si="30"/>
        <v>0</v>
      </c>
      <c r="AI134" s="40"/>
      <c r="AJ134" s="16"/>
      <c r="AK134" s="29"/>
    </row>
    <row r="135" spans="1:37" ht="33.75" hidden="1" customHeight="1">
      <c r="A135">
        <v>117</v>
      </c>
      <c r="B135" s="21"/>
      <c r="C135" s="21"/>
      <c r="D135" s="21"/>
      <c r="E135" s="21"/>
      <c r="F135" s="26"/>
      <c r="G135" s="41" t="str">
        <f t="shared" si="23"/>
        <v/>
      </c>
      <c r="H135" s="35">
        <f t="shared" si="21"/>
        <v>0</v>
      </c>
      <c r="I135" s="36"/>
      <c r="J135" s="36" t="str">
        <f t="shared" si="24"/>
        <v/>
      </c>
      <c r="K135" s="35">
        <f t="shared" si="25"/>
        <v>0</v>
      </c>
      <c r="L135" s="36"/>
      <c r="M135" s="36"/>
      <c r="N135" s="36"/>
      <c r="O135" s="36"/>
      <c r="P135" s="35" t="str">
        <f t="shared" si="31"/>
        <v/>
      </c>
      <c r="Q135" s="22"/>
      <c r="R135" s="42"/>
      <c r="S135" s="22"/>
      <c r="T135" s="42"/>
      <c r="U135" s="42"/>
      <c r="V135" s="38">
        <f t="shared" si="26"/>
        <v>0</v>
      </c>
      <c r="W135" s="35">
        <f t="shared" si="27"/>
        <v>0</v>
      </c>
      <c r="X135" s="36"/>
      <c r="Y135" s="36"/>
      <c r="Z135" s="51"/>
      <c r="AA135" s="35">
        <f t="shared" si="28"/>
        <v>0</v>
      </c>
      <c r="AB135" s="36"/>
      <c r="AC135" s="36"/>
      <c r="AD135" s="51"/>
      <c r="AE135" s="63">
        <f>IFERROR(IF(OR($C135="都道府県",$C135="市区町村"),(($L135*300+$M135*400+$N135*500)),VLOOKUP($G135,リスト!$A$2:$B$4,2,FALSE)),0)-SUM(R135,T135,U135)*2</f>
        <v>0</v>
      </c>
      <c r="AF135" s="38">
        <f t="shared" si="29"/>
        <v>0</v>
      </c>
      <c r="AG135" s="58">
        <f t="shared" si="22"/>
        <v>0</v>
      </c>
      <c r="AH135" s="67">
        <f t="shared" si="30"/>
        <v>0</v>
      </c>
      <c r="AI135" s="40"/>
      <c r="AJ135" s="16"/>
      <c r="AK135" s="29"/>
    </row>
    <row r="136" spans="1:37" ht="33.75" hidden="1" customHeight="1">
      <c r="A136">
        <v>118</v>
      </c>
      <c r="B136" s="21"/>
      <c r="C136" s="21"/>
      <c r="D136" s="21"/>
      <c r="E136" s="21"/>
      <c r="F136" s="26"/>
      <c r="G136" s="41" t="str">
        <f t="shared" si="23"/>
        <v/>
      </c>
      <c r="H136" s="35">
        <f t="shared" si="21"/>
        <v>0</v>
      </c>
      <c r="I136" s="36"/>
      <c r="J136" s="36" t="str">
        <f t="shared" si="24"/>
        <v/>
      </c>
      <c r="K136" s="35">
        <f t="shared" si="25"/>
        <v>0</v>
      </c>
      <c r="L136" s="36"/>
      <c r="M136" s="36"/>
      <c r="N136" s="36"/>
      <c r="O136" s="36"/>
      <c r="P136" s="35" t="str">
        <f t="shared" si="31"/>
        <v/>
      </c>
      <c r="Q136" s="22"/>
      <c r="R136" s="42"/>
      <c r="S136" s="22"/>
      <c r="T136" s="42"/>
      <c r="U136" s="42"/>
      <c r="V136" s="38">
        <f t="shared" si="26"/>
        <v>0</v>
      </c>
      <c r="W136" s="35">
        <f t="shared" si="27"/>
        <v>0</v>
      </c>
      <c r="X136" s="36"/>
      <c r="Y136" s="36"/>
      <c r="Z136" s="51"/>
      <c r="AA136" s="35">
        <f t="shared" si="28"/>
        <v>0</v>
      </c>
      <c r="AB136" s="36"/>
      <c r="AC136" s="36"/>
      <c r="AD136" s="51"/>
      <c r="AE136" s="63">
        <f>IFERROR(IF(OR($C136="都道府県",$C136="市区町村"),(($L136*300+$M136*400+$N136*500)),VLOOKUP($G136,リスト!$A$2:$B$4,2,FALSE)),0)-SUM(R136,T136,U136)*2</f>
        <v>0</v>
      </c>
      <c r="AF136" s="38">
        <f t="shared" si="29"/>
        <v>0</v>
      </c>
      <c r="AG136" s="58">
        <f t="shared" si="22"/>
        <v>0</v>
      </c>
      <c r="AH136" s="67">
        <f t="shared" si="30"/>
        <v>0</v>
      </c>
      <c r="AI136" s="40"/>
      <c r="AJ136" s="16"/>
      <c r="AK136" s="29"/>
    </row>
    <row r="137" spans="1:37" ht="33.75" hidden="1" customHeight="1">
      <c r="A137">
        <v>119</v>
      </c>
      <c r="B137" s="21"/>
      <c r="C137" s="21"/>
      <c r="D137" s="21"/>
      <c r="E137" s="21"/>
      <c r="F137" s="26"/>
      <c r="G137" s="41" t="str">
        <f t="shared" si="23"/>
        <v/>
      </c>
      <c r="H137" s="35">
        <f t="shared" si="21"/>
        <v>0</v>
      </c>
      <c r="I137" s="36"/>
      <c r="J137" s="36" t="str">
        <f t="shared" si="24"/>
        <v/>
      </c>
      <c r="K137" s="35">
        <f t="shared" si="25"/>
        <v>0</v>
      </c>
      <c r="L137" s="36"/>
      <c r="M137" s="36"/>
      <c r="N137" s="36"/>
      <c r="O137" s="36"/>
      <c r="P137" s="35" t="str">
        <f t="shared" si="31"/>
        <v/>
      </c>
      <c r="Q137" s="22"/>
      <c r="R137" s="42"/>
      <c r="S137" s="22"/>
      <c r="T137" s="42"/>
      <c r="U137" s="42"/>
      <c r="V137" s="38">
        <f t="shared" si="26"/>
        <v>0</v>
      </c>
      <c r="W137" s="35">
        <f t="shared" si="27"/>
        <v>0</v>
      </c>
      <c r="X137" s="36"/>
      <c r="Y137" s="36"/>
      <c r="Z137" s="51"/>
      <c r="AA137" s="35">
        <f t="shared" si="28"/>
        <v>0</v>
      </c>
      <c r="AB137" s="36"/>
      <c r="AC137" s="36"/>
      <c r="AD137" s="51"/>
      <c r="AE137" s="63">
        <f>IFERROR(IF(OR($C137="都道府県",$C137="市区町村"),(($L137*300+$M137*400+$N137*500)),VLOOKUP($G137,リスト!$A$2:$B$4,2,FALSE)),0)-SUM(R137,T137,U137)*2</f>
        <v>0</v>
      </c>
      <c r="AF137" s="38">
        <f t="shared" si="29"/>
        <v>0</v>
      </c>
      <c r="AG137" s="58">
        <f t="shared" si="22"/>
        <v>0</v>
      </c>
      <c r="AH137" s="67">
        <f t="shared" si="30"/>
        <v>0</v>
      </c>
      <c r="AI137" s="40"/>
      <c r="AJ137" s="16"/>
      <c r="AK137" s="29"/>
    </row>
    <row r="138" spans="1:37" ht="33.75" hidden="1" customHeight="1">
      <c r="A138">
        <v>120</v>
      </c>
      <c r="B138" s="21"/>
      <c r="C138" s="21"/>
      <c r="D138" s="21"/>
      <c r="E138" s="21"/>
      <c r="F138" s="26"/>
      <c r="G138" s="41" t="str">
        <f t="shared" si="23"/>
        <v/>
      </c>
      <c r="H138" s="35">
        <f t="shared" si="21"/>
        <v>0</v>
      </c>
      <c r="I138" s="36"/>
      <c r="J138" s="36" t="str">
        <f t="shared" si="24"/>
        <v/>
      </c>
      <c r="K138" s="35">
        <f t="shared" si="25"/>
        <v>0</v>
      </c>
      <c r="L138" s="36"/>
      <c r="M138" s="36"/>
      <c r="N138" s="36"/>
      <c r="O138" s="36"/>
      <c r="P138" s="35" t="str">
        <f t="shared" si="31"/>
        <v/>
      </c>
      <c r="Q138" s="22"/>
      <c r="R138" s="42"/>
      <c r="S138" s="22"/>
      <c r="T138" s="42"/>
      <c r="U138" s="42"/>
      <c r="V138" s="38">
        <f t="shared" si="26"/>
        <v>0</v>
      </c>
      <c r="W138" s="35">
        <f t="shared" si="27"/>
        <v>0</v>
      </c>
      <c r="X138" s="36"/>
      <c r="Y138" s="36"/>
      <c r="Z138" s="51"/>
      <c r="AA138" s="35">
        <f t="shared" si="28"/>
        <v>0</v>
      </c>
      <c r="AB138" s="36"/>
      <c r="AC138" s="36"/>
      <c r="AD138" s="51"/>
      <c r="AE138" s="63">
        <f>IFERROR(IF(OR($C138="都道府県",$C138="市区町村"),(($L138*300+$M138*400+$N138*500)),VLOOKUP($G138,リスト!$A$2:$B$4,2,FALSE)),0)-SUM(R138,T138,U138)*2</f>
        <v>0</v>
      </c>
      <c r="AF138" s="38">
        <f t="shared" si="29"/>
        <v>0</v>
      </c>
      <c r="AG138" s="58">
        <f t="shared" si="22"/>
        <v>0</v>
      </c>
      <c r="AH138" s="67">
        <f t="shared" si="30"/>
        <v>0</v>
      </c>
      <c r="AI138" s="40"/>
      <c r="AJ138" s="16"/>
      <c r="AK138" s="29"/>
    </row>
    <row r="139" spans="1:37" ht="33.75" hidden="1" customHeight="1">
      <c r="A139">
        <v>121</v>
      </c>
      <c r="B139" s="21"/>
      <c r="C139" s="21"/>
      <c r="D139" s="21"/>
      <c r="E139" s="21"/>
      <c r="F139" s="26"/>
      <c r="G139" s="41" t="str">
        <f t="shared" si="23"/>
        <v/>
      </c>
      <c r="H139" s="35">
        <f t="shared" si="21"/>
        <v>0</v>
      </c>
      <c r="I139" s="36"/>
      <c r="J139" s="36" t="str">
        <f t="shared" si="24"/>
        <v/>
      </c>
      <c r="K139" s="35">
        <f t="shared" si="25"/>
        <v>0</v>
      </c>
      <c r="L139" s="36"/>
      <c r="M139" s="36"/>
      <c r="N139" s="36"/>
      <c r="O139" s="36"/>
      <c r="P139" s="35" t="str">
        <f t="shared" si="31"/>
        <v/>
      </c>
      <c r="Q139" s="22"/>
      <c r="R139" s="42"/>
      <c r="S139" s="22"/>
      <c r="T139" s="42"/>
      <c r="U139" s="42"/>
      <c r="V139" s="38">
        <f t="shared" si="26"/>
        <v>0</v>
      </c>
      <c r="W139" s="35">
        <f t="shared" si="27"/>
        <v>0</v>
      </c>
      <c r="X139" s="36"/>
      <c r="Y139" s="36"/>
      <c r="Z139" s="51"/>
      <c r="AA139" s="35">
        <f t="shared" si="28"/>
        <v>0</v>
      </c>
      <c r="AB139" s="36"/>
      <c r="AC139" s="36"/>
      <c r="AD139" s="51"/>
      <c r="AE139" s="63">
        <f>IFERROR(IF(OR($C139="都道府県",$C139="市区町村"),(($L139*300+$M139*400+$N139*500)),VLOOKUP($G139,リスト!$A$2:$B$4,2,FALSE)),0)-SUM(R139,T139,U139)*2</f>
        <v>0</v>
      </c>
      <c r="AF139" s="38">
        <f t="shared" si="29"/>
        <v>0</v>
      </c>
      <c r="AG139" s="58">
        <f t="shared" si="22"/>
        <v>0</v>
      </c>
      <c r="AH139" s="67">
        <f t="shared" si="30"/>
        <v>0</v>
      </c>
      <c r="AI139" s="40"/>
      <c r="AJ139" s="16"/>
      <c r="AK139" s="29"/>
    </row>
    <row r="140" spans="1:37" ht="33.75" hidden="1" customHeight="1">
      <c r="A140">
        <v>122</v>
      </c>
      <c r="B140" s="21"/>
      <c r="C140" s="21"/>
      <c r="D140" s="21"/>
      <c r="E140" s="21"/>
      <c r="F140" s="26"/>
      <c r="G140" s="41" t="str">
        <f t="shared" si="23"/>
        <v/>
      </c>
      <c r="H140" s="35">
        <f t="shared" si="21"/>
        <v>0</v>
      </c>
      <c r="I140" s="36"/>
      <c r="J140" s="36" t="str">
        <f t="shared" si="24"/>
        <v/>
      </c>
      <c r="K140" s="35">
        <f t="shared" si="25"/>
        <v>0</v>
      </c>
      <c r="L140" s="36"/>
      <c r="M140" s="36"/>
      <c r="N140" s="36"/>
      <c r="O140" s="36"/>
      <c r="P140" s="35" t="str">
        <f t="shared" si="31"/>
        <v/>
      </c>
      <c r="Q140" s="22"/>
      <c r="R140" s="42"/>
      <c r="S140" s="22"/>
      <c r="T140" s="42"/>
      <c r="U140" s="42"/>
      <c r="V140" s="38">
        <f t="shared" si="26"/>
        <v>0</v>
      </c>
      <c r="W140" s="35">
        <f t="shared" si="27"/>
        <v>0</v>
      </c>
      <c r="X140" s="36"/>
      <c r="Y140" s="36"/>
      <c r="Z140" s="51"/>
      <c r="AA140" s="35">
        <f t="shared" si="28"/>
        <v>0</v>
      </c>
      <c r="AB140" s="36"/>
      <c r="AC140" s="36"/>
      <c r="AD140" s="51"/>
      <c r="AE140" s="63">
        <f>IFERROR(IF(OR($C140="都道府県",$C140="市区町村"),(($L140*300+$M140*400+$N140*500)),VLOOKUP($G140,リスト!$A$2:$B$4,2,FALSE)),0)-SUM(R140,T140,U140)*2</f>
        <v>0</v>
      </c>
      <c r="AF140" s="38">
        <f t="shared" si="29"/>
        <v>0</v>
      </c>
      <c r="AG140" s="58">
        <f t="shared" si="22"/>
        <v>0</v>
      </c>
      <c r="AH140" s="67">
        <f t="shared" si="30"/>
        <v>0</v>
      </c>
      <c r="AI140" s="40"/>
      <c r="AJ140" s="16"/>
      <c r="AK140" s="29"/>
    </row>
    <row r="141" spans="1:37" ht="33.75" hidden="1" customHeight="1">
      <c r="A141">
        <v>123</v>
      </c>
      <c r="B141" s="21"/>
      <c r="C141" s="21"/>
      <c r="D141" s="21"/>
      <c r="E141" s="21"/>
      <c r="F141" s="26"/>
      <c r="G141" s="41" t="str">
        <f t="shared" si="23"/>
        <v/>
      </c>
      <c r="H141" s="35">
        <f t="shared" si="21"/>
        <v>0</v>
      </c>
      <c r="I141" s="36"/>
      <c r="J141" s="36" t="str">
        <f t="shared" si="24"/>
        <v/>
      </c>
      <c r="K141" s="35">
        <f t="shared" si="25"/>
        <v>0</v>
      </c>
      <c r="L141" s="36"/>
      <c r="M141" s="36"/>
      <c r="N141" s="36"/>
      <c r="O141" s="36"/>
      <c r="P141" s="35" t="str">
        <f t="shared" si="31"/>
        <v/>
      </c>
      <c r="Q141" s="22"/>
      <c r="R141" s="42"/>
      <c r="S141" s="22"/>
      <c r="T141" s="42"/>
      <c r="U141" s="42"/>
      <c r="V141" s="38">
        <f t="shared" si="26"/>
        <v>0</v>
      </c>
      <c r="W141" s="35">
        <f t="shared" si="27"/>
        <v>0</v>
      </c>
      <c r="X141" s="36"/>
      <c r="Y141" s="36"/>
      <c r="Z141" s="51"/>
      <c r="AA141" s="35">
        <f t="shared" si="28"/>
        <v>0</v>
      </c>
      <c r="AB141" s="36"/>
      <c r="AC141" s="36"/>
      <c r="AD141" s="51"/>
      <c r="AE141" s="63">
        <f>IFERROR(IF(OR($C141="都道府県",$C141="市区町村"),(($L141*300+$M141*400+$N141*500)),VLOOKUP($G141,リスト!$A$2:$B$4,2,FALSE)),0)-SUM(R141,T141,U141)*2</f>
        <v>0</v>
      </c>
      <c r="AF141" s="38">
        <f t="shared" si="29"/>
        <v>0</v>
      </c>
      <c r="AG141" s="58">
        <f t="shared" si="22"/>
        <v>0</v>
      </c>
      <c r="AH141" s="67">
        <f t="shared" si="30"/>
        <v>0</v>
      </c>
      <c r="AI141" s="40"/>
      <c r="AJ141" s="16"/>
      <c r="AK141" s="29"/>
    </row>
    <row r="142" spans="1:37" ht="33.75" hidden="1" customHeight="1">
      <c r="A142">
        <v>124</v>
      </c>
      <c r="B142" s="21"/>
      <c r="C142" s="21"/>
      <c r="D142" s="21"/>
      <c r="E142" s="21"/>
      <c r="F142" s="26"/>
      <c r="G142" s="41" t="str">
        <f t="shared" si="23"/>
        <v/>
      </c>
      <c r="H142" s="35">
        <f t="shared" si="21"/>
        <v>0</v>
      </c>
      <c r="I142" s="36"/>
      <c r="J142" s="36" t="str">
        <f t="shared" si="24"/>
        <v/>
      </c>
      <c r="K142" s="35">
        <f t="shared" si="25"/>
        <v>0</v>
      </c>
      <c r="L142" s="36"/>
      <c r="M142" s="36"/>
      <c r="N142" s="36"/>
      <c r="O142" s="36"/>
      <c r="P142" s="35" t="str">
        <f t="shared" si="31"/>
        <v/>
      </c>
      <c r="Q142" s="22"/>
      <c r="R142" s="42"/>
      <c r="S142" s="22"/>
      <c r="T142" s="42"/>
      <c r="U142" s="42"/>
      <c r="V142" s="38">
        <f t="shared" si="26"/>
        <v>0</v>
      </c>
      <c r="W142" s="35">
        <f t="shared" si="27"/>
        <v>0</v>
      </c>
      <c r="X142" s="36"/>
      <c r="Y142" s="36"/>
      <c r="Z142" s="51"/>
      <c r="AA142" s="35">
        <f t="shared" si="28"/>
        <v>0</v>
      </c>
      <c r="AB142" s="36"/>
      <c r="AC142" s="36"/>
      <c r="AD142" s="51"/>
      <c r="AE142" s="63">
        <f>IFERROR(IF(OR($C142="都道府県",$C142="市区町村"),(($L142*300+$M142*400+$N142*500)),VLOOKUP($G142,リスト!$A$2:$B$4,2,FALSE)),0)-SUM(R142,T142,U142)*2</f>
        <v>0</v>
      </c>
      <c r="AF142" s="38">
        <f t="shared" si="29"/>
        <v>0</v>
      </c>
      <c r="AG142" s="58">
        <f t="shared" si="22"/>
        <v>0</v>
      </c>
      <c r="AH142" s="67">
        <f t="shared" si="30"/>
        <v>0</v>
      </c>
      <c r="AI142" s="40"/>
      <c r="AJ142" s="16"/>
      <c r="AK142" s="29"/>
    </row>
    <row r="143" spans="1:37" ht="33.75" hidden="1" customHeight="1">
      <c r="A143">
        <v>125</v>
      </c>
      <c r="B143" s="21"/>
      <c r="C143" s="21"/>
      <c r="D143" s="21"/>
      <c r="E143" s="21"/>
      <c r="F143" s="26"/>
      <c r="G143" s="41" t="str">
        <f t="shared" si="23"/>
        <v/>
      </c>
      <c r="H143" s="35">
        <f t="shared" si="21"/>
        <v>0</v>
      </c>
      <c r="I143" s="36"/>
      <c r="J143" s="36" t="str">
        <f t="shared" si="24"/>
        <v/>
      </c>
      <c r="K143" s="35">
        <f t="shared" si="25"/>
        <v>0</v>
      </c>
      <c r="L143" s="36"/>
      <c r="M143" s="36"/>
      <c r="N143" s="36"/>
      <c r="O143" s="36"/>
      <c r="P143" s="35" t="str">
        <f t="shared" si="31"/>
        <v/>
      </c>
      <c r="Q143" s="22"/>
      <c r="R143" s="42"/>
      <c r="S143" s="22"/>
      <c r="T143" s="42"/>
      <c r="U143" s="42"/>
      <c r="V143" s="38">
        <f t="shared" si="26"/>
        <v>0</v>
      </c>
      <c r="W143" s="35">
        <f t="shared" si="27"/>
        <v>0</v>
      </c>
      <c r="X143" s="36"/>
      <c r="Y143" s="36"/>
      <c r="Z143" s="51"/>
      <c r="AA143" s="35">
        <f t="shared" si="28"/>
        <v>0</v>
      </c>
      <c r="AB143" s="36"/>
      <c r="AC143" s="36"/>
      <c r="AD143" s="51"/>
      <c r="AE143" s="63">
        <f>IFERROR(IF(OR($C143="都道府県",$C143="市区町村"),(($L143*300+$M143*400+$N143*500)),VLOOKUP($G143,リスト!$A$2:$B$4,2,FALSE)),0)-SUM(R143,T143,U143)*2</f>
        <v>0</v>
      </c>
      <c r="AF143" s="38">
        <f t="shared" si="29"/>
        <v>0</v>
      </c>
      <c r="AG143" s="58">
        <f t="shared" si="22"/>
        <v>0</v>
      </c>
      <c r="AH143" s="67">
        <f t="shared" si="30"/>
        <v>0</v>
      </c>
      <c r="AI143" s="40"/>
      <c r="AJ143" s="16"/>
      <c r="AK143" s="29"/>
    </row>
    <row r="144" spans="1:37" ht="33.75" hidden="1" customHeight="1">
      <c r="A144">
        <v>126</v>
      </c>
      <c r="B144" s="21"/>
      <c r="C144" s="21"/>
      <c r="D144" s="21"/>
      <c r="E144" s="21"/>
      <c r="F144" s="26"/>
      <c r="G144" s="41" t="str">
        <f t="shared" si="23"/>
        <v/>
      </c>
      <c r="H144" s="35">
        <f t="shared" si="21"/>
        <v>0</v>
      </c>
      <c r="I144" s="36"/>
      <c r="J144" s="36" t="str">
        <f t="shared" si="24"/>
        <v/>
      </c>
      <c r="K144" s="35">
        <f t="shared" si="25"/>
        <v>0</v>
      </c>
      <c r="L144" s="36"/>
      <c r="M144" s="36"/>
      <c r="N144" s="36"/>
      <c r="O144" s="36"/>
      <c r="P144" s="35" t="str">
        <f t="shared" si="31"/>
        <v/>
      </c>
      <c r="Q144" s="22"/>
      <c r="R144" s="42"/>
      <c r="S144" s="22"/>
      <c r="T144" s="42"/>
      <c r="U144" s="42"/>
      <c r="V144" s="38">
        <f t="shared" si="26"/>
        <v>0</v>
      </c>
      <c r="W144" s="35">
        <f t="shared" si="27"/>
        <v>0</v>
      </c>
      <c r="X144" s="36"/>
      <c r="Y144" s="36"/>
      <c r="Z144" s="51"/>
      <c r="AA144" s="35">
        <f t="shared" si="28"/>
        <v>0</v>
      </c>
      <c r="AB144" s="36"/>
      <c r="AC144" s="36"/>
      <c r="AD144" s="51"/>
      <c r="AE144" s="63">
        <f>IFERROR(IF(OR($C144="都道府県",$C144="市区町村"),(($L144*300+$M144*400+$N144*500)),VLOOKUP($G144,リスト!$A$2:$B$4,2,FALSE)),0)-SUM(R144,T144,U144)*2</f>
        <v>0</v>
      </c>
      <c r="AF144" s="38">
        <f t="shared" si="29"/>
        <v>0</v>
      </c>
      <c r="AG144" s="58">
        <f t="shared" si="22"/>
        <v>0</v>
      </c>
      <c r="AH144" s="67">
        <f t="shared" si="30"/>
        <v>0</v>
      </c>
      <c r="AI144" s="40"/>
      <c r="AJ144" s="16"/>
      <c r="AK144" s="29"/>
    </row>
    <row r="145" spans="1:37" ht="33.75" hidden="1" customHeight="1">
      <c r="A145">
        <v>127</v>
      </c>
      <c r="B145" s="21"/>
      <c r="C145" s="21"/>
      <c r="D145" s="21"/>
      <c r="E145" s="21"/>
      <c r="F145" s="26"/>
      <c r="G145" s="41" t="str">
        <f t="shared" si="23"/>
        <v/>
      </c>
      <c r="H145" s="35">
        <f t="shared" ref="H145:H208" si="32">SUM(I145:J145)</f>
        <v>0</v>
      </c>
      <c r="I145" s="36"/>
      <c r="J145" s="36" t="str">
        <f t="shared" si="24"/>
        <v/>
      </c>
      <c r="K145" s="35">
        <f t="shared" si="25"/>
        <v>0</v>
      </c>
      <c r="L145" s="36"/>
      <c r="M145" s="36"/>
      <c r="N145" s="36"/>
      <c r="O145" s="36"/>
      <c r="P145" s="35" t="str">
        <f t="shared" si="31"/>
        <v/>
      </c>
      <c r="Q145" s="22"/>
      <c r="R145" s="42"/>
      <c r="S145" s="22"/>
      <c r="T145" s="42"/>
      <c r="U145" s="42"/>
      <c r="V145" s="38">
        <f t="shared" si="26"/>
        <v>0</v>
      </c>
      <c r="W145" s="35">
        <f t="shared" si="27"/>
        <v>0</v>
      </c>
      <c r="X145" s="36"/>
      <c r="Y145" s="36"/>
      <c r="Z145" s="51"/>
      <c r="AA145" s="35">
        <f t="shared" si="28"/>
        <v>0</v>
      </c>
      <c r="AB145" s="36"/>
      <c r="AC145" s="36"/>
      <c r="AD145" s="51"/>
      <c r="AE145" s="63">
        <f>IFERROR(IF(OR($C145="都道府県",$C145="市区町村"),(($L145*300+$M145*400+$N145*500)),VLOOKUP($G145,リスト!$A$2:$B$4,2,FALSE)),0)-SUM(R145,T145,U145)*2</f>
        <v>0</v>
      </c>
      <c r="AF145" s="38">
        <f t="shared" si="29"/>
        <v>0</v>
      </c>
      <c r="AG145" s="58">
        <f t="shared" si="22"/>
        <v>0</v>
      </c>
      <c r="AH145" s="67">
        <f t="shared" si="30"/>
        <v>0</v>
      </c>
      <c r="AI145" s="40"/>
      <c r="AJ145" s="16"/>
      <c r="AK145" s="29"/>
    </row>
    <row r="146" spans="1:37" ht="33.75" hidden="1" customHeight="1">
      <c r="A146">
        <v>128</v>
      </c>
      <c r="B146" s="21"/>
      <c r="C146" s="21"/>
      <c r="D146" s="21"/>
      <c r="E146" s="21"/>
      <c r="F146" s="26"/>
      <c r="G146" s="41" t="str">
        <f t="shared" si="23"/>
        <v/>
      </c>
      <c r="H146" s="35">
        <f t="shared" si="32"/>
        <v>0</v>
      </c>
      <c r="I146" s="36"/>
      <c r="J146" s="36" t="str">
        <f t="shared" si="24"/>
        <v/>
      </c>
      <c r="K146" s="35">
        <f t="shared" si="25"/>
        <v>0</v>
      </c>
      <c r="L146" s="36"/>
      <c r="M146" s="36"/>
      <c r="N146" s="36"/>
      <c r="O146" s="36"/>
      <c r="P146" s="35" t="str">
        <f t="shared" si="31"/>
        <v/>
      </c>
      <c r="Q146" s="22"/>
      <c r="R146" s="42"/>
      <c r="S146" s="22"/>
      <c r="T146" s="42"/>
      <c r="U146" s="42"/>
      <c r="V146" s="38">
        <f t="shared" si="26"/>
        <v>0</v>
      </c>
      <c r="W146" s="35">
        <f t="shared" si="27"/>
        <v>0</v>
      </c>
      <c r="X146" s="36"/>
      <c r="Y146" s="36"/>
      <c r="Z146" s="51"/>
      <c r="AA146" s="35">
        <f t="shared" si="28"/>
        <v>0</v>
      </c>
      <c r="AB146" s="36"/>
      <c r="AC146" s="36"/>
      <c r="AD146" s="51"/>
      <c r="AE146" s="63">
        <f>IFERROR(IF(OR($C146="都道府県",$C146="市区町村"),(($L146*300+$M146*400+$N146*500)),VLOOKUP($G146,リスト!$A$2:$B$4,2,FALSE)),0)-SUM(R146,T146,U146)*2</f>
        <v>0</v>
      </c>
      <c r="AF146" s="38">
        <f t="shared" si="29"/>
        <v>0</v>
      </c>
      <c r="AG146" s="58">
        <f t="shared" si="22"/>
        <v>0</v>
      </c>
      <c r="AH146" s="67">
        <f t="shared" si="30"/>
        <v>0</v>
      </c>
      <c r="AI146" s="40"/>
      <c r="AJ146" s="16"/>
      <c r="AK146" s="29"/>
    </row>
    <row r="147" spans="1:37" ht="33.75" hidden="1" customHeight="1">
      <c r="A147">
        <v>129</v>
      </c>
      <c r="B147" s="21"/>
      <c r="C147" s="21"/>
      <c r="D147" s="21"/>
      <c r="E147" s="21"/>
      <c r="F147" s="26"/>
      <c r="G147" s="41" t="str">
        <f t="shared" si="23"/>
        <v/>
      </c>
      <c r="H147" s="35">
        <f t="shared" si="32"/>
        <v>0</v>
      </c>
      <c r="I147" s="36"/>
      <c r="J147" s="36" t="str">
        <f t="shared" si="24"/>
        <v/>
      </c>
      <c r="K147" s="35">
        <f t="shared" si="25"/>
        <v>0</v>
      </c>
      <c r="L147" s="36"/>
      <c r="M147" s="36"/>
      <c r="N147" s="36"/>
      <c r="O147" s="36"/>
      <c r="P147" s="35" t="str">
        <f t="shared" si="31"/>
        <v/>
      </c>
      <c r="Q147" s="22"/>
      <c r="R147" s="42"/>
      <c r="S147" s="22"/>
      <c r="T147" s="42"/>
      <c r="U147" s="42"/>
      <c r="V147" s="38">
        <f t="shared" si="26"/>
        <v>0</v>
      </c>
      <c r="W147" s="35">
        <f t="shared" si="27"/>
        <v>0</v>
      </c>
      <c r="X147" s="36"/>
      <c r="Y147" s="36"/>
      <c r="Z147" s="51"/>
      <c r="AA147" s="35">
        <f t="shared" si="28"/>
        <v>0</v>
      </c>
      <c r="AB147" s="36"/>
      <c r="AC147" s="36"/>
      <c r="AD147" s="51"/>
      <c r="AE147" s="63">
        <f>IFERROR(IF(OR($C147="都道府県",$C147="市区町村"),(($L147*300+$M147*400+$N147*500)),VLOOKUP($G147,リスト!$A$2:$B$4,2,FALSE)),0)-SUM(R147,T147,U147)*2</f>
        <v>0</v>
      </c>
      <c r="AF147" s="38">
        <f t="shared" si="29"/>
        <v>0</v>
      </c>
      <c r="AG147" s="58">
        <f t="shared" ref="AG147:AG210" si="33">IF(C147="市区町村",ROUNDDOWN(AF147/2,0),AF147/2)</f>
        <v>0</v>
      </c>
      <c r="AH147" s="67">
        <f t="shared" si="30"/>
        <v>0</v>
      </c>
      <c r="AI147" s="40"/>
      <c r="AJ147" s="16"/>
      <c r="AK147" s="29"/>
    </row>
    <row r="148" spans="1:37" ht="33.75" hidden="1" customHeight="1">
      <c r="A148">
        <v>130</v>
      </c>
      <c r="B148" s="21"/>
      <c r="C148" s="21"/>
      <c r="D148" s="21"/>
      <c r="E148" s="21"/>
      <c r="F148" s="26"/>
      <c r="G148" s="41" t="str">
        <f t="shared" ref="G148:G211" si="34">IF(F148="","",(IF(F148&gt;=60,"③定員（60人以上）",IF(F148&gt;=20,"②定員（20人以上59人以下)","①定員（19人以下）"))))</f>
        <v/>
      </c>
      <c r="H148" s="35">
        <f t="shared" si="32"/>
        <v>0</v>
      </c>
      <c r="I148" s="36"/>
      <c r="J148" s="36" t="str">
        <f t="shared" ref="J148:J211" si="35">IF(C148="私立",1,"")</f>
        <v/>
      </c>
      <c r="K148" s="35">
        <f t="shared" ref="K148:K211" si="36">SUM(L148:N148)</f>
        <v>0</v>
      </c>
      <c r="L148" s="36"/>
      <c r="M148" s="36"/>
      <c r="N148" s="36"/>
      <c r="O148" s="36"/>
      <c r="P148" s="35" t="str">
        <f t="shared" si="31"/>
        <v/>
      </c>
      <c r="Q148" s="22"/>
      <c r="R148" s="42"/>
      <c r="S148" s="22"/>
      <c r="T148" s="42"/>
      <c r="U148" s="42"/>
      <c r="V148" s="38">
        <f t="shared" ref="V148:V211" si="37">W148+AA148</f>
        <v>0</v>
      </c>
      <c r="W148" s="35">
        <f t="shared" ref="W148:W211" si="38">X148+Y148</f>
        <v>0</v>
      </c>
      <c r="X148" s="36"/>
      <c r="Y148" s="36"/>
      <c r="Z148" s="51"/>
      <c r="AA148" s="35">
        <f t="shared" ref="AA148:AA211" si="39">SUM(AB148:AC148)</f>
        <v>0</v>
      </c>
      <c r="AB148" s="36"/>
      <c r="AC148" s="36"/>
      <c r="AD148" s="51"/>
      <c r="AE148" s="63">
        <f>IFERROR(IF(OR($C148="都道府県",$C148="市区町村"),(($L148*300+$M148*400+$N148*500)),VLOOKUP($G148,リスト!$A$2:$B$4,2,FALSE)),0)-SUM(R148,T148,U148)*2</f>
        <v>0</v>
      </c>
      <c r="AF148" s="38">
        <f t="shared" ref="AF148:AF211" si="40">IF(V148&lt;AE148,V148,AE148)</f>
        <v>0</v>
      </c>
      <c r="AG148" s="58">
        <f t="shared" si="33"/>
        <v>0</v>
      </c>
      <c r="AH148" s="67">
        <f t="shared" ref="AH148:AH211" si="41">ROUNDDOWN(AF148/2,0)</f>
        <v>0</v>
      </c>
      <c r="AI148" s="40"/>
      <c r="AJ148" s="16"/>
      <c r="AK148" s="29"/>
    </row>
    <row r="149" spans="1:37" ht="33.75" hidden="1" customHeight="1">
      <c r="A149">
        <v>131</v>
      </c>
      <c r="B149" s="21"/>
      <c r="C149" s="21"/>
      <c r="D149" s="21"/>
      <c r="E149" s="21"/>
      <c r="F149" s="26"/>
      <c r="G149" s="41" t="str">
        <f t="shared" si="34"/>
        <v/>
      </c>
      <c r="H149" s="35">
        <f t="shared" si="32"/>
        <v>0</v>
      </c>
      <c r="I149" s="36"/>
      <c r="J149" s="36" t="str">
        <f t="shared" si="35"/>
        <v/>
      </c>
      <c r="K149" s="35">
        <f t="shared" si="36"/>
        <v>0</v>
      </c>
      <c r="L149" s="36"/>
      <c r="M149" s="36"/>
      <c r="N149" s="36"/>
      <c r="O149" s="36"/>
      <c r="P149" s="35" t="str">
        <f t="shared" ref="P149:P212" si="42">IF(C149="市区町村",H149-O149,"")</f>
        <v/>
      </c>
      <c r="Q149" s="22"/>
      <c r="R149" s="42"/>
      <c r="S149" s="22"/>
      <c r="T149" s="42"/>
      <c r="U149" s="42"/>
      <c r="V149" s="38">
        <f t="shared" si="37"/>
        <v>0</v>
      </c>
      <c r="W149" s="35">
        <f t="shared" si="38"/>
        <v>0</v>
      </c>
      <c r="X149" s="36"/>
      <c r="Y149" s="36"/>
      <c r="Z149" s="51"/>
      <c r="AA149" s="35">
        <f t="shared" si="39"/>
        <v>0</v>
      </c>
      <c r="AB149" s="36"/>
      <c r="AC149" s="36"/>
      <c r="AD149" s="51"/>
      <c r="AE149" s="63">
        <f>IFERROR(IF(OR($C149="都道府県",$C149="市区町村"),(($L149*300+$M149*400+$N149*500)),VLOOKUP($G149,リスト!$A$2:$B$4,2,FALSE)),0)-SUM(R149,T149,U149)*2</f>
        <v>0</v>
      </c>
      <c r="AF149" s="38">
        <f t="shared" si="40"/>
        <v>0</v>
      </c>
      <c r="AG149" s="58">
        <f t="shared" si="33"/>
        <v>0</v>
      </c>
      <c r="AH149" s="67">
        <f t="shared" si="41"/>
        <v>0</v>
      </c>
      <c r="AI149" s="40"/>
      <c r="AJ149" s="16"/>
      <c r="AK149" s="29"/>
    </row>
    <row r="150" spans="1:37" ht="33.75" hidden="1" customHeight="1">
      <c r="A150">
        <v>132</v>
      </c>
      <c r="B150" s="21"/>
      <c r="C150" s="21"/>
      <c r="D150" s="21"/>
      <c r="E150" s="21"/>
      <c r="F150" s="26"/>
      <c r="G150" s="41" t="str">
        <f t="shared" si="34"/>
        <v/>
      </c>
      <c r="H150" s="35">
        <f t="shared" si="32"/>
        <v>0</v>
      </c>
      <c r="I150" s="36"/>
      <c r="J150" s="36" t="str">
        <f t="shared" si="35"/>
        <v/>
      </c>
      <c r="K150" s="35">
        <f t="shared" si="36"/>
        <v>0</v>
      </c>
      <c r="L150" s="36"/>
      <c r="M150" s="36"/>
      <c r="N150" s="36"/>
      <c r="O150" s="36"/>
      <c r="P150" s="35" t="str">
        <f t="shared" si="42"/>
        <v/>
      </c>
      <c r="Q150" s="22"/>
      <c r="R150" s="42"/>
      <c r="S150" s="22"/>
      <c r="T150" s="42"/>
      <c r="U150" s="42"/>
      <c r="V150" s="38">
        <f t="shared" si="37"/>
        <v>0</v>
      </c>
      <c r="W150" s="35">
        <f t="shared" si="38"/>
        <v>0</v>
      </c>
      <c r="X150" s="36"/>
      <c r="Y150" s="36"/>
      <c r="Z150" s="51"/>
      <c r="AA150" s="35">
        <f t="shared" si="39"/>
        <v>0</v>
      </c>
      <c r="AB150" s="36"/>
      <c r="AC150" s="36"/>
      <c r="AD150" s="51"/>
      <c r="AE150" s="63">
        <f>IFERROR(IF(OR($C150="都道府県",$C150="市区町村"),(($L150*300+$M150*400+$N150*500)),VLOOKUP($G150,リスト!$A$2:$B$4,2,FALSE)),0)-SUM(R150,T150,U150)*2</f>
        <v>0</v>
      </c>
      <c r="AF150" s="38">
        <f t="shared" si="40"/>
        <v>0</v>
      </c>
      <c r="AG150" s="58">
        <f t="shared" si="33"/>
        <v>0</v>
      </c>
      <c r="AH150" s="67">
        <f t="shared" si="41"/>
        <v>0</v>
      </c>
      <c r="AI150" s="40"/>
      <c r="AJ150" s="16"/>
      <c r="AK150" s="29"/>
    </row>
    <row r="151" spans="1:37" ht="33.75" hidden="1" customHeight="1">
      <c r="A151">
        <v>133</v>
      </c>
      <c r="B151" s="21"/>
      <c r="C151" s="21"/>
      <c r="D151" s="21"/>
      <c r="E151" s="21"/>
      <c r="F151" s="26"/>
      <c r="G151" s="41" t="str">
        <f t="shared" si="34"/>
        <v/>
      </c>
      <c r="H151" s="35">
        <f t="shared" si="32"/>
        <v>0</v>
      </c>
      <c r="I151" s="36"/>
      <c r="J151" s="36" t="str">
        <f t="shared" si="35"/>
        <v/>
      </c>
      <c r="K151" s="35">
        <f t="shared" si="36"/>
        <v>0</v>
      </c>
      <c r="L151" s="36"/>
      <c r="M151" s="36"/>
      <c r="N151" s="36"/>
      <c r="O151" s="36"/>
      <c r="P151" s="35" t="str">
        <f t="shared" si="42"/>
        <v/>
      </c>
      <c r="Q151" s="22"/>
      <c r="R151" s="42"/>
      <c r="S151" s="22"/>
      <c r="T151" s="42"/>
      <c r="U151" s="42"/>
      <c r="V151" s="38">
        <f t="shared" si="37"/>
        <v>0</v>
      </c>
      <c r="W151" s="35">
        <f t="shared" si="38"/>
        <v>0</v>
      </c>
      <c r="X151" s="36"/>
      <c r="Y151" s="36"/>
      <c r="Z151" s="51"/>
      <c r="AA151" s="35">
        <f t="shared" si="39"/>
        <v>0</v>
      </c>
      <c r="AB151" s="36"/>
      <c r="AC151" s="36"/>
      <c r="AD151" s="51"/>
      <c r="AE151" s="63">
        <f>IFERROR(IF(OR($C151="都道府県",$C151="市区町村"),(($L151*300+$M151*400+$N151*500)),VLOOKUP($G151,リスト!$A$2:$B$4,2,FALSE)),0)-SUM(R151,T151,U151)*2</f>
        <v>0</v>
      </c>
      <c r="AF151" s="38">
        <f t="shared" si="40"/>
        <v>0</v>
      </c>
      <c r="AG151" s="58">
        <f t="shared" si="33"/>
        <v>0</v>
      </c>
      <c r="AH151" s="67">
        <f t="shared" si="41"/>
        <v>0</v>
      </c>
      <c r="AI151" s="40"/>
      <c r="AJ151" s="16"/>
      <c r="AK151" s="29"/>
    </row>
    <row r="152" spans="1:37" ht="33.75" hidden="1" customHeight="1">
      <c r="A152">
        <v>134</v>
      </c>
      <c r="B152" s="21"/>
      <c r="C152" s="21"/>
      <c r="D152" s="21"/>
      <c r="E152" s="21"/>
      <c r="F152" s="26"/>
      <c r="G152" s="41" t="str">
        <f t="shared" si="34"/>
        <v/>
      </c>
      <c r="H152" s="35">
        <f t="shared" si="32"/>
        <v>0</v>
      </c>
      <c r="I152" s="36"/>
      <c r="J152" s="36" t="str">
        <f t="shared" si="35"/>
        <v/>
      </c>
      <c r="K152" s="35">
        <f t="shared" si="36"/>
        <v>0</v>
      </c>
      <c r="L152" s="36"/>
      <c r="M152" s="36"/>
      <c r="N152" s="36"/>
      <c r="O152" s="36"/>
      <c r="P152" s="35" t="str">
        <f t="shared" si="42"/>
        <v/>
      </c>
      <c r="Q152" s="22"/>
      <c r="R152" s="42"/>
      <c r="S152" s="22"/>
      <c r="T152" s="42"/>
      <c r="U152" s="42"/>
      <c r="V152" s="38">
        <f t="shared" si="37"/>
        <v>0</v>
      </c>
      <c r="W152" s="35">
        <f t="shared" si="38"/>
        <v>0</v>
      </c>
      <c r="X152" s="36"/>
      <c r="Y152" s="36"/>
      <c r="Z152" s="51"/>
      <c r="AA152" s="35">
        <f t="shared" si="39"/>
        <v>0</v>
      </c>
      <c r="AB152" s="36"/>
      <c r="AC152" s="36"/>
      <c r="AD152" s="51"/>
      <c r="AE152" s="63">
        <f>IFERROR(IF(OR($C152="都道府県",$C152="市区町村"),(($L152*300+$M152*400+$N152*500)),VLOOKUP($G152,リスト!$A$2:$B$4,2,FALSE)),0)-SUM(R152,T152,U152)*2</f>
        <v>0</v>
      </c>
      <c r="AF152" s="38">
        <f t="shared" si="40"/>
        <v>0</v>
      </c>
      <c r="AG152" s="58">
        <f t="shared" si="33"/>
        <v>0</v>
      </c>
      <c r="AH152" s="67">
        <f t="shared" si="41"/>
        <v>0</v>
      </c>
      <c r="AI152" s="40"/>
      <c r="AJ152" s="16"/>
      <c r="AK152" s="29"/>
    </row>
    <row r="153" spans="1:37" ht="33.75" hidden="1" customHeight="1">
      <c r="A153">
        <v>135</v>
      </c>
      <c r="B153" s="21"/>
      <c r="C153" s="21"/>
      <c r="D153" s="21"/>
      <c r="E153" s="21"/>
      <c r="F153" s="26"/>
      <c r="G153" s="41" t="str">
        <f t="shared" si="34"/>
        <v/>
      </c>
      <c r="H153" s="35">
        <f t="shared" si="32"/>
        <v>0</v>
      </c>
      <c r="I153" s="36"/>
      <c r="J153" s="36" t="str">
        <f t="shared" si="35"/>
        <v/>
      </c>
      <c r="K153" s="35">
        <f t="shared" si="36"/>
        <v>0</v>
      </c>
      <c r="L153" s="36"/>
      <c r="M153" s="36"/>
      <c r="N153" s="36"/>
      <c r="O153" s="36"/>
      <c r="P153" s="35" t="str">
        <f t="shared" si="42"/>
        <v/>
      </c>
      <c r="Q153" s="22"/>
      <c r="R153" s="42"/>
      <c r="S153" s="22"/>
      <c r="T153" s="42"/>
      <c r="U153" s="42"/>
      <c r="V153" s="38">
        <f t="shared" si="37"/>
        <v>0</v>
      </c>
      <c r="W153" s="35">
        <f t="shared" si="38"/>
        <v>0</v>
      </c>
      <c r="X153" s="36"/>
      <c r="Y153" s="36"/>
      <c r="Z153" s="51"/>
      <c r="AA153" s="35">
        <f t="shared" si="39"/>
        <v>0</v>
      </c>
      <c r="AB153" s="36"/>
      <c r="AC153" s="36"/>
      <c r="AD153" s="51"/>
      <c r="AE153" s="63">
        <f>IFERROR(IF(OR($C153="都道府県",$C153="市区町村"),(($L153*300+$M153*400+$N153*500)),VLOOKUP($G153,リスト!$A$2:$B$4,2,FALSE)),0)-SUM(R153,T153,U153)*2</f>
        <v>0</v>
      </c>
      <c r="AF153" s="38">
        <f t="shared" si="40"/>
        <v>0</v>
      </c>
      <c r="AG153" s="58">
        <f t="shared" si="33"/>
        <v>0</v>
      </c>
      <c r="AH153" s="67">
        <f t="shared" si="41"/>
        <v>0</v>
      </c>
      <c r="AI153" s="40"/>
      <c r="AJ153" s="16"/>
      <c r="AK153" s="29"/>
    </row>
    <row r="154" spans="1:37" ht="33.75" hidden="1" customHeight="1">
      <c r="A154">
        <v>136</v>
      </c>
      <c r="B154" s="21"/>
      <c r="C154" s="21"/>
      <c r="D154" s="21"/>
      <c r="E154" s="21"/>
      <c r="F154" s="26"/>
      <c r="G154" s="41" t="str">
        <f t="shared" si="34"/>
        <v/>
      </c>
      <c r="H154" s="35">
        <f t="shared" si="32"/>
        <v>0</v>
      </c>
      <c r="I154" s="36"/>
      <c r="J154" s="36" t="str">
        <f t="shared" si="35"/>
        <v/>
      </c>
      <c r="K154" s="35">
        <f t="shared" si="36"/>
        <v>0</v>
      </c>
      <c r="L154" s="36"/>
      <c r="M154" s="36"/>
      <c r="N154" s="36"/>
      <c r="O154" s="36"/>
      <c r="P154" s="35" t="str">
        <f t="shared" si="42"/>
        <v/>
      </c>
      <c r="Q154" s="22"/>
      <c r="R154" s="42"/>
      <c r="S154" s="22"/>
      <c r="T154" s="42"/>
      <c r="U154" s="42"/>
      <c r="V154" s="38">
        <f t="shared" si="37"/>
        <v>0</v>
      </c>
      <c r="W154" s="35">
        <f t="shared" si="38"/>
        <v>0</v>
      </c>
      <c r="X154" s="36"/>
      <c r="Y154" s="36"/>
      <c r="Z154" s="51"/>
      <c r="AA154" s="35">
        <f t="shared" si="39"/>
        <v>0</v>
      </c>
      <c r="AB154" s="36"/>
      <c r="AC154" s="36"/>
      <c r="AD154" s="51"/>
      <c r="AE154" s="63">
        <f>IFERROR(IF(OR($C154="都道府県",$C154="市区町村"),(($L154*300+$M154*400+$N154*500)),VLOOKUP($G154,リスト!$A$2:$B$4,2,FALSE)),0)-SUM(R154,T154,U154)*2</f>
        <v>0</v>
      </c>
      <c r="AF154" s="38">
        <f t="shared" si="40"/>
        <v>0</v>
      </c>
      <c r="AG154" s="58">
        <f t="shared" si="33"/>
        <v>0</v>
      </c>
      <c r="AH154" s="67">
        <f t="shared" si="41"/>
        <v>0</v>
      </c>
      <c r="AI154" s="40"/>
      <c r="AJ154" s="16"/>
      <c r="AK154" s="29"/>
    </row>
    <row r="155" spans="1:37" ht="33.75" hidden="1" customHeight="1">
      <c r="A155">
        <v>137</v>
      </c>
      <c r="B155" s="21"/>
      <c r="C155" s="21"/>
      <c r="D155" s="21"/>
      <c r="E155" s="21"/>
      <c r="F155" s="26"/>
      <c r="G155" s="41" t="str">
        <f t="shared" si="34"/>
        <v/>
      </c>
      <c r="H155" s="35">
        <f t="shared" si="32"/>
        <v>0</v>
      </c>
      <c r="I155" s="36"/>
      <c r="J155" s="36" t="str">
        <f t="shared" si="35"/>
        <v/>
      </c>
      <c r="K155" s="35">
        <f t="shared" si="36"/>
        <v>0</v>
      </c>
      <c r="L155" s="36"/>
      <c r="M155" s="36"/>
      <c r="N155" s="36"/>
      <c r="O155" s="36"/>
      <c r="P155" s="35" t="str">
        <f t="shared" si="42"/>
        <v/>
      </c>
      <c r="Q155" s="22"/>
      <c r="R155" s="42"/>
      <c r="S155" s="22"/>
      <c r="T155" s="42"/>
      <c r="U155" s="42"/>
      <c r="V155" s="38">
        <f t="shared" si="37"/>
        <v>0</v>
      </c>
      <c r="W155" s="35">
        <f t="shared" si="38"/>
        <v>0</v>
      </c>
      <c r="X155" s="36"/>
      <c r="Y155" s="36"/>
      <c r="Z155" s="51"/>
      <c r="AA155" s="35">
        <f t="shared" si="39"/>
        <v>0</v>
      </c>
      <c r="AB155" s="36"/>
      <c r="AC155" s="36"/>
      <c r="AD155" s="51"/>
      <c r="AE155" s="63">
        <f>IFERROR(IF(OR($C155="都道府県",$C155="市区町村"),(($L155*300+$M155*400+$N155*500)),VLOOKUP($G155,リスト!$A$2:$B$4,2,FALSE)),0)-SUM(R155,T155,U155)*2</f>
        <v>0</v>
      </c>
      <c r="AF155" s="38">
        <f t="shared" si="40"/>
        <v>0</v>
      </c>
      <c r="AG155" s="58">
        <f t="shared" si="33"/>
        <v>0</v>
      </c>
      <c r="AH155" s="67">
        <f t="shared" si="41"/>
        <v>0</v>
      </c>
      <c r="AI155" s="40"/>
      <c r="AJ155" s="16"/>
      <c r="AK155" s="29"/>
    </row>
    <row r="156" spans="1:37" ht="33.75" hidden="1" customHeight="1">
      <c r="A156">
        <v>138</v>
      </c>
      <c r="B156" s="21"/>
      <c r="C156" s="21"/>
      <c r="D156" s="21"/>
      <c r="E156" s="21"/>
      <c r="F156" s="26"/>
      <c r="G156" s="41" t="str">
        <f t="shared" si="34"/>
        <v/>
      </c>
      <c r="H156" s="35">
        <f t="shared" si="32"/>
        <v>0</v>
      </c>
      <c r="I156" s="36"/>
      <c r="J156" s="36" t="str">
        <f t="shared" si="35"/>
        <v/>
      </c>
      <c r="K156" s="35">
        <f t="shared" si="36"/>
        <v>0</v>
      </c>
      <c r="L156" s="36"/>
      <c r="M156" s="36"/>
      <c r="N156" s="36"/>
      <c r="O156" s="36"/>
      <c r="P156" s="35" t="str">
        <f t="shared" si="42"/>
        <v/>
      </c>
      <c r="Q156" s="22"/>
      <c r="R156" s="42"/>
      <c r="S156" s="22"/>
      <c r="T156" s="42"/>
      <c r="U156" s="42"/>
      <c r="V156" s="38">
        <f t="shared" si="37"/>
        <v>0</v>
      </c>
      <c r="W156" s="35">
        <f t="shared" si="38"/>
        <v>0</v>
      </c>
      <c r="X156" s="36"/>
      <c r="Y156" s="36"/>
      <c r="Z156" s="51"/>
      <c r="AA156" s="35">
        <f t="shared" si="39"/>
        <v>0</v>
      </c>
      <c r="AB156" s="36"/>
      <c r="AC156" s="36"/>
      <c r="AD156" s="51"/>
      <c r="AE156" s="63">
        <f>IFERROR(IF(OR($C156="都道府県",$C156="市区町村"),(($L156*300+$M156*400+$N156*500)),VLOOKUP($G156,リスト!$A$2:$B$4,2,FALSE)),0)-SUM(R156,T156,U156)*2</f>
        <v>0</v>
      </c>
      <c r="AF156" s="38">
        <f t="shared" si="40"/>
        <v>0</v>
      </c>
      <c r="AG156" s="58">
        <f t="shared" si="33"/>
        <v>0</v>
      </c>
      <c r="AH156" s="67">
        <f t="shared" si="41"/>
        <v>0</v>
      </c>
      <c r="AI156" s="40"/>
      <c r="AJ156" s="16"/>
      <c r="AK156" s="29"/>
    </row>
    <row r="157" spans="1:37" ht="33.75" hidden="1" customHeight="1">
      <c r="A157">
        <v>139</v>
      </c>
      <c r="B157" s="21"/>
      <c r="C157" s="21"/>
      <c r="D157" s="21"/>
      <c r="E157" s="21"/>
      <c r="F157" s="26"/>
      <c r="G157" s="41" t="str">
        <f t="shared" si="34"/>
        <v/>
      </c>
      <c r="H157" s="35">
        <f t="shared" si="32"/>
        <v>0</v>
      </c>
      <c r="I157" s="36"/>
      <c r="J157" s="36" t="str">
        <f t="shared" si="35"/>
        <v/>
      </c>
      <c r="K157" s="35">
        <f t="shared" si="36"/>
        <v>0</v>
      </c>
      <c r="L157" s="36"/>
      <c r="M157" s="36"/>
      <c r="N157" s="36"/>
      <c r="O157" s="36"/>
      <c r="P157" s="35" t="str">
        <f t="shared" si="42"/>
        <v/>
      </c>
      <c r="Q157" s="22"/>
      <c r="R157" s="42"/>
      <c r="S157" s="22"/>
      <c r="T157" s="42"/>
      <c r="U157" s="42"/>
      <c r="V157" s="38">
        <f t="shared" si="37"/>
        <v>0</v>
      </c>
      <c r="W157" s="35">
        <f t="shared" si="38"/>
        <v>0</v>
      </c>
      <c r="X157" s="36"/>
      <c r="Y157" s="36"/>
      <c r="Z157" s="51"/>
      <c r="AA157" s="35">
        <f t="shared" si="39"/>
        <v>0</v>
      </c>
      <c r="AB157" s="36"/>
      <c r="AC157" s="36"/>
      <c r="AD157" s="51"/>
      <c r="AE157" s="63">
        <f>IFERROR(IF(OR($C157="都道府県",$C157="市区町村"),(($L157*300+$M157*400+$N157*500)),VLOOKUP($G157,リスト!$A$2:$B$4,2,FALSE)),0)-SUM(R157,T157,U157)*2</f>
        <v>0</v>
      </c>
      <c r="AF157" s="38">
        <f t="shared" si="40"/>
        <v>0</v>
      </c>
      <c r="AG157" s="58">
        <f t="shared" si="33"/>
        <v>0</v>
      </c>
      <c r="AH157" s="67">
        <f t="shared" si="41"/>
        <v>0</v>
      </c>
      <c r="AI157" s="40"/>
      <c r="AJ157" s="16"/>
      <c r="AK157" s="29"/>
    </row>
    <row r="158" spans="1:37" ht="33.75" hidden="1" customHeight="1">
      <c r="A158">
        <v>140</v>
      </c>
      <c r="B158" s="21"/>
      <c r="C158" s="21"/>
      <c r="D158" s="21"/>
      <c r="E158" s="21"/>
      <c r="F158" s="26"/>
      <c r="G158" s="41" t="str">
        <f t="shared" si="34"/>
        <v/>
      </c>
      <c r="H158" s="35">
        <f t="shared" si="32"/>
        <v>0</v>
      </c>
      <c r="I158" s="36"/>
      <c r="J158" s="36" t="str">
        <f t="shared" si="35"/>
        <v/>
      </c>
      <c r="K158" s="35">
        <f t="shared" si="36"/>
        <v>0</v>
      </c>
      <c r="L158" s="36"/>
      <c r="M158" s="36"/>
      <c r="N158" s="36"/>
      <c r="O158" s="36"/>
      <c r="P158" s="35" t="str">
        <f t="shared" si="42"/>
        <v/>
      </c>
      <c r="Q158" s="22"/>
      <c r="R158" s="42"/>
      <c r="S158" s="22"/>
      <c r="T158" s="42"/>
      <c r="U158" s="42"/>
      <c r="V158" s="38">
        <f t="shared" si="37"/>
        <v>0</v>
      </c>
      <c r="W158" s="35">
        <f t="shared" si="38"/>
        <v>0</v>
      </c>
      <c r="X158" s="36"/>
      <c r="Y158" s="36"/>
      <c r="Z158" s="51"/>
      <c r="AA158" s="35">
        <f t="shared" si="39"/>
        <v>0</v>
      </c>
      <c r="AB158" s="36"/>
      <c r="AC158" s="36"/>
      <c r="AD158" s="51"/>
      <c r="AE158" s="63">
        <f>IFERROR(IF(OR($C158="都道府県",$C158="市区町村"),(($L158*300+$M158*400+$N158*500)),VLOOKUP($G158,リスト!$A$2:$B$4,2,FALSE)),0)-SUM(R158,T158,U158)*2</f>
        <v>0</v>
      </c>
      <c r="AF158" s="38">
        <f t="shared" si="40"/>
        <v>0</v>
      </c>
      <c r="AG158" s="58">
        <f t="shared" si="33"/>
        <v>0</v>
      </c>
      <c r="AH158" s="67">
        <f t="shared" si="41"/>
        <v>0</v>
      </c>
      <c r="AI158" s="40"/>
      <c r="AJ158" s="16"/>
      <c r="AK158" s="29"/>
    </row>
    <row r="159" spans="1:37" ht="33.75" hidden="1" customHeight="1">
      <c r="A159">
        <v>141</v>
      </c>
      <c r="B159" s="21"/>
      <c r="C159" s="21"/>
      <c r="D159" s="21"/>
      <c r="E159" s="21"/>
      <c r="F159" s="26"/>
      <c r="G159" s="41" t="str">
        <f t="shared" si="34"/>
        <v/>
      </c>
      <c r="H159" s="35">
        <f t="shared" si="32"/>
        <v>0</v>
      </c>
      <c r="I159" s="36"/>
      <c r="J159" s="36" t="str">
        <f t="shared" si="35"/>
        <v/>
      </c>
      <c r="K159" s="35">
        <f t="shared" si="36"/>
        <v>0</v>
      </c>
      <c r="L159" s="36"/>
      <c r="M159" s="36"/>
      <c r="N159" s="36"/>
      <c r="O159" s="36"/>
      <c r="P159" s="35" t="str">
        <f t="shared" si="42"/>
        <v/>
      </c>
      <c r="Q159" s="22"/>
      <c r="R159" s="42"/>
      <c r="S159" s="22"/>
      <c r="T159" s="42"/>
      <c r="U159" s="42"/>
      <c r="V159" s="38">
        <f t="shared" si="37"/>
        <v>0</v>
      </c>
      <c r="W159" s="35">
        <f t="shared" si="38"/>
        <v>0</v>
      </c>
      <c r="X159" s="36"/>
      <c r="Y159" s="36"/>
      <c r="Z159" s="51"/>
      <c r="AA159" s="35">
        <f t="shared" si="39"/>
        <v>0</v>
      </c>
      <c r="AB159" s="36"/>
      <c r="AC159" s="36"/>
      <c r="AD159" s="51"/>
      <c r="AE159" s="63">
        <f>IFERROR(IF(OR($C159="都道府県",$C159="市区町村"),(($L159*300+$M159*400+$N159*500)),VLOOKUP($G159,リスト!$A$2:$B$4,2,FALSE)),0)-SUM(R159,T159,U159)*2</f>
        <v>0</v>
      </c>
      <c r="AF159" s="38">
        <f t="shared" si="40"/>
        <v>0</v>
      </c>
      <c r="AG159" s="58">
        <f t="shared" si="33"/>
        <v>0</v>
      </c>
      <c r="AH159" s="67">
        <f t="shared" si="41"/>
        <v>0</v>
      </c>
      <c r="AI159" s="40"/>
      <c r="AJ159" s="16"/>
      <c r="AK159" s="29"/>
    </row>
    <row r="160" spans="1:37" ht="33.75" hidden="1" customHeight="1">
      <c r="A160">
        <v>142</v>
      </c>
      <c r="B160" s="21"/>
      <c r="C160" s="21"/>
      <c r="D160" s="21"/>
      <c r="E160" s="21"/>
      <c r="F160" s="26"/>
      <c r="G160" s="41" t="str">
        <f t="shared" si="34"/>
        <v/>
      </c>
      <c r="H160" s="35">
        <f t="shared" si="32"/>
        <v>0</v>
      </c>
      <c r="I160" s="36"/>
      <c r="J160" s="36" t="str">
        <f t="shared" si="35"/>
        <v/>
      </c>
      <c r="K160" s="35">
        <f t="shared" si="36"/>
        <v>0</v>
      </c>
      <c r="L160" s="36"/>
      <c r="M160" s="36"/>
      <c r="N160" s="36"/>
      <c r="O160" s="36"/>
      <c r="P160" s="35" t="str">
        <f t="shared" si="42"/>
        <v/>
      </c>
      <c r="Q160" s="22"/>
      <c r="R160" s="42"/>
      <c r="S160" s="22"/>
      <c r="T160" s="42"/>
      <c r="U160" s="42"/>
      <c r="V160" s="38">
        <f t="shared" si="37"/>
        <v>0</v>
      </c>
      <c r="W160" s="35">
        <f t="shared" si="38"/>
        <v>0</v>
      </c>
      <c r="X160" s="36"/>
      <c r="Y160" s="36"/>
      <c r="Z160" s="51"/>
      <c r="AA160" s="35">
        <f t="shared" si="39"/>
        <v>0</v>
      </c>
      <c r="AB160" s="36"/>
      <c r="AC160" s="36"/>
      <c r="AD160" s="51"/>
      <c r="AE160" s="63">
        <f>IFERROR(IF(OR($C160="都道府県",$C160="市区町村"),(($L160*300+$M160*400+$N160*500)),VLOOKUP($G160,リスト!$A$2:$B$4,2,FALSE)),0)-SUM(R160,T160,U160)*2</f>
        <v>0</v>
      </c>
      <c r="AF160" s="38">
        <f t="shared" si="40"/>
        <v>0</v>
      </c>
      <c r="AG160" s="58">
        <f t="shared" si="33"/>
        <v>0</v>
      </c>
      <c r="AH160" s="67">
        <f t="shared" si="41"/>
        <v>0</v>
      </c>
      <c r="AI160" s="40"/>
      <c r="AJ160" s="16"/>
      <c r="AK160" s="29"/>
    </row>
    <row r="161" spans="1:37" ht="33.75" hidden="1" customHeight="1">
      <c r="A161">
        <v>143</v>
      </c>
      <c r="B161" s="21"/>
      <c r="C161" s="21"/>
      <c r="D161" s="21"/>
      <c r="E161" s="21"/>
      <c r="F161" s="26"/>
      <c r="G161" s="41" t="str">
        <f t="shared" si="34"/>
        <v/>
      </c>
      <c r="H161" s="35">
        <f t="shared" si="32"/>
        <v>0</v>
      </c>
      <c r="I161" s="36"/>
      <c r="J161" s="36" t="str">
        <f t="shared" si="35"/>
        <v/>
      </c>
      <c r="K161" s="35">
        <f t="shared" si="36"/>
        <v>0</v>
      </c>
      <c r="L161" s="36"/>
      <c r="M161" s="36"/>
      <c r="N161" s="36"/>
      <c r="O161" s="36"/>
      <c r="P161" s="35" t="str">
        <f t="shared" si="42"/>
        <v/>
      </c>
      <c r="Q161" s="22"/>
      <c r="R161" s="42"/>
      <c r="S161" s="22"/>
      <c r="T161" s="42"/>
      <c r="U161" s="42"/>
      <c r="V161" s="38">
        <f t="shared" si="37"/>
        <v>0</v>
      </c>
      <c r="W161" s="35">
        <f t="shared" si="38"/>
        <v>0</v>
      </c>
      <c r="X161" s="36"/>
      <c r="Y161" s="36"/>
      <c r="Z161" s="51"/>
      <c r="AA161" s="35">
        <f t="shared" si="39"/>
        <v>0</v>
      </c>
      <c r="AB161" s="36"/>
      <c r="AC161" s="36"/>
      <c r="AD161" s="51"/>
      <c r="AE161" s="63">
        <f>IFERROR(IF(OR($C161="都道府県",$C161="市区町村"),(($L161*300+$M161*400+$N161*500)),VLOOKUP($G161,リスト!$A$2:$B$4,2,FALSE)),0)-SUM(R161,T161,U161)*2</f>
        <v>0</v>
      </c>
      <c r="AF161" s="38">
        <f t="shared" si="40"/>
        <v>0</v>
      </c>
      <c r="AG161" s="58">
        <f t="shared" si="33"/>
        <v>0</v>
      </c>
      <c r="AH161" s="67">
        <f t="shared" si="41"/>
        <v>0</v>
      </c>
      <c r="AI161" s="40"/>
      <c r="AJ161" s="16"/>
      <c r="AK161" s="29"/>
    </row>
    <row r="162" spans="1:37" ht="33.75" hidden="1" customHeight="1">
      <c r="A162">
        <v>144</v>
      </c>
      <c r="B162" s="21"/>
      <c r="C162" s="21"/>
      <c r="D162" s="21"/>
      <c r="E162" s="21"/>
      <c r="F162" s="26"/>
      <c r="G162" s="41" t="str">
        <f t="shared" si="34"/>
        <v/>
      </c>
      <c r="H162" s="35">
        <f t="shared" si="32"/>
        <v>0</v>
      </c>
      <c r="I162" s="36"/>
      <c r="J162" s="36" t="str">
        <f t="shared" si="35"/>
        <v/>
      </c>
      <c r="K162" s="35">
        <f t="shared" si="36"/>
        <v>0</v>
      </c>
      <c r="L162" s="36"/>
      <c r="M162" s="36"/>
      <c r="N162" s="36"/>
      <c r="O162" s="36"/>
      <c r="P162" s="35" t="str">
        <f t="shared" si="42"/>
        <v/>
      </c>
      <c r="Q162" s="22"/>
      <c r="R162" s="42"/>
      <c r="S162" s="22"/>
      <c r="T162" s="42"/>
      <c r="U162" s="42"/>
      <c r="V162" s="38">
        <f t="shared" si="37"/>
        <v>0</v>
      </c>
      <c r="W162" s="35">
        <f t="shared" si="38"/>
        <v>0</v>
      </c>
      <c r="X162" s="36"/>
      <c r="Y162" s="36"/>
      <c r="Z162" s="51"/>
      <c r="AA162" s="35">
        <f t="shared" si="39"/>
        <v>0</v>
      </c>
      <c r="AB162" s="36"/>
      <c r="AC162" s="36"/>
      <c r="AD162" s="51"/>
      <c r="AE162" s="63">
        <f>IFERROR(IF(OR($C162="都道府県",$C162="市区町村"),(($L162*300+$M162*400+$N162*500)),VLOOKUP($G162,リスト!$A$2:$B$4,2,FALSE)),0)-SUM(R162,T162,U162)*2</f>
        <v>0</v>
      </c>
      <c r="AF162" s="38">
        <f t="shared" si="40"/>
        <v>0</v>
      </c>
      <c r="AG162" s="58">
        <f t="shared" si="33"/>
        <v>0</v>
      </c>
      <c r="AH162" s="67">
        <f t="shared" si="41"/>
        <v>0</v>
      </c>
      <c r="AI162" s="40"/>
      <c r="AJ162" s="16"/>
      <c r="AK162" s="29"/>
    </row>
    <row r="163" spans="1:37" ht="33.75" hidden="1" customHeight="1">
      <c r="A163">
        <v>145</v>
      </c>
      <c r="B163" s="21"/>
      <c r="C163" s="21"/>
      <c r="D163" s="21"/>
      <c r="E163" s="21"/>
      <c r="F163" s="26"/>
      <c r="G163" s="41" t="str">
        <f t="shared" si="34"/>
        <v/>
      </c>
      <c r="H163" s="35">
        <f t="shared" si="32"/>
        <v>0</v>
      </c>
      <c r="I163" s="36"/>
      <c r="J163" s="36" t="str">
        <f t="shared" si="35"/>
        <v/>
      </c>
      <c r="K163" s="35">
        <f t="shared" si="36"/>
        <v>0</v>
      </c>
      <c r="L163" s="36"/>
      <c r="M163" s="36"/>
      <c r="N163" s="36"/>
      <c r="O163" s="36"/>
      <c r="P163" s="35" t="str">
        <f t="shared" si="42"/>
        <v/>
      </c>
      <c r="Q163" s="22"/>
      <c r="R163" s="42"/>
      <c r="S163" s="22"/>
      <c r="T163" s="42"/>
      <c r="U163" s="42"/>
      <c r="V163" s="38">
        <f t="shared" si="37"/>
        <v>0</v>
      </c>
      <c r="W163" s="35">
        <f t="shared" si="38"/>
        <v>0</v>
      </c>
      <c r="X163" s="36"/>
      <c r="Y163" s="36"/>
      <c r="Z163" s="51"/>
      <c r="AA163" s="35">
        <f t="shared" si="39"/>
        <v>0</v>
      </c>
      <c r="AB163" s="36"/>
      <c r="AC163" s="36"/>
      <c r="AD163" s="51"/>
      <c r="AE163" s="63">
        <f>IFERROR(IF(OR($C163="都道府県",$C163="市区町村"),(($L163*300+$M163*400+$N163*500)),VLOOKUP($G163,リスト!$A$2:$B$4,2,FALSE)),0)-SUM(R163,T163,U163)*2</f>
        <v>0</v>
      </c>
      <c r="AF163" s="38">
        <f t="shared" si="40"/>
        <v>0</v>
      </c>
      <c r="AG163" s="58">
        <f t="shared" si="33"/>
        <v>0</v>
      </c>
      <c r="AH163" s="67">
        <f t="shared" si="41"/>
        <v>0</v>
      </c>
      <c r="AI163" s="40"/>
      <c r="AJ163" s="16"/>
      <c r="AK163" s="29"/>
    </row>
    <row r="164" spans="1:37" ht="33.75" hidden="1" customHeight="1">
      <c r="A164">
        <v>146</v>
      </c>
      <c r="B164" s="21"/>
      <c r="C164" s="21"/>
      <c r="D164" s="21"/>
      <c r="E164" s="21"/>
      <c r="F164" s="26"/>
      <c r="G164" s="41" t="str">
        <f t="shared" si="34"/>
        <v/>
      </c>
      <c r="H164" s="35">
        <f t="shared" si="32"/>
        <v>0</v>
      </c>
      <c r="I164" s="36"/>
      <c r="J164" s="36" t="str">
        <f t="shared" si="35"/>
        <v/>
      </c>
      <c r="K164" s="35">
        <f t="shared" si="36"/>
        <v>0</v>
      </c>
      <c r="L164" s="36"/>
      <c r="M164" s="36"/>
      <c r="N164" s="36"/>
      <c r="O164" s="36"/>
      <c r="P164" s="35" t="str">
        <f t="shared" si="42"/>
        <v/>
      </c>
      <c r="Q164" s="22"/>
      <c r="R164" s="42"/>
      <c r="S164" s="22"/>
      <c r="T164" s="42"/>
      <c r="U164" s="42"/>
      <c r="V164" s="38">
        <f t="shared" si="37"/>
        <v>0</v>
      </c>
      <c r="W164" s="35">
        <f t="shared" si="38"/>
        <v>0</v>
      </c>
      <c r="X164" s="36"/>
      <c r="Y164" s="36"/>
      <c r="Z164" s="51"/>
      <c r="AA164" s="35">
        <f t="shared" si="39"/>
        <v>0</v>
      </c>
      <c r="AB164" s="36"/>
      <c r="AC164" s="36"/>
      <c r="AD164" s="51"/>
      <c r="AE164" s="63">
        <f>IFERROR(IF(OR($C164="都道府県",$C164="市区町村"),(($L164*300+$M164*400+$N164*500)),VLOOKUP($G164,リスト!$A$2:$B$4,2,FALSE)),0)-SUM(R164,T164,U164)*2</f>
        <v>0</v>
      </c>
      <c r="AF164" s="38">
        <f t="shared" si="40"/>
        <v>0</v>
      </c>
      <c r="AG164" s="58">
        <f t="shared" si="33"/>
        <v>0</v>
      </c>
      <c r="AH164" s="67">
        <f t="shared" si="41"/>
        <v>0</v>
      </c>
      <c r="AI164" s="40"/>
      <c r="AJ164" s="16"/>
      <c r="AK164" s="29"/>
    </row>
    <row r="165" spans="1:37" ht="33.75" hidden="1" customHeight="1">
      <c r="A165">
        <v>147</v>
      </c>
      <c r="B165" s="21"/>
      <c r="C165" s="21"/>
      <c r="D165" s="21"/>
      <c r="E165" s="21"/>
      <c r="F165" s="26"/>
      <c r="G165" s="41" t="str">
        <f t="shared" si="34"/>
        <v/>
      </c>
      <c r="H165" s="35">
        <f t="shared" si="32"/>
        <v>0</v>
      </c>
      <c r="I165" s="36"/>
      <c r="J165" s="36" t="str">
        <f t="shared" si="35"/>
        <v/>
      </c>
      <c r="K165" s="35">
        <f t="shared" si="36"/>
        <v>0</v>
      </c>
      <c r="L165" s="36"/>
      <c r="M165" s="36"/>
      <c r="N165" s="36"/>
      <c r="O165" s="36"/>
      <c r="P165" s="35" t="str">
        <f t="shared" si="42"/>
        <v/>
      </c>
      <c r="Q165" s="22"/>
      <c r="R165" s="42"/>
      <c r="S165" s="22"/>
      <c r="T165" s="42"/>
      <c r="U165" s="42"/>
      <c r="V165" s="38">
        <f t="shared" si="37"/>
        <v>0</v>
      </c>
      <c r="W165" s="35">
        <f t="shared" si="38"/>
        <v>0</v>
      </c>
      <c r="X165" s="36"/>
      <c r="Y165" s="36"/>
      <c r="Z165" s="51"/>
      <c r="AA165" s="35">
        <f t="shared" si="39"/>
        <v>0</v>
      </c>
      <c r="AB165" s="36"/>
      <c r="AC165" s="36"/>
      <c r="AD165" s="51"/>
      <c r="AE165" s="63">
        <f>IFERROR(IF(OR($C165="都道府県",$C165="市区町村"),(($L165*300+$M165*400+$N165*500)),VLOOKUP($G165,リスト!$A$2:$B$4,2,FALSE)),0)-SUM(R165,T165,U165)*2</f>
        <v>0</v>
      </c>
      <c r="AF165" s="38">
        <f t="shared" si="40"/>
        <v>0</v>
      </c>
      <c r="AG165" s="58">
        <f t="shared" si="33"/>
        <v>0</v>
      </c>
      <c r="AH165" s="67">
        <f t="shared" si="41"/>
        <v>0</v>
      </c>
      <c r="AI165" s="40"/>
      <c r="AJ165" s="16"/>
      <c r="AK165" s="29"/>
    </row>
    <row r="166" spans="1:37" ht="33.75" hidden="1" customHeight="1">
      <c r="A166">
        <v>148</v>
      </c>
      <c r="B166" s="21"/>
      <c r="C166" s="21"/>
      <c r="D166" s="21"/>
      <c r="E166" s="21"/>
      <c r="F166" s="26"/>
      <c r="G166" s="41" t="str">
        <f t="shared" si="34"/>
        <v/>
      </c>
      <c r="H166" s="35">
        <f t="shared" si="32"/>
        <v>0</v>
      </c>
      <c r="I166" s="36"/>
      <c r="J166" s="36" t="str">
        <f t="shared" si="35"/>
        <v/>
      </c>
      <c r="K166" s="35">
        <f t="shared" si="36"/>
        <v>0</v>
      </c>
      <c r="L166" s="36"/>
      <c r="M166" s="36"/>
      <c r="N166" s="36"/>
      <c r="O166" s="36"/>
      <c r="P166" s="35" t="str">
        <f t="shared" si="42"/>
        <v/>
      </c>
      <c r="Q166" s="22"/>
      <c r="R166" s="42"/>
      <c r="S166" s="22"/>
      <c r="T166" s="42"/>
      <c r="U166" s="42"/>
      <c r="V166" s="38">
        <f t="shared" si="37"/>
        <v>0</v>
      </c>
      <c r="W166" s="35">
        <f t="shared" si="38"/>
        <v>0</v>
      </c>
      <c r="X166" s="36"/>
      <c r="Y166" s="36"/>
      <c r="Z166" s="51"/>
      <c r="AA166" s="35">
        <f t="shared" si="39"/>
        <v>0</v>
      </c>
      <c r="AB166" s="36"/>
      <c r="AC166" s="36"/>
      <c r="AD166" s="51"/>
      <c r="AE166" s="63">
        <f>IFERROR(IF(OR($C166="都道府県",$C166="市区町村"),(($L166*300+$M166*400+$N166*500)),VLOOKUP($G166,リスト!$A$2:$B$4,2,FALSE)),0)-SUM(R166,T166,U166)*2</f>
        <v>0</v>
      </c>
      <c r="AF166" s="38">
        <f t="shared" si="40"/>
        <v>0</v>
      </c>
      <c r="AG166" s="58">
        <f t="shared" si="33"/>
        <v>0</v>
      </c>
      <c r="AH166" s="67">
        <f t="shared" si="41"/>
        <v>0</v>
      </c>
      <c r="AI166" s="40"/>
      <c r="AJ166" s="16"/>
      <c r="AK166" s="29"/>
    </row>
    <row r="167" spans="1:37" ht="33.75" hidden="1" customHeight="1">
      <c r="A167">
        <v>149</v>
      </c>
      <c r="B167" s="21"/>
      <c r="C167" s="21"/>
      <c r="D167" s="21"/>
      <c r="E167" s="21"/>
      <c r="F167" s="26"/>
      <c r="G167" s="41" t="str">
        <f t="shared" si="34"/>
        <v/>
      </c>
      <c r="H167" s="35">
        <f t="shared" si="32"/>
        <v>0</v>
      </c>
      <c r="I167" s="36"/>
      <c r="J167" s="36" t="str">
        <f t="shared" si="35"/>
        <v/>
      </c>
      <c r="K167" s="35">
        <f t="shared" si="36"/>
        <v>0</v>
      </c>
      <c r="L167" s="36"/>
      <c r="M167" s="36"/>
      <c r="N167" s="36"/>
      <c r="O167" s="36"/>
      <c r="P167" s="35" t="str">
        <f t="shared" si="42"/>
        <v/>
      </c>
      <c r="Q167" s="22"/>
      <c r="R167" s="42"/>
      <c r="S167" s="22"/>
      <c r="T167" s="42"/>
      <c r="U167" s="42"/>
      <c r="V167" s="38">
        <f t="shared" si="37"/>
        <v>0</v>
      </c>
      <c r="W167" s="35">
        <f t="shared" si="38"/>
        <v>0</v>
      </c>
      <c r="X167" s="36"/>
      <c r="Y167" s="36"/>
      <c r="Z167" s="51"/>
      <c r="AA167" s="35">
        <f t="shared" si="39"/>
        <v>0</v>
      </c>
      <c r="AB167" s="36"/>
      <c r="AC167" s="36"/>
      <c r="AD167" s="51"/>
      <c r="AE167" s="63">
        <f>IFERROR(IF(OR($C167="都道府県",$C167="市区町村"),(($L167*300+$M167*400+$N167*500)),VLOOKUP($G167,リスト!$A$2:$B$4,2,FALSE)),0)-SUM(R167,T167,U167)*2</f>
        <v>0</v>
      </c>
      <c r="AF167" s="38">
        <f t="shared" si="40"/>
        <v>0</v>
      </c>
      <c r="AG167" s="58">
        <f t="shared" si="33"/>
        <v>0</v>
      </c>
      <c r="AH167" s="67">
        <f t="shared" si="41"/>
        <v>0</v>
      </c>
      <c r="AI167" s="40"/>
      <c r="AJ167" s="16"/>
      <c r="AK167" s="29"/>
    </row>
    <row r="168" spans="1:37" ht="33.75" hidden="1" customHeight="1">
      <c r="A168">
        <v>150</v>
      </c>
      <c r="B168" s="21"/>
      <c r="C168" s="21"/>
      <c r="D168" s="21"/>
      <c r="E168" s="21"/>
      <c r="F168" s="26"/>
      <c r="G168" s="41" t="str">
        <f t="shared" si="34"/>
        <v/>
      </c>
      <c r="H168" s="35">
        <f t="shared" si="32"/>
        <v>0</v>
      </c>
      <c r="I168" s="36"/>
      <c r="J168" s="36" t="str">
        <f t="shared" si="35"/>
        <v/>
      </c>
      <c r="K168" s="35">
        <f t="shared" si="36"/>
        <v>0</v>
      </c>
      <c r="L168" s="36"/>
      <c r="M168" s="36"/>
      <c r="N168" s="36"/>
      <c r="O168" s="36"/>
      <c r="P168" s="35" t="str">
        <f t="shared" si="42"/>
        <v/>
      </c>
      <c r="Q168" s="22"/>
      <c r="R168" s="42"/>
      <c r="S168" s="22"/>
      <c r="T168" s="42"/>
      <c r="U168" s="42"/>
      <c r="V168" s="38">
        <f t="shared" si="37"/>
        <v>0</v>
      </c>
      <c r="W168" s="35">
        <f t="shared" si="38"/>
        <v>0</v>
      </c>
      <c r="X168" s="36"/>
      <c r="Y168" s="36"/>
      <c r="Z168" s="51"/>
      <c r="AA168" s="35">
        <f t="shared" si="39"/>
        <v>0</v>
      </c>
      <c r="AB168" s="36"/>
      <c r="AC168" s="36"/>
      <c r="AD168" s="51"/>
      <c r="AE168" s="63">
        <f>IFERROR(IF(OR($C168="都道府県",$C168="市区町村"),(($L168*300+$M168*400+$N168*500)),VLOOKUP($G168,リスト!$A$2:$B$4,2,FALSE)),0)-SUM(R168,T168,U168)*2</f>
        <v>0</v>
      </c>
      <c r="AF168" s="38">
        <f t="shared" si="40"/>
        <v>0</v>
      </c>
      <c r="AG168" s="58">
        <f t="shared" si="33"/>
        <v>0</v>
      </c>
      <c r="AH168" s="67">
        <f t="shared" si="41"/>
        <v>0</v>
      </c>
      <c r="AI168" s="40"/>
      <c r="AJ168" s="16"/>
      <c r="AK168" s="29"/>
    </row>
    <row r="169" spans="1:37" ht="33.75" hidden="1" customHeight="1">
      <c r="A169">
        <v>151</v>
      </c>
      <c r="B169" s="21"/>
      <c r="C169" s="21"/>
      <c r="D169" s="21"/>
      <c r="E169" s="21"/>
      <c r="F169" s="26"/>
      <c r="G169" s="41" t="str">
        <f t="shared" si="34"/>
        <v/>
      </c>
      <c r="H169" s="35">
        <f t="shared" si="32"/>
        <v>0</v>
      </c>
      <c r="I169" s="36"/>
      <c r="J169" s="36" t="str">
        <f t="shared" si="35"/>
        <v/>
      </c>
      <c r="K169" s="35">
        <f t="shared" si="36"/>
        <v>0</v>
      </c>
      <c r="L169" s="36"/>
      <c r="M169" s="36"/>
      <c r="N169" s="36"/>
      <c r="O169" s="36"/>
      <c r="P169" s="35" t="str">
        <f t="shared" si="42"/>
        <v/>
      </c>
      <c r="Q169" s="22"/>
      <c r="R169" s="42"/>
      <c r="S169" s="22"/>
      <c r="T169" s="42"/>
      <c r="U169" s="42"/>
      <c r="V169" s="38">
        <f t="shared" si="37"/>
        <v>0</v>
      </c>
      <c r="W169" s="35">
        <f t="shared" si="38"/>
        <v>0</v>
      </c>
      <c r="X169" s="36"/>
      <c r="Y169" s="36"/>
      <c r="Z169" s="51"/>
      <c r="AA169" s="35">
        <f t="shared" si="39"/>
        <v>0</v>
      </c>
      <c r="AB169" s="36"/>
      <c r="AC169" s="36"/>
      <c r="AD169" s="51"/>
      <c r="AE169" s="63">
        <f>IFERROR(IF(OR($C169="都道府県",$C169="市区町村"),(($L169*300+$M169*400+$N169*500)),VLOOKUP($G169,リスト!$A$2:$B$4,2,FALSE)),0)-SUM(R169,T169,U169)*2</f>
        <v>0</v>
      </c>
      <c r="AF169" s="38">
        <f t="shared" si="40"/>
        <v>0</v>
      </c>
      <c r="AG169" s="58">
        <f t="shared" si="33"/>
        <v>0</v>
      </c>
      <c r="AH169" s="67">
        <f t="shared" si="41"/>
        <v>0</v>
      </c>
      <c r="AI169" s="40"/>
      <c r="AJ169" s="16"/>
      <c r="AK169" s="29"/>
    </row>
    <row r="170" spans="1:37" ht="33.75" hidden="1" customHeight="1">
      <c r="A170">
        <v>152</v>
      </c>
      <c r="B170" s="21"/>
      <c r="C170" s="21"/>
      <c r="D170" s="21"/>
      <c r="E170" s="21"/>
      <c r="F170" s="26"/>
      <c r="G170" s="41" t="str">
        <f t="shared" si="34"/>
        <v/>
      </c>
      <c r="H170" s="35">
        <f t="shared" si="32"/>
        <v>0</v>
      </c>
      <c r="I170" s="36"/>
      <c r="J170" s="36" t="str">
        <f t="shared" si="35"/>
        <v/>
      </c>
      <c r="K170" s="35">
        <f t="shared" si="36"/>
        <v>0</v>
      </c>
      <c r="L170" s="36"/>
      <c r="M170" s="36"/>
      <c r="N170" s="36"/>
      <c r="O170" s="36"/>
      <c r="P170" s="35" t="str">
        <f t="shared" si="42"/>
        <v/>
      </c>
      <c r="Q170" s="22"/>
      <c r="R170" s="42"/>
      <c r="S170" s="22"/>
      <c r="T170" s="42"/>
      <c r="U170" s="42"/>
      <c r="V170" s="38">
        <f t="shared" si="37"/>
        <v>0</v>
      </c>
      <c r="W170" s="35">
        <f t="shared" si="38"/>
        <v>0</v>
      </c>
      <c r="X170" s="36"/>
      <c r="Y170" s="36"/>
      <c r="Z170" s="51"/>
      <c r="AA170" s="35">
        <f t="shared" si="39"/>
        <v>0</v>
      </c>
      <c r="AB170" s="36"/>
      <c r="AC170" s="36"/>
      <c r="AD170" s="51"/>
      <c r="AE170" s="63">
        <f>IFERROR(IF(OR($C170="都道府県",$C170="市区町村"),(($L170*300+$M170*400+$N170*500)),VLOOKUP($G170,リスト!$A$2:$B$4,2,FALSE)),0)-SUM(R170,T170,U170)*2</f>
        <v>0</v>
      </c>
      <c r="AF170" s="38">
        <f t="shared" si="40"/>
        <v>0</v>
      </c>
      <c r="AG170" s="58">
        <f t="shared" si="33"/>
        <v>0</v>
      </c>
      <c r="AH170" s="67">
        <f t="shared" si="41"/>
        <v>0</v>
      </c>
      <c r="AI170" s="40"/>
      <c r="AJ170" s="16"/>
      <c r="AK170" s="29"/>
    </row>
    <row r="171" spans="1:37" ht="33.75" hidden="1" customHeight="1">
      <c r="A171">
        <v>153</v>
      </c>
      <c r="B171" s="21"/>
      <c r="C171" s="21"/>
      <c r="D171" s="21"/>
      <c r="E171" s="21"/>
      <c r="F171" s="26"/>
      <c r="G171" s="41" t="str">
        <f t="shared" si="34"/>
        <v/>
      </c>
      <c r="H171" s="35">
        <f t="shared" si="32"/>
        <v>0</v>
      </c>
      <c r="I171" s="36"/>
      <c r="J171" s="36" t="str">
        <f t="shared" si="35"/>
        <v/>
      </c>
      <c r="K171" s="35">
        <f t="shared" si="36"/>
        <v>0</v>
      </c>
      <c r="L171" s="36"/>
      <c r="M171" s="36"/>
      <c r="N171" s="36"/>
      <c r="O171" s="36"/>
      <c r="P171" s="35" t="str">
        <f t="shared" si="42"/>
        <v/>
      </c>
      <c r="Q171" s="22"/>
      <c r="R171" s="42"/>
      <c r="S171" s="22"/>
      <c r="T171" s="42"/>
      <c r="U171" s="42"/>
      <c r="V171" s="38">
        <f t="shared" si="37"/>
        <v>0</v>
      </c>
      <c r="W171" s="35">
        <f t="shared" si="38"/>
        <v>0</v>
      </c>
      <c r="X171" s="36"/>
      <c r="Y171" s="36"/>
      <c r="Z171" s="51"/>
      <c r="AA171" s="35">
        <f t="shared" si="39"/>
        <v>0</v>
      </c>
      <c r="AB171" s="36"/>
      <c r="AC171" s="36"/>
      <c r="AD171" s="51"/>
      <c r="AE171" s="63">
        <f>IFERROR(IF(OR($C171="都道府県",$C171="市区町村"),(($L171*300+$M171*400+$N171*500)),VLOOKUP($G171,リスト!$A$2:$B$4,2,FALSE)),0)-SUM(R171,T171,U171)*2</f>
        <v>0</v>
      </c>
      <c r="AF171" s="38">
        <f t="shared" si="40"/>
        <v>0</v>
      </c>
      <c r="AG171" s="58">
        <f t="shared" si="33"/>
        <v>0</v>
      </c>
      <c r="AH171" s="67">
        <f t="shared" si="41"/>
        <v>0</v>
      </c>
      <c r="AI171" s="40"/>
      <c r="AJ171" s="16"/>
      <c r="AK171" s="29"/>
    </row>
    <row r="172" spans="1:37" ht="33.75" hidden="1" customHeight="1">
      <c r="A172">
        <v>154</v>
      </c>
      <c r="B172" s="21"/>
      <c r="C172" s="21"/>
      <c r="D172" s="21"/>
      <c r="E172" s="21"/>
      <c r="F172" s="26"/>
      <c r="G172" s="41" t="str">
        <f t="shared" si="34"/>
        <v/>
      </c>
      <c r="H172" s="35">
        <f t="shared" si="32"/>
        <v>0</v>
      </c>
      <c r="I172" s="36"/>
      <c r="J172" s="36" t="str">
        <f t="shared" si="35"/>
        <v/>
      </c>
      <c r="K172" s="35">
        <f t="shared" si="36"/>
        <v>0</v>
      </c>
      <c r="L172" s="36"/>
      <c r="M172" s="36"/>
      <c r="N172" s="36"/>
      <c r="O172" s="36"/>
      <c r="P172" s="35" t="str">
        <f t="shared" si="42"/>
        <v/>
      </c>
      <c r="Q172" s="22"/>
      <c r="R172" s="42"/>
      <c r="S172" s="22"/>
      <c r="T172" s="42"/>
      <c r="U172" s="42"/>
      <c r="V172" s="38">
        <f t="shared" si="37"/>
        <v>0</v>
      </c>
      <c r="W172" s="35">
        <f t="shared" si="38"/>
        <v>0</v>
      </c>
      <c r="X172" s="36"/>
      <c r="Y172" s="36"/>
      <c r="Z172" s="51"/>
      <c r="AA172" s="35">
        <f t="shared" si="39"/>
        <v>0</v>
      </c>
      <c r="AB172" s="36"/>
      <c r="AC172" s="36"/>
      <c r="AD172" s="51"/>
      <c r="AE172" s="63">
        <f>IFERROR(IF(OR($C172="都道府県",$C172="市区町村"),(($L172*300+$M172*400+$N172*500)),VLOOKUP($G172,リスト!$A$2:$B$4,2,FALSE)),0)-SUM(R172,T172,U172)*2</f>
        <v>0</v>
      </c>
      <c r="AF172" s="38">
        <f t="shared" si="40"/>
        <v>0</v>
      </c>
      <c r="AG172" s="58">
        <f t="shared" si="33"/>
        <v>0</v>
      </c>
      <c r="AH172" s="67">
        <f t="shared" si="41"/>
        <v>0</v>
      </c>
      <c r="AI172" s="40"/>
      <c r="AJ172" s="16"/>
      <c r="AK172" s="29"/>
    </row>
    <row r="173" spans="1:37" ht="33.75" hidden="1" customHeight="1">
      <c r="A173">
        <v>155</v>
      </c>
      <c r="B173" s="21"/>
      <c r="C173" s="21"/>
      <c r="D173" s="21"/>
      <c r="E173" s="21"/>
      <c r="F173" s="26"/>
      <c r="G173" s="41" t="str">
        <f t="shared" si="34"/>
        <v/>
      </c>
      <c r="H173" s="35">
        <f t="shared" si="32"/>
        <v>0</v>
      </c>
      <c r="I173" s="36"/>
      <c r="J173" s="36" t="str">
        <f t="shared" si="35"/>
        <v/>
      </c>
      <c r="K173" s="35">
        <f t="shared" si="36"/>
        <v>0</v>
      </c>
      <c r="L173" s="36"/>
      <c r="M173" s="36"/>
      <c r="N173" s="36"/>
      <c r="O173" s="36"/>
      <c r="P173" s="35" t="str">
        <f t="shared" si="42"/>
        <v/>
      </c>
      <c r="Q173" s="22"/>
      <c r="R173" s="42"/>
      <c r="S173" s="22"/>
      <c r="T173" s="42"/>
      <c r="U173" s="42"/>
      <c r="V173" s="38">
        <f t="shared" si="37"/>
        <v>0</v>
      </c>
      <c r="W173" s="35">
        <f t="shared" si="38"/>
        <v>0</v>
      </c>
      <c r="X173" s="36"/>
      <c r="Y173" s="36"/>
      <c r="Z173" s="51"/>
      <c r="AA173" s="35">
        <f t="shared" si="39"/>
        <v>0</v>
      </c>
      <c r="AB173" s="36"/>
      <c r="AC173" s="36"/>
      <c r="AD173" s="51"/>
      <c r="AE173" s="63">
        <f>IFERROR(IF(OR($C173="都道府県",$C173="市区町村"),(($L173*300+$M173*400+$N173*500)),VLOOKUP($G173,リスト!$A$2:$B$4,2,FALSE)),0)-SUM(R173,T173,U173)*2</f>
        <v>0</v>
      </c>
      <c r="AF173" s="38">
        <f t="shared" si="40"/>
        <v>0</v>
      </c>
      <c r="AG173" s="58">
        <f t="shared" si="33"/>
        <v>0</v>
      </c>
      <c r="AH173" s="67">
        <f t="shared" si="41"/>
        <v>0</v>
      </c>
      <c r="AI173" s="40"/>
      <c r="AJ173" s="16"/>
      <c r="AK173" s="29"/>
    </row>
    <row r="174" spans="1:37" ht="33.75" hidden="1" customHeight="1">
      <c r="A174">
        <v>156</v>
      </c>
      <c r="B174" s="21"/>
      <c r="C174" s="21"/>
      <c r="D174" s="21"/>
      <c r="E174" s="21"/>
      <c r="F174" s="26"/>
      <c r="G174" s="41" t="str">
        <f t="shared" si="34"/>
        <v/>
      </c>
      <c r="H174" s="35">
        <f t="shared" si="32"/>
        <v>0</v>
      </c>
      <c r="I174" s="36"/>
      <c r="J174" s="36" t="str">
        <f t="shared" si="35"/>
        <v/>
      </c>
      <c r="K174" s="35">
        <f t="shared" si="36"/>
        <v>0</v>
      </c>
      <c r="L174" s="36"/>
      <c r="M174" s="36"/>
      <c r="N174" s="36"/>
      <c r="O174" s="36"/>
      <c r="P174" s="35" t="str">
        <f t="shared" si="42"/>
        <v/>
      </c>
      <c r="Q174" s="22"/>
      <c r="R174" s="42"/>
      <c r="S174" s="22"/>
      <c r="T174" s="42"/>
      <c r="U174" s="42"/>
      <c r="V174" s="38">
        <f t="shared" si="37"/>
        <v>0</v>
      </c>
      <c r="W174" s="35">
        <f t="shared" si="38"/>
        <v>0</v>
      </c>
      <c r="X174" s="36"/>
      <c r="Y174" s="36"/>
      <c r="Z174" s="51"/>
      <c r="AA174" s="35">
        <f t="shared" si="39"/>
        <v>0</v>
      </c>
      <c r="AB174" s="36"/>
      <c r="AC174" s="36"/>
      <c r="AD174" s="51"/>
      <c r="AE174" s="63">
        <f>IFERROR(IF(OR($C174="都道府県",$C174="市区町村"),(($L174*300+$M174*400+$N174*500)),VLOOKUP($G174,リスト!$A$2:$B$4,2,FALSE)),0)-SUM(R174,T174,U174)*2</f>
        <v>0</v>
      </c>
      <c r="AF174" s="38">
        <f t="shared" si="40"/>
        <v>0</v>
      </c>
      <c r="AG174" s="58">
        <f t="shared" si="33"/>
        <v>0</v>
      </c>
      <c r="AH174" s="67">
        <f t="shared" si="41"/>
        <v>0</v>
      </c>
      <c r="AI174" s="40"/>
      <c r="AJ174" s="16"/>
      <c r="AK174" s="29"/>
    </row>
    <row r="175" spans="1:37" ht="33.75" hidden="1" customHeight="1">
      <c r="A175">
        <v>157</v>
      </c>
      <c r="B175" s="21"/>
      <c r="C175" s="21"/>
      <c r="D175" s="21"/>
      <c r="E175" s="21"/>
      <c r="F175" s="26"/>
      <c r="G175" s="41" t="str">
        <f t="shared" si="34"/>
        <v/>
      </c>
      <c r="H175" s="35">
        <f t="shared" si="32"/>
        <v>0</v>
      </c>
      <c r="I175" s="36"/>
      <c r="J175" s="36" t="str">
        <f t="shared" si="35"/>
        <v/>
      </c>
      <c r="K175" s="35">
        <f t="shared" si="36"/>
        <v>0</v>
      </c>
      <c r="L175" s="36"/>
      <c r="M175" s="36"/>
      <c r="N175" s="36"/>
      <c r="O175" s="36"/>
      <c r="P175" s="35" t="str">
        <f t="shared" si="42"/>
        <v/>
      </c>
      <c r="Q175" s="22"/>
      <c r="R175" s="42"/>
      <c r="S175" s="22"/>
      <c r="T175" s="42"/>
      <c r="U175" s="42"/>
      <c r="V175" s="38">
        <f t="shared" si="37"/>
        <v>0</v>
      </c>
      <c r="W175" s="35">
        <f t="shared" si="38"/>
        <v>0</v>
      </c>
      <c r="X175" s="36"/>
      <c r="Y175" s="36"/>
      <c r="Z175" s="51"/>
      <c r="AA175" s="35">
        <f t="shared" si="39"/>
        <v>0</v>
      </c>
      <c r="AB175" s="36"/>
      <c r="AC175" s="36"/>
      <c r="AD175" s="51"/>
      <c r="AE175" s="63">
        <f>IFERROR(IF(OR($C175="都道府県",$C175="市区町村"),(($L175*300+$M175*400+$N175*500)),VLOOKUP($G175,リスト!$A$2:$B$4,2,FALSE)),0)-SUM(R175,T175,U175)*2</f>
        <v>0</v>
      </c>
      <c r="AF175" s="38">
        <f t="shared" si="40"/>
        <v>0</v>
      </c>
      <c r="AG175" s="58">
        <f t="shared" si="33"/>
        <v>0</v>
      </c>
      <c r="AH175" s="67">
        <f t="shared" si="41"/>
        <v>0</v>
      </c>
      <c r="AI175" s="40"/>
      <c r="AJ175" s="16"/>
      <c r="AK175" s="29"/>
    </row>
    <row r="176" spans="1:37" ht="33.75" hidden="1" customHeight="1">
      <c r="A176">
        <v>158</v>
      </c>
      <c r="B176" s="21"/>
      <c r="C176" s="21"/>
      <c r="D176" s="21"/>
      <c r="E176" s="21"/>
      <c r="F176" s="26"/>
      <c r="G176" s="41" t="str">
        <f t="shared" si="34"/>
        <v/>
      </c>
      <c r="H176" s="35">
        <f t="shared" si="32"/>
        <v>0</v>
      </c>
      <c r="I176" s="36"/>
      <c r="J176" s="36" t="str">
        <f t="shared" si="35"/>
        <v/>
      </c>
      <c r="K176" s="35">
        <f t="shared" si="36"/>
        <v>0</v>
      </c>
      <c r="L176" s="36"/>
      <c r="M176" s="36"/>
      <c r="N176" s="36"/>
      <c r="O176" s="36"/>
      <c r="P176" s="35" t="str">
        <f t="shared" si="42"/>
        <v/>
      </c>
      <c r="Q176" s="22"/>
      <c r="R176" s="42"/>
      <c r="S176" s="22"/>
      <c r="T176" s="42"/>
      <c r="U176" s="42"/>
      <c r="V176" s="38">
        <f t="shared" si="37"/>
        <v>0</v>
      </c>
      <c r="W176" s="35">
        <f t="shared" si="38"/>
        <v>0</v>
      </c>
      <c r="X176" s="36"/>
      <c r="Y176" s="36"/>
      <c r="Z176" s="51"/>
      <c r="AA176" s="35">
        <f t="shared" si="39"/>
        <v>0</v>
      </c>
      <c r="AB176" s="36"/>
      <c r="AC176" s="36"/>
      <c r="AD176" s="51"/>
      <c r="AE176" s="63">
        <f>IFERROR(IF(OR($C176="都道府県",$C176="市区町村"),(($L176*300+$M176*400+$N176*500)),VLOOKUP($G176,リスト!$A$2:$B$4,2,FALSE)),0)-SUM(R176,T176,U176)*2</f>
        <v>0</v>
      </c>
      <c r="AF176" s="38">
        <f t="shared" si="40"/>
        <v>0</v>
      </c>
      <c r="AG176" s="58">
        <f t="shared" si="33"/>
        <v>0</v>
      </c>
      <c r="AH176" s="67">
        <f t="shared" si="41"/>
        <v>0</v>
      </c>
      <c r="AI176" s="40"/>
      <c r="AJ176" s="16"/>
      <c r="AK176" s="29"/>
    </row>
    <row r="177" spans="1:37" ht="33.75" hidden="1" customHeight="1">
      <c r="A177">
        <v>159</v>
      </c>
      <c r="B177" s="21"/>
      <c r="C177" s="21"/>
      <c r="D177" s="21"/>
      <c r="E177" s="21"/>
      <c r="F177" s="26"/>
      <c r="G177" s="41" t="str">
        <f t="shared" si="34"/>
        <v/>
      </c>
      <c r="H177" s="35">
        <f t="shared" si="32"/>
        <v>0</v>
      </c>
      <c r="I177" s="36"/>
      <c r="J177" s="36" t="str">
        <f t="shared" si="35"/>
        <v/>
      </c>
      <c r="K177" s="35">
        <f t="shared" si="36"/>
        <v>0</v>
      </c>
      <c r="L177" s="36"/>
      <c r="M177" s="36"/>
      <c r="N177" s="36"/>
      <c r="O177" s="36"/>
      <c r="P177" s="35" t="str">
        <f t="shared" si="42"/>
        <v/>
      </c>
      <c r="Q177" s="22"/>
      <c r="R177" s="42"/>
      <c r="S177" s="22"/>
      <c r="T177" s="42"/>
      <c r="U177" s="42"/>
      <c r="V177" s="38">
        <f t="shared" si="37"/>
        <v>0</v>
      </c>
      <c r="W177" s="35">
        <f t="shared" si="38"/>
        <v>0</v>
      </c>
      <c r="X177" s="36"/>
      <c r="Y177" s="36"/>
      <c r="Z177" s="51"/>
      <c r="AA177" s="35">
        <f t="shared" si="39"/>
        <v>0</v>
      </c>
      <c r="AB177" s="36"/>
      <c r="AC177" s="36"/>
      <c r="AD177" s="51"/>
      <c r="AE177" s="63">
        <f>IFERROR(IF(OR($C177="都道府県",$C177="市区町村"),(($L177*300+$M177*400+$N177*500)),VLOOKUP($G177,リスト!$A$2:$B$4,2,FALSE)),0)-SUM(R177,T177,U177)*2</f>
        <v>0</v>
      </c>
      <c r="AF177" s="38">
        <f t="shared" si="40"/>
        <v>0</v>
      </c>
      <c r="AG177" s="58">
        <f t="shared" si="33"/>
        <v>0</v>
      </c>
      <c r="AH177" s="67">
        <f t="shared" si="41"/>
        <v>0</v>
      </c>
      <c r="AI177" s="40"/>
      <c r="AJ177" s="16"/>
      <c r="AK177" s="29"/>
    </row>
    <row r="178" spans="1:37" ht="33.75" hidden="1" customHeight="1">
      <c r="A178">
        <v>160</v>
      </c>
      <c r="B178" s="21"/>
      <c r="C178" s="21"/>
      <c r="D178" s="21"/>
      <c r="E178" s="21"/>
      <c r="F178" s="26"/>
      <c r="G178" s="41" t="str">
        <f t="shared" si="34"/>
        <v/>
      </c>
      <c r="H178" s="35">
        <f t="shared" si="32"/>
        <v>0</v>
      </c>
      <c r="I178" s="36"/>
      <c r="J178" s="36" t="str">
        <f t="shared" si="35"/>
        <v/>
      </c>
      <c r="K178" s="35">
        <f t="shared" si="36"/>
        <v>0</v>
      </c>
      <c r="L178" s="36"/>
      <c r="M178" s="36"/>
      <c r="N178" s="36"/>
      <c r="O178" s="36"/>
      <c r="P178" s="35" t="str">
        <f t="shared" si="42"/>
        <v/>
      </c>
      <c r="Q178" s="22"/>
      <c r="R178" s="42"/>
      <c r="S178" s="22"/>
      <c r="T178" s="42"/>
      <c r="U178" s="42"/>
      <c r="V178" s="38">
        <f t="shared" si="37"/>
        <v>0</v>
      </c>
      <c r="W178" s="35">
        <f t="shared" si="38"/>
        <v>0</v>
      </c>
      <c r="X178" s="36"/>
      <c r="Y178" s="36"/>
      <c r="Z178" s="51"/>
      <c r="AA178" s="35">
        <f t="shared" si="39"/>
        <v>0</v>
      </c>
      <c r="AB178" s="36"/>
      <c r="AC178" s="36"/>
      <c r="AD178" s="51"/>
      <c r="AE178" s="63">
        <f>IFERROR(IF(OR($C178="都道府県",$C178="市区町村"),(($L178*300+$M178*400+$N178*500)),VLOOKUP($G178,リスト!$A$2:$B$4,2,FALSE)),0)-SUM(R178,T178,U178)*2</f>
        <v>0</v>
      </c>
      <c r="AF178" s="38">
        <f t="shared" si="40"/>
        <v>0</v>
      </c>
      <c r="AG178" s="58">
        <f t="shared" si="33"/>
        <v>0</v>
      </c>
      <c r="AH178" s="67">
        <f t="shared" si="41"/>
        <v>0</v>
      </c>
      <c r="AI178" s="40"/>
      <c r="AJ178" s="16"/>
      <c r="AK178" s="29"/>
    </row>
    <row r="179" spans="1:37" ht="33.75" hidden="1" customHeight="1">
      <c r="A179">
        <v>161</v>
      </c>
      <c r="B179" s="21"/>
      <c r="C179" s="21"/>
      <c r="D179" s="21"/>
      <c r="E179" s="21"/>
      <c r="F179" s="26"/>
      <c r="G179" s="41" t="str">
        <f t="shared" si="34"/>
        <v/>
      </c>
      <c r="H179" s="35">
        <f t="shared" si="32"/>
        <v>0</v>
      </c>
      <c r="I179" s="36"/>
      <c r="J179" s="36" t="str">
        <f t="shared" si="35"/>
        <v/>
      </c>
      <c r="K179" s="35">
        <f t="shared" si="36"/>
        <v>0</v>
      </c>
      <c r="L179" s="36"/>
      <c r="M179" s="36"/>
      <c r="N179" s="36"/>
      <c r="O179" s="36"/>
      <c r="P179" s="35" t="str">
        <f t="shared" si="42"/>
        <v/>
      </c>
      <c r="Q179" s="22"/>
      <c r="R179" s="42"/>
      <c r="S179" s="22"/>
      <c r="T179" s="42"/>
      <c r="U179" s="42"/>
      <c r="V179" s="38">
        <f t="shared" si="37"/>
        <v>0</v>
      </c>
      <c r="W179" s="35">
        <f t="shared" si="38"/>
        <v>0</v>
      </c>
      <c r="X179" s="36"/>
      <c r="Y179" s="36"/>
      <c r="Z179" s="51"/>
      <c r="AA179" s="35">
        <f t="shared" si="39"/>
        <v>0</v>
      </c>
      <c r="AB179" s="36"/>
      <c r="AC179" s="36"/>
      <c r="AD179" s="51"/>
      <c r="AE179" s="63">
        <f>IFERROR(IF(OR($C179="都道府県",$C179="市区町村"),(($L179*300+$M179*400+$N179*500)),VLOOKUP($G179,リスト!$A$2:$B$4,2,FALSE)),0)-SUM(R179,T179,U179)*2</f>
        <v>0</v>
      </c>
      <c r="AF179" s="38">
        <f t="shared" si="40"/>
        <v>0</v>
      </c>
      <c r="AG179" s="58">
        <f t="shared" si="33"/>
        <v>0</v>
      </c>
      <c r="AH179" s="67">
        <f t="shared" si="41"/>
        <v>0</v>
      </c>
      <c r="AI179" s="40"/>
      <c r="AJ179" s="16"/>
      <c r="AK179" s="29"/>
    </row>
    <row r="180" spans="1:37" ht="33.75" hidden="1" customHeight="1">
      <c r="A180">
        <v>162</v>
      </c>
      <c r="B180" s="21"/>
      <c r="C180" s="21"/>
      <c r="D180" s="21"/>
      <c r="E180" s="21"/>
      <c r="F180" s="26"/>
      <c r="G180" s="41" t="str">
        <f t="shared" si="34"/>
        <v/>
      </c>
      <c r="H180" s="35">
        <f t="shared" si="32"/>
        <v>0</v>
      </c>
      <c r="I180" s="36"/>
      <c r="J180" s="36" t="str">
        <f t="shared" si="35"/>
        <v/>
      </c>
      <c r="K180" s="35">
        <f t="shared" si="36"/>
        <v>0</v>
      </c>
      <c r="L180" s="36"/>
      <c r="M180" s="36"/>
      <c r="N180" s="36"/>
      <c r="O180" s="36"/>
      <c r="P180" s="35" t="str">
        <f t="shared" si="42"/>
        <v/>
      </c>
      <c r="Q180" s="22"/>
      <c r="R180" s="42"/>
      <c r="S180" s="22"/>
      <c r="T180" s="42"/>
      <c r="U180" s="42"/>
      <c r="V180" s="38">
        <f t="shared" si="37"/>
        <v>0</v>
      </c>
      <c r="W180" s="35">
        <f t="shared" si="38"/>
        <v>0</v>
      </c>
      <c r="X180" s="36"/>
      <c r="Y180" s="36"/>
      <c r="Z180" s="51"/>
      <c r="AA180" s="35">
        <f t="shared" si="39"/>
        <v>0</v>
      </c>
      <c r="AB180" s="36"/>
      <c r="AC180" s="36"/>
      <c r="AD180" s="51"/>
      <c r="AE180" s="63">
        <f>IFERROR(IF(OR($C180="都道府県",$C180="市区町村"),(($L180*300+$M180*400+$N180*500)),VLOOKUP($G180,リスト!$A$2:$B$4,2,FALSE)),0)-SUM(R180,T180,U180)*2</f>
        <v>0</v>
      </c>
      <c r="AF180" s="38">
        <f t="shared" si="40"/>
        <v>0</v>
      </c>
      <c r="AG180" s="58">
        <f t="shared" si="33"/>
        <v>0</v>
      </c>
      <c r="AH180" s="67">
        <f t="shared" si="41"/>
        <v>0</v>
      </c>
      <c r="AI180" s="40"/>
      <c r="AJ180" s="16"/>
      <c r="AK180" s="29"/>
    </row>
    <row r="181" spans="1:37" ht="33.75" hidden="1" customHeight="1">
      <c r="A181">
        <v>163</v>
      </c>
      <c r="B181" s="21"/>
      <c r="C181" s="21"/>
      <c r="D181" s="21"/>
      <c r="E181" s="21"/>
      <c r="F181" s="26"/>
      <c r="G181" s="41" t="str">
        <f t="shared" si="34"/>
        <v/>
      </c>
      <c r="H181" s="35">
        <f t="shared" si="32"/>
        <v>0</v>
      </c>
      <c r="I181" s="36"/>
      <c r="J181" s="36" t="str">
        <f t="shared" si="35"/>
        <v/>
      </c>
      <c r="K181" s="35">
        <f t="shared" si="36"/>
        <v>0</v>
      </c>
      <c r="L181" s="36"/>
      <c r="M181" s="36"/>
      <c r="N181" s="36"/>
      <c r="O181" s="36"/>
      <c r="P181" s="35" t="str">
        <f t="shared" si="42"/>
        <v/>
      </c>
      <c r="Q181" s="22"/>
      <c r="R181" s="42"/>
      <c r="S181" s="22"/>
      <c r="T181" s="42"/>
      <c r="U181" s="42"/>
      <c r="V181" s="38">
        <f t="shared" si="37"/>
        <v>0</v>
      </c>
      <c r="W181" s="35">
        <f t="shared" si="38"/>
        <v>0</v>
      </c>
      <c r="X181" s="36"/>
      <c r="Y181" s="36"/>
      <c r="Z181" s="51"/>
      <c r="AA181" s="35">
        <f t="shared" si="39"/>
        <v>0</v>
      </c>
      <c r="AB181" s="36"/>
      <c r="AC181" s="36"/>
      <c r="AD181" s="51"/>
      <c r="AE181" s="63">
        <f>IFERROR(IF(OR($C181="都道府県",$C181="市区町村"),(($L181*300+$M181*400+$N181*500)),VLOOKUP($G181,リスト!$A$2:$B$4,2,FALSE)),0)-SUM(R181,T181,U181)*2</f>
        <v>0</v>
      </c>
      <c r="AF181" s="38">
        <f t="shared" si="40"/>
        <v>0</v>
      </c>
      <c r="AG181" s="58">
        <f t="shared" si="33"/>
        <v>0</v>
      </c>
      <c r="AH181" s="67">
        <f t="shared" si="41"/>
        <v>0</v>
      </c>
      <c r="AI181" s="40"/>
      <c r="AJ181" s="16"/>
      <c r="AK181" s="29"/>
    </row>
    <row r="182" spans="1:37" ht="33.75" hidden="1" customHeight="1">
      <c r="A182">
        <v>164</v>
      </c>
      <c r="B182" s="21"/>
      <c r="C182" s="21"/>
      <c r="D182" s="21"/>
      <c r="E182" s="21"/>
      <c r="F182" s="26"/>
      <c r="G182" s="41" t="str">
        <f t="shared" si="34"/>
        <v/>
      </c>
      <c r="H182" s="35">
        <f t="shared" si="32"/>
        <v>0</v>
      </c>
      <c r="I182" s="36"/>
      <c r="J182" s="36" t="str">
        <f t="shared" si="35"/>
        <v/>
      </c>
      <c r="K182" s="35">
        <f t="shared" si="36"/>
        <v>0</v>
      </c>
      <c r="L182" s="36"/>
      <c r="M182" s="36"/>
      <c r="N182" s="36"/>
      <c r="O182" s="36"/>
      <c r="P182" s="35" t="str">
        <f t="shared" si="42"/>
        <v/>
      </c>
      <c r="Q182" s="22"/>
      <c r="R182" s="42"/>
      <c r="S182" s="22"/>
      <c r="T182" s="42"/>
      <c r="U182" s="42"/>
      <c r="V182" s="38">
        <f t="shared" si="37"/>
        <v>0</v>
      </c>
      <c r="W182" s="35">
        <f t="shared" si="38"/>
        <v>0</v>
      </c>
      <c r="X182" s="36"/>
      <c r="Y182" s="36"/>
      <c r="Z182" s="51"/>
      <c r="AA182" s="35">
        <f t="shared" si="39"/>
        <v>0</v>
      </c>
      <c r="AB182" s="36"/>
      <c r="AC182" s="36"/>
      <c r="AD182" s="51"/>
      <c r="AE182" s="63">
        <f>IFERROR(IF(OR($C182="都道府県",$C182="市区町村"),(($L182*300+$M182*400+$N182*500)),VLOOKUP($G182,リスト!$A$2:$B$4,2,FALSE)),0)-SUM(R182,T182,U182)*2</f>
        <v>0</v>
      </c>
      <c r="AF182" s="38">
        <f t="shared" si="40"/>
        <v>0</v>
      </c>
      <c r="AG182" s="58">
        <f t="shared" si="33"/>
        <v>0</v>
      </c>
      <c r="AH182" s="67">
        <f t="shared" si="41"/>
        <v>0</v>
      </c>
      <c r="AI182" s="40"/>
      <c r="AJ182" s="16"/>
      <c r="AK182" s="29"/>
    </row>
    <row r="183" spans="1:37" ht="33.75" hidden="1" customHeight="1">
      <c r="A183">
        <v>165</v>
      </c>
      <c r="B183" s="21"/>
      <c r="C183" s="21"/>
      <c r="D183" s="21"/>
      <c r="E183" s="21"/>
      <c r="F183" s="26"/>
      <c r="G183" s="41" t="str">
        <f t="shared" si="34"/>
        <v/>
      </c>
      <c r="H183" s="35">
        <f t="shared" si="32"/>
        <v>0</v>
      </c>
      <c r="I183" s="36"/>
      <c r="J183" s="36" t="str">
        <f t="shared" si="35"/>
        <v/>
      </c>
      <c r="K183" s="35">
        <f t="shared" si="36"/>
        <v>0</v>
      </c>
      <c r="L183" s="36"/>
      <c r="M183" s="36"/>
      <c r="N183" s="36"/>
      <c r="O183" s="36"/>
      <c r="P183" s="35" t="str">
        <f t="shared" si="42"/>
        <v/>
      </c>
      <c r="Q183" s="22"/>
      <c r="R183" s="42"/>
      <c r="S183" s="22"/>
      <c r="T183" s="42"/>
      <c r="U183" s="42"/>
      <c r="V183" s="38">
        <f t="shared" si="37"/>
        <v>0</v>
      </c>
      <c r="W183" s="35">
        <f t="shared" si="38"/>
        <v>0</v>
      </c>
      <c r="X183" s="36"/>
      <c r="Y183" s="36"/>
      <c r="Z183" s="51"/>
      <c r="AA183" s="35">
        <f t="shared" si="39"/>
        <v>0</v>
      </c>
      <c r="AB183" s="36"/>
      <c r="AC183" s="36"/>
      <c r="AD183" s="51"/>
      <c r="AE183" s="63">
        <f>IFERROR(IF(OR($C183="都道府県",$C183="市区町村"),(($L183*300+$M183*400+$N183*500)),VLOOKUP($G183,リスト!$A$2:$B$4,2,FALSE)),0)-SUM(R183,T183,U183)*2</f>
        <v>0</v>
      </c>
      <c r="AF183" s="38">
        <f t="shared" si="40"/>
        <v>0</v>
      </c>
      <c r="AG183" s="58">
        <f t="shared" si="33"/>
        <v>0</v>
      </c>
      <c r="AH183" s="67">
        <f t="shared" si="41"/>
        <v>0</v>
      </c>
      <c r="AI183" s="40"/>
      <c r="AJ183" s="16"/>
      <c r="AK183" s="29"/>
    </row>
    <row r="184" spans="1:37" ht="33.75" hidden="1" customHeight="1">
      <c r="A184">
        <v>166</v>
      </c>
      <c r="B184" s="21"/>
      <c r="C184" s="21"/>
      <c r="D184" s="21"/>
      <c r="E184" s="21"/>
      <c r="F184" s="26"/>
      <c r="G184" s="41" t="str">
        <f t="shared" si="34"/>
        <v/>
      </c>
      <c r="H184" s="35">
        <f t="shared" si="32"/>
        <v>0</v>
      </c>
      <c r="I184" s="36"/>
      <c r="J184" s="36" t="str">
        <f t="shared" si="35"/>
        <v/>
      </c>
      <c r="K184" s="35">
        <f t="shared" si="36"/>
        <v>0</v>
      </c>
      <c r="L184" s="36"/>
      <c r="M184" s="36"/>
      <c r="N184" s="36"/>
      <c r="O184" s="36"/>
      <c r="P184" s="35" t="str">
        <f t="shared" si="42"/>
        <v/>
      </c>
      <c r="Q184" s="22"/>
      <c r="R184" s="42"/>
      <c r="S184" s="22"/>
      <c r="T184" s="42"/>
      <c r="U184" s="42"/>
      <c r="V184" s="38">
        <f t="shared" si="37"/>
        <v>0</v>
      </c>
      <c r="W184" s="35">
        <f t="shared" si="38"/>
        <v>0</v>
      </c>
      <c r="X184" s="36"/>
      <c r="Y184" s="36"/>
      <c r="Z184" s="51"/>
      <c r="AA184" s="35">
        <f t="shared" si="39"/>
        <v>0</v>
      </c>
      <c r="AB184" s="36"/>
      <c r="AC184" s="36"/>
      <c r="AD184" s="51"/>
      <c r="AE184" s="63">
        <f>IFERROR(IF(OR($C184="都道府県",$C184="市区町村"),(($L184*300+$M184*400+$N184*500)),VLOOKUP($G184,リスト!$A$2:$B$4,2,FALSE)),0)-SUM(R184,T184,U184)*2</f>
        <v>0</v>
      </c>
      <c r="AF184" s="38">
        <f t="shared" si="40"/>
        <v>0</v>
      </c>
      <c r="AG184" s="58">
        <f t="shared" si="33"/>
        <v>0</v>
      </c>
      <c r="AH184" s="67">
        <f t="shared" si="41"/>
        <v>0</v>
      </c>
      <c r="AI184" s="40"/>
      <c r="AJ184" s="16"/>
      <c r="AK184" s="29"/>
    </row>
    <row r="185" spans="1:37" ht="33.75" hidden="1" customHeight="1">
      <c r="A185">
        <v>167</v>
      </c>
      <c r="B185" s="21"/>
      <c r="C185" s="21"/>
      <c r="D185" s="21"/>
      <c r="E185" s="21"/>
      <c r="F185" s="26"/>
      <c r="G185" s="41" t="str">
        <f t="shared" si="34"/>
        <v/>
      </c>
      <c r="H185" s="35">
        <f t="shared" si="32"/>
        <v>0</v>
      </c>
      <c r="I185" s="36"/>
      <c r="J185" s="36" t="str">
        <f t="shared" si="35"/>
        <v/>
      </c>
      <c r="K185" s="35">
        <f t="shared" si="36"/>
        <v>0</v>
      </c>
      <c r="L185" s="36"/>
      <c r="M185" s="36"/>
      <c r="N185" s="36"/>
      <c r="O185" s="36"/>
      <c r="P185" s="35" t="str">
        <f t="shared" si="42"/>
        <v/>
      </c>
      <c r="Q185" s="22"/>
      <c r="R185" s="42"/>
      <c r="S185" s="22"/>
      <c r="T185" s="42"/>
      <c r="U185" s="42"/>
      <c r="V185" s="38">
        <f t="shared" si="37"/>
        <v>0</v>
      </c>
      <c r="W185" s="35">
        <f t="shared" si="38"/>
        <v>0</v>
      </c>
      <c r="X185" s="36"/>
      <c r="Y185" s="36"/>
      <c r="Z185" s="51"/>
      <c r="AA185" s="35">
        <f t="shared" si="39"/>
        <v>0</v>
      </c>
      <c r="AB185" s="36"/>
      <c r="AC185" s="36"/>
      <c r="AD185" s="51"/>
      <c r="AE185" s="63">
        <f>IFERROR(IF(OR($C185="都道府県",$C185="市区町村"),(($L185*300+$M185*400+$N185*500)),VLOOKUP($G185,リスト!$A$2:$B$4,2,FALSE)),0)-SUM(R185,T185,U185)*2</f>
        <v>0</v>
      </c>
      <c r="AF185" s="38">
        <f t="shared" si="40"/>
        <v>0</v>
      </c>
      <c r="AG185" s="58">
        <f t="shared" si="33"/>
        <v>0</v>
      </c>
      <c r="AH185" s="67">
        <f t="shared" si="41"/>
        <v>0</v>
      </c>
      <c r="AI185" s="40"/>
      <c r="AJ185" s="16"/>
      <c r="AK185" s="29"/>
    </row>
    <row r="186" spans="1:37" ht="33.75" hidden="1" customHeight="1">
      <c r="A186">
        <v>168</v>
      </c>
      <c r="B186" s="21"/>
      <c r="C186" s="21"/>
      <c r="D186" s="21"/>
      <c r="E186" s="21"/>
      <c r="F186" s="26"/>
      <c r="G186" s="41" t="str">
        <f t="shared" si="34"/>
        <v/>
      </c>
      <c r="H186" s="35">
        <f t="shared" si="32"/>
        <v>0</v>
      </c>
      <c r="I186" s="36"/>
      <c r="J186" s="36" t="str">
        <f t="shared" si="35"/>
        <v/>
      </c>
      <c r="K186" s="35">
        <f t="shared" si="36"/>
        <v>0</v>
      </c>
      <c r="L186" s="36"/>
      <c r="M186" s="36"/>
      <c r="N186" s="36"/>
      <c r="O186" s="36"/>
      <c r="P186" s="35" t="str">
        <f t="shared" si="42"/>
        <v/>
      </c>
      <c r="Q186" s="22"/>
      <c r="R186" s="42"/>
      <c r="S186" s="22"/>
      <c r="T186" s="42"/>
      <c r="U186" s="42"/>
      <c r="V186" s="38">
        <f t="shared" si="37"/>
        <v>0</v>
      </c>
      <c r="W186" s="35">
        <f t="shared" si="38"/>
        <v>0</v>
      </c>
      <c r="X186" s="36"/>
      <c r="Y186" s="36"/>
      <c r="Z186" s="51"/>
      <c r="AA186" s="35">
        <f t="shared" si="39"/>
        <v>0</v>
      </c>
      <c r="AB186" s="36"/>
      <c r="AC186" s="36"/>
      <c r="AD186" s="51"/>
      <c r="AE186" s="63">
        <f>IFERROR(IF(OR($C186="都道府県",$C186="市区町村"),(($L186*300+$M186*400+$N186*500)),VLOOKUP($G186,リスト!$A$2:$B$4,2,FALSE)),0)-SUM(R186,T186,U186)*2</f>
        <v>0</v>
      </c>
      <c r="AF186" s="38">
        <f t="shared" si="40"/>
        <v>0</v>
      </c>
      <c r="AG186" s="58">
        <f t="shared" si="33"/>
        <v>0</v>
      </c>
      <c r="AH186" s="67">
        <f t="shared" si="41"/>
        <v>0</v>
      </c>
      <c r="AI186" s="40"/>
      <c r="AJ186" s="16"/>
      <c r="AK186" s="29"/>
    </row>
    <row r="187" spans="1:37" ht="33.75" hidden="1" customHeight="1">
      <c r="A187">
        <v>169</v>
      </c>
      <c r="B187" s="21"/>
      <c r="C187" s="21"/>
      <c r="D187" s="21"/>
      <c r="E187" s="21"/>
      <c r="F187" s="26"/>
      <c r="G187" s="41" t="str">
        <f t="shared" si="34"/>
        <v/>
      </c>
      <c r="H187" s="35">
        <f t="shared" si="32"/>
        <v>0</v>
      </c>
      <c r="I187" s="36"/>
      <c r="J187" s="36" t="str">
        <f t="shared" si="35"/>
        <v/>
      </c>
      <c r="K187" s="35">
        <f t="shared" si="36"/>
        <v>0</v>
      </c>
      <c r="L187" s="36"/>
      <c r="M187" s="36"/>
      <c r="N187" s="36"/>
      <c r="O187" s="36"/>
      <c r="P187" s="35" t="str">
        <f t="shared" si="42"/>
        <v/>
      </c>
      <c r="Q187" s="22"/>
      <c r="R187" s="42"/>
      <c r="S187" s="22"/>
      <c r="T187" s="42"/>
      <c r="U187" s="42"/>
      <c r="V187" s="38">
        <f t="shared" si="37"/>
        <v>0</v>
      </c>
      <c r="W187" s="35">
        <f t="shared" si="38"/>
        <v>0</v>
      </c>
      <c r="X187" s="36"/>
      <c r="Y187" s="36"/>
      <c r="Z187" s="51"/>
      <c r="AA187" s="35">
        <f t="shared" si="39"/>
        <v>0</v>
      </c>
      <c r="AB187" s="36"/>
      <c r="AC187" s="36"/>
      <c r="AD187" s="51"/>
      <c r="AE187" s="63">
        <f>IFERROR(IF(OR($C187="都道府県",$C187="市区町村"),(($L187*300+$M187*400+$N187*500)),VLOOKUP($G187,リスト!$A$2:$B$4,2,FALSE)),0)-SUM(R187,T187,U187)*2</f>
        <v>0</v>
      </c>
      <c r="AF187" s="38">
        <f t="shared" si="40"/>
        <v>0</v>
      </c>
      <c r="AG187" s="58">
        <f t="shared" si="33"/>
        <v>0</v>
      </c>
      <c r="AH187" s="67">
        <f t="shared" si="41"/>
        <v>0</v>
      </c>
      <c r="AI187" s="40"/>
      <c r="AJ187" s="16"/>
      <c r="AK187" s="29"/>
    </row>
    <row r="188" spans="1:37" ht="33.75" hidden="1" customHeight="1">
      <c r="A188">
        <v>170</v>
      </c>
      <c r="B188" s="21"/>
      <c r="C188" s="21"/>
      <c r="D188" s="21"/>
      <c r="E188" s="21"/>
      <c r="F188" s="26"/>
      <c r="G188" s="41" t="str">
        <f t="shared" si="34"/>
        <v/>
      </c>
      <c r="H188" s="35">
        <f t="shared" si="32"/>
        <v>0</v>
      </c>
      <c r="I188" s="36"/>
      <c r="J188" s="36" t="str">
        <f t="shared" si="35"/>
        <v/>
      </c>
      <c r="K188" s="35">
        <f t="shared" si="36"/>
        <v>0</v>
      </c>
      <c r="L188" s="36"/>
      <c r="M188" s="36"/>
      <c r="N188" s="36"/>
      <c r="O188" s="36"/>
      <c r="P188" s="35" t="str">
        <f t="shared" si="42"/>
        <v/>
      </c>
      <c r="Q188" s="22"/>
      <c r="R188" s="42"/>
      <c r="S188" s="22"/>
      <c r="T188" s="42"/>
      <c r="U188" s="42"/>
      <c r="V188" s="38">
        <f t="shared" si="37"/>
        <v>0</v>
      </c>
      <c r="W188" s="35">
        <f t="shared" si="38"/>
        <v>0</v>
      </c>
      <c r="X188" s="36"/>
      <c r="Y188" s="36"/>
      <c r="Z188" s="51"/>
      <c r="AA188" s="35">
        <f t="shared" si="39"/>
        <v>0</v>
      </c>
      <c r="AB188" s="36"/>
      <c r="AC188" s="36"/>
      <c r="AD188" s="51"/>
      <c r="AE188" s="63">
        <f>IFERROR(IF(OR($C188="都道府県",$C188="市区町村"),(($L188*300+$M188*400+$N188*500)),VLOOKUP($G188,リスト!$A$2:$B$4,2,FALSE)),0)-SUM(R188,T188,U188)*2</f>
        <v>0</v>
      </c>
      <c r="AF188" s="38">
        <f t="shared" si="40"/>
        <v>0</v>
      </c>
      <c r="AG188" s="58">
        <f t="shared" si="33"/>
        <v>0</v>
      </c>
      <c r="AH188" s="67">
        <f t="shared" si="41"/>
        <v>0</v>
      </c>
      <c r="AI188" s="40"/>
      <c r="AJ188" s="16"/>
      <c r="AK188" s="29"/>
    </row>
    <row r="189" spans="1:37" ht="33.75" hidden="1" customHeight="1">
      <c r="A189">
        <v>171</v>
      </c>
      <c r="B189" s="21"/>
      <c r="C189" s="21"/>
      <c r="D189" s="21"/>
      <c r="E189" s="21"/>
      <c r="F189" s="26"/>
      <c r="G189" s="41" t="str">
        <f t="shared" si="34"/>
        <v/>
      </c>
      <c r="H189" s="35">
        <f t="shared" si="32"/>
        <v>0</v>
      </c>
      <c r="I189" s="36"/>
      <c r="J189" s="36" t="str">
        <f t="shared" si="35"/>
        <v/>
      </c>
      <c r="K189" s="35">
        <f t="shared" si="36"/>
        <v>0</v>
      </c>
      <c r="L189" s="36"/>
      <c r="M189" s="36"/>
      <c r="N189" s="36"/>
      <c r="O189" s="36"/>
      <c r="P189" s="35" t="str">
        <f t="shared" si="42"/>
        <v/>
      </c>
      <c r="Q189" s="22"/>
      <c r="R189" s="42"/>
      <c r="S189" s="22"/>
      <c r="T189" s="42"/>
      <c r="U189" s="42"/>
      <c r="V189" s="38">
        <f t="shared" si="37"/>
        <v>0</v>
      </c>
      <c r="W189" s="35">
        <f t="shared" si="38"/>
        <v>0</v>
      </c>
      <c r="X189" s="36"/>
      <c r="Y189" s="36"/>
      <c r="Z189" s="51"/>
      <c r="AA189" s="35">
        <f t="shared" si="39"/>
        <v>0</v>
      </c>
      <c r="AB189" s="36"/>
      <c r="AC189" s="36"/>
      <c r="AD189" s="51"/>
      <c r="AE189" s="63">
        <f>IFERROR(IF(OR($C189="都道府県",$C189="市区町村"),(($L189*300+$M189*400+$N189*500)),VLOOKUP($G189,リスト!$A$2:$B$4,2,FALSE)),0)-SUM(R189,T189,U189)*2</f>
        <v>0</v>
      </c>
      <c r="AF189" s="38">
        <f t="shared" si="40"/>
        <v>0</v>
      </c>
      <c r="AG189" s="58">
        <f t="shared" si="33"/>
        <v>0</v>
      </c>
      <c r="AH189" s="67">
        <f t="shared" si="41"/>
        <v>0</v>
      </c>
      <c r="AI189" s="40"/>
      <c r="AJ189" s="16"/>
      <c r="AK189" s="29"/>
    </row>
    <row r="190" spans="1:37" ht="33.75" hidden="1" customHeight="1">
      <c r="A190">
        <v>172</v>
      </c>
      <c r="B190" s="21"/>
      <c r="C190" s="21"/>
      <c r="D190" s="21"/>
      <c r="E190" s="21"/>
      <c r="F190" s="26"/>
      <c r="G190" s="41" t="str">
        <f t="shared" si="34"/>
        <v/>
      </c>
      <c r="H190" s="35">
        <f t="shared" si="32"/>
        <v>0</v>
      </c>
      <c r="I190" s="36"/>
      <c r="J190" s="36" t="str">
        <f t="shared" si="35"/>
        <v/>
      </c>
      <c r="K190" s="35">
        <f t="shared" si="36"/>
        <v>0</v>
      </c>
      <c r="L190" s="36"/>
      <c r="M190" s="36"/>
      <c r="N190" s="36"/>
      <c r="O190" s="36"/>
      <c r="P190" s="35" t="str">
        <f t="shared" si="42"/>
        <v/>
      </c>
      <c r="Q190" s="22"/>
      <c r="R190" s="42"/>
      <c r="S190" s="22"/>
      <c r="T190" s="42"/>
      <c r="U190" s="42"/>
      <c r="V190" s="38">
        <f t="shared" si="37"/>
        <v>0</v>
      </c>
      <c r="W190" s="35">
        <f t="shared" si="38"/>
        <v>0</v>
      </c>
      <c r="X190" s="36"/>
      <c r="Y190" s="36"/>
      <c r="Z190" s="51"/>
      <c r="AA190" s="35">
        <f t="shared" si="39"/>
        <v>0</v>
      </c>
      <c r="AB190" s="36"/>
      <c r="AC190" s="36"/>
      <c r="AD190" s="51"/>
      <c r="AE190" s="63">
        <f>IFERROR(IF(OR($C190="都道府県",$C190="市区町村"),(($L190*300+$M190*400+$N190*500)),VLOOKUP($G190,リスト!$A$2:$B$4,2,FALSE)),0)-SUM(R190,T190,U190)*2</f>
        <v>0</v>
      </c>
      <c r="AF190" s="38">
        <f t="shared" si="40"/>
        <v>0</v>
      </c>
      <c r="AG190" s="58">
        <f t="shared" si="33"/>
        <v>0</v>
      </c>
      <c r="AH190" s="67">
        <f t="shared" si="41"/>
        <v>0</v>
      </c>
      <c r="AI190" s="40"/>
      <c r="AJ190" s="16"/>
      <c r="AK190" s="29"/>
    </row>
    <row r="191" spans="1:37" ht="33.75" hidden="1" customHeight="1">
      <c r="A191">
        <v>173</v>
      </c>
      <c r="B191" s="21"/>
      <c r="C191" s="21"/>
      <c r="D191" s="21"/>
      <c r="E191" s="21"/>
      <c r="F191" s="26"/>
      <c r="G191" s="41" t="str">
        <f t="shared" si="34"/>
        <v/>
      </c>
      <c r="H191" s="35">
        <f t="shared" si="32"/>
        <v>0</v>
      </c>
      <c r="I191" s="36"/>
      <c r="J191" s="36" t="str">
        <f t="shared" si="35"/>
        <v/>
      </c>
      <c r="K191" s="35">
        <f t="shared" si="36"/>
        <v>0</v>
      </c>
      <c r="L191" s="36"/>
      <c r="M191" s="36"/>
      <c r="N191" s="36"/>
      <c r="O191" s="36"/>
      <c r="P191" s="35" t="str">
        <f t="shared" si="42"/>
        <v/>
      </c>
      <c r="Q191" s="22"/>
      <c r="R191" s="42"/>
      <c r="S191" s="22"/>
      <c r="T191" s="42"/>
      <c r="U191" s="42"/>
      <c r="V191" s="38">
        <f t="shared" si="37"/>
        <v>0</v>
      </c>
      <c r="W191" s="35">
        <f t="shared" si="38"/>
        <v>0</v>
      </c>
      <c r="X191" s="36"/>
      <c r="Y191" s="36"/>
      <c r="Z191" s="51"/>
      <c r="AA191" s="35">
        <f t="shared" si="39"/>
        <v>0</v>
      </c>
      <c r="AB191" s="36"/>
      <c r="AC191" s="36"/>
      <c r="AD191" s="51"/>
      <c r="AE191" s="63">
        <f>IFERROR(IF(OR($C191="都道府県",$C191="市区町村"),(($L191*300+$M191*400+$N191*500)),VLOOKUP($G191,リスト!$A$2:$B$4,2,FALSE)),0)-SUM(R191,T191,U191)*2</f>
        <v>0</v>
      </c>
      <c r="AF191" s="38">
        <f t="shared" si="40"/>
        <v>0</v>
      </c>
      <c r="AG191" s="58">
        <f t="shared" si="33"/>
        <v>0</v>
      </c>
      <c r="AH191" s="67">
        <f t="shared" si="41"/>
        <v>0</v>
      </c>
      <c r="AI191" s="40"/>
      <c r="AJ191" s="16"/>
      <c r="AK191" s="29"/>
    </row>
    <row r="192" spans="1:37" ht="33.75" hidden="1" customHeight="1">
      <c r="A192">
        <v>174</v>
      </c>
      <c r="B192" s="21"/>
      <c r="C192" s="21"/>
      <c r="D192" s="21"/>
      <c r="E192" s="21"/>
      <c r="F192" s="26"/>
      <c r="G192" s="41" t="str">
        <f t="shared" si="34"/>
        <v/>
      </c>
      <c r="H192" s="35">
        <f t="shared" si="32"/>
        <v>0</v>
      </c>
      <c r="I192" s="36"/>
      <c r="J192" s="36" t="str">
        <f t="shared" si="35"/>
        <v/>
      </c>
      <c r="K192" s="35">
        <f t="shared" si="36"/>
        <v>0</v>
      </c>
      <c r="L192" s="36"/>
      <c r="M192" s="36"/>
      <c r="N192" s="36"/>
      <c r="O192" s="36"/>
      <c r="P192" s="35" t="str">
        <f t="shared" si="42"/>
        <v/>
      </c>
      <c r="Q192" s="22"/>
      <c r="R192" s="42"/>
      <c r="S192" s="22"/>
      <c r="T192" s="42"/>
      <c r="U192" s="42"/>
      <c r="V192" s="38">
        <f t="shared" si="37"/>
        <v>0</v>
      </c>
      <c r="W192" s="35">
        <f t="shared" si="38"/>
        <v>0</v>
      </c>
      <c r="X192" s="36"/>
      <c r="Y192" s="36"/>
      <c r="Z192" s="51"/>
      <c r="AA192" s="35">
        <f t="shared" si="39"/>
        <v>0</v>
      </c>
      <c r="AB192" s="36"/>
      <c r="AC192" s="36"/>
      <c r="AD192" s="51"/>
      <c r="AE192" s="63">
        <f>IFERROR(IF(OR($C192="都道府県",$C192="市区町村"),(($L192*300+$M192*400+$N192*500)),VLOOKUP($G192,リスト!$A$2:$B$4,2,FALSE)),0)-SUM(R192,T192,U192)*2</f>
        <v>0</v>
      </c>
      <c r="AF192" s="38">
        <f t="shared" si="40"/>
        <v>0</v>
      </c>
      <c r="AG192" s="58">
        <f t="shared" si="33"/>
        <v>0</v>
      </c>
      <c r="AH192" s="67">
        <f t="shared" si="41"/>
        <v>0</v>
      </c>
      <c r="AI192" s="40"/>
      <c r="AJ192" s="16"/>
      <c r="AK192" s="29"/>
    </row>
    <row r="193" spans="1:37" ht="33.75" hidden="1" customHeight="1">
      <c r="A193">
        <v>175</v>
      </c>
      <c r="B193" s="21"/>
      <c r="C193" s="21"/>
      <c r="D193" s="21"/>
      <c r="E193" s="21"/>
      <c r="F193" s="26"/>
      <c r="G193" s="41" t="str">
        <f t="shared" si="34"/>
        <v/>
      </c>
      <c r="H193" s="35">
        <f t="shared" si="32"/>
        <v>0</v>
      </c>
      <c r="I193" s="36"/>
      <c r="J193" s="36" t="str">
        <f t="shared" si="35"/>
        <v/>
      </c>
      <c r="K193" s="35">
        <f t="shared" si="36"/>
        <v>0</v>
      </c>
      <c r="L193" s="36"/>
      <c r="M193" s="36"/>
      <c r="N193" s="36"/>
      <c r="O193" s="36"/>
      <c r="P193" s="35" t="str">
        <f t="shared" si="42"/>
        <v/>
      </c>
      <c r="Q193" s="22"/>
      <c r="R193" s="42"/>
      <c r="S193" s="22"/>
      <c r="T193" s="42"/>
      <c r="U193" s="42"/>
      <c r="V193" s="38">
        <f t="shared" si="37"/>
        <v>0</v>
      </c>
      <c r="W193" s="35">
        <f t="shared" si="38"/>
        <v>0</v>
      </c>
      <c r="X193" s="36"/>
      <c r="Y193" s="36"/>
      <c r="Z193" s="51"/>
      <c r="AA193" s="35">
        <f t="shared" si="39"/>
        <v>0</v>
      </c>
      <c r="AB193" s="36"/>
      <c r="AC193" s="36"/>
      <c r="AD193" s="51"/>
      <c r="AE193" s="63">
        <f>IFERROR(IF(OR($C193="都道府県",$C193="市区町村"),(($L193*300+$M193*400+$N193*500)),VLOOKUP($G193,リスト!$A$2:$B$4,2,FALSE)),0)-SUM(R193,T193,U193)*2</f>
        <v>0</v>
      </c>
      <c r="AF193" s="38">
        <f t="shared" si="40"/>
        <v>0</v>
      </c>
      <c r="AG193" s="58">
        <f t="shared" si="33"/>
        <v>0</v>
      </c>
      <c r="AH193" s="67">
        <f t="shared" si="41"/>
        <v>0</v>
      </c>
      <c r="AI193" s="40"/>
      <c r="AJ193" s="16"/>
      <c r="AK193" s="29"/>
    </row>
    <row r="194" spans="1:37" ht="33.75" hidden="1" customHeight="1">
      <c r="A194">
        <v>176</v>
      </c>
      <c r="B194" s="21"/>
      <c r="C194" s="21"/>
      <c r="D194" s="21"/>
      <c r="E194" s="21"/>
      <c r="F194" s="26"/>
      <c r="G194" s="41" t="str">
        <f t="shared" si="34"/>
        <v/>
      </c>
      <c r="H194" s="35">
        <f t="shared" si="32"/>
        <v>0</v>
      </c>
      <c r="I194" s="36"/>
      <c r="J194" s="36" t="str">
        <f t="shared" si="35"/>
        <v/>
      </c>
      <c r="K194" s="35">
        <f t="shared" si="36"/>
        <v>0</v>
      </c>
      <c r="L194" s="36"/>
      <c r="M194" s="36"/>
      <c r="N194" s="36"/>
      <c r="O194" s="36"/>
      <c r="P194" s="35" t="str">
        <f t="shared" si="42"/>
        <v/>
      </c>
      <c r="Q194" s="22"/>
      <c r="R194" s="42"/>
      <c r="S194" s="22"/>
      <c r="T194" s="42"/>
      <c r="U194" s="42"/>
      <c r="V194" s="38">
        <f t="shared" si="37"/>
        <v>0</v>
      </c>
      <c r="W194" s="35">
        <f t="shared" si="38"/>
        <v>0</v>
      </c>
      <c r="X194" s="36"/>
      <c r="Y194" s="36"/>
      <c r="Z194" s="51"/>
      <c r="AA194" s="35">
        <f t="shared" si="39"/>
        <v>0</v>
      </c>
      <c r="AB194" s="36"/>
      <c r="AC194" s="36"/>
      <c r="AD194" s="51"/>
      <c r="AE194" s="63">
        <f>IFERROR(IF(OR($C194="都道府県",$C194="市区町村"),(($L194*300+$M194*400+$N194*500)),VLOOKUP($G194,リスト!$A$2:$B$4,2,FALSE)),0)-SUM(R194,T194,U194)*2</f>
        <v>0</v>
      </c>
      <c r="AF194" s="38">
        <f t="shared" si="40"/>
        <v>0</v>
      </c>
      <c r="AG194" s="58">
        <f t="shared" si="33"/>
        <v>0</v>
      </c>
      <c r="AH194" s="67">
        <f t="shared" si="41"/>
        <v>0</v>
      </c>
      <c r="AI194" s="40"/>
      <c r="AJ194" s="16"/>
      <c r="AK194" s="29"/>
    </row>
    <row r="195" spans="1:37" ht="33.75" hidden="1" customHeight="1">
      <c r="A195">
        <v>177</v>
      </c>
      <c r="B195" s="21"/>
      <c r="C195" s="21"/>
      <c r="D195" s="21"/>
      <c r="E195" s="21"/>
      <c r="F195" s="26"/>
      <c r="G195" s="41" t="str">
        <f t="shared" si="34"/>
        <v/>
      </c>
      <c r="H195" s="35">
        <f t="shared" si="32"/>
        <v>0</v>
      </c>
      <c r="I195" s="36"/>
      <c r="J195" s="36" t="str">
        <f t="shared" si="35"/>
        <v/>
      </c>
      <c r="K195" s="35">
        <f t="shared" si="36"/>
        <v>0</v>
      </c>
      <c r="L195" s="36"/>
      <c r="M195" s="36"/>
      <c r="N195" s="36"/>
      <c r="O195" s="36"/>
      <c r="P195" s="35" t="str">
        <f t="shared" si="42"/>
        <v/>
      </c>
      <c r="Q195" s="22"/>
      <c r="R195" s="42"/>
      <c r="S195" s="22"/>
      <c r="T195" s="42"/>
      <c r="U195" s="42"/>
      <c r="V195" s="38">
        <f t="shared" si="37"/>
        <v>0</v>
      </c>
      <c r="W195" s="35">
        <f t="shared" si="38"/>
        <v>0</v>
      </c>
      <c r="X195" s="36"/>
      <c r="Y195" s="36"/>
      <c r="Z195" s="51"/>
      <c r="AA195" s="35">
        <f t="shared" si="39"/>
        <v>0</v>
      </c>
      <c r="AB195" s="36"/>
      <c r="AC195" s="36"/>
      <c r="AD195" s="51"/>
      <c r="AE195" s="63">
        <f>IFERROR(IF(OR($C195="都道府県",$C195="市区町村"),(($L195*300+$M195*400+$N195*500)),VLOOKUP($G195,リスト!$A$2:$B$4,2,FALSE)),0)-SUM(R195,T195,U195)*2</f>
        <v>0</v>
      </c>
      <c r="AF195" s="38">
        <f t="shared" si="40"/>
        <v>0</v>
      </c>
      <c r="AG195" s="58">
        <f t="shared" si="33"/>
        <v>0</v>
      </c>
      <c r="AH195" s="67">
        <f t="shared" si="41"/>
        <v>0</v>
      </c>
      <c r="AI195" s="40"/>
      <c r="AJ195" s="16"/>
      <c r="AK195" s="29"/>
    </row>
    <row r="196" spans="1:37" ht="33.75" hidden="1" customHeight="1">
      <c r="A196">
        <v>178</v>
      </c>
      <c r="B196" s="21"/>
      <c r="C196" s="21"/>
      <c r="D196" s="21"/>
      <c r="E196" s="21"/>
      <c r="F196" s="26"/>
      <c r="G196" s="41" t="str">
        <f t="shared" si="34"/>
        <v/>
      </c>
      <c r="H196" s="35">
        <f t="shared" si="32"/>
        <v>0</v>
      </c>
      <c r="I196" s="36"/>
      <c r="J196" s="36" t="str">
        <f t="shared" si="35"/>
        <v/>
      </c>
      <c r="K196" s="35">
        <f t="shared" si="36"/>
        <v>0</v>
      </c>
      <c r="L196" s="36"/>
      <c r="M196" s="36"/>
      <c r="N196" s="36"/>
      <c r="O196" s="36"/>
      <c r="P196" s="35" t="str">
        <f t="shared" si="42"/>
        <v/>
      </c>
      <c r="Q196" s="22"/>
      <c r="R196" s="42"/>
      <c r="S196" s="22"/>
      <c r="T196" s="42"/>
      <c r="U196" s="42"/>
      <c r="V196" s="38">
        <f t="shared" si="37"/>
        <v>0</v>
      </c>
      <c r="W196" s="35">
        <f t="shared" si="38"/>
        <v>0</v>
      </c>
      <c r="X196" s="36"/>
      <c r="Y196" s="36"/>
      <c r="Z196" s="51"/>
      <c r="AA196" s="35">
        <f t="shared" si="39"/>
        <v>0</v>
      </c>
      <c r="AB196" s="36"/>
      <c r="AC196" s="36"/>
      <c r="AD196" s="51"/>
      <c r="AE196" s="63">
        <f>IFERROR(IF(OR($C196="都道府県",$C196="市区町村"),(($L196*300+$M196*400+$N196*500)),VLOOKUP($G196,リスト!$A$2:$B$4,2,FALSE)),0)-SUM(R196,T196,U196)*2</f>
        <v>0</v>
      </c>
      <c r="AF196" s="38">
        <f t="shared" si="40"/>
        <v>0</v>
      </c>
      <c r="AG196" s="58">
        <f t="shared" si="33"/>
        <v>0</v>
      </c>
      <c r="AH196" s="67">
        <f t="shared" si="41"/>
        <v>0</v>
      </c>
      <c r="AI196" s="40"/>
      <c r="AJ196" s="16"/>
      <c r="AK196" s="29"/>
    </row>
    <row r="197" spans="1:37" ht="33.75" hidden="1" customHeight="1">
      <c r="A197">
        <v>179</v>
      </c>
      <c r="B197" s="21"/>
      <c r="C197" s="21"/>
      <c r="D197" s="21"/>
      <c r="E197" s="21"/>
      <c r="F197" s="26"/>
      <c r="G197" s="41" t="str">
        <f t="shared" si="34"/>
        <v/>
      </c>
      <c r="H197" s="35">
        <f t="shared" si="32"/>
        <v>0</v>
      </c>
      <c r="I197" s="36"/>
      <c r="J197" s="36" t="str">
        <f t="shared" si="35"/>
        <v/>
      </c>
      <c r="K197" s="35">
        <f t="shared" si="36"/>
        <v>0</v>
      </c>
      <c r="L197" s="36"/>
      <c r="M197" s="36"/>
      <c r="N197" s="36"/>
      <c r="O197" s="36"/>
      <c r="P197" s="35" t="str">
        <f t="shared" si="42"/>
        <v/>
      </c>
      <c r="Q197" s="22"/>
      <c r="R197" s="42"/>
      <c r="S197" s="22"/>
      <c r="T197" s="42"/>
      <c r="U197" s="42"/>
      <c r="V197" s="38">
        <f t="shared" si="37"/>
        <v>0</v>
      </c>
      <c r="W197" s="35">
        <f t="shared" si="38"/>
        <v>0</v>
      </c>
      <c r="X197" s="36"/>
      <c r="Y197" s="36"/>
      <c r="Z197" s="51"/>
      <c r="AA197" s="35">
        <f t="shared" si="39"/>
        <v>0</v>
      </c>
      <c r="AB197" s="36"/>
      <c r="AC197" s="36"/>
      <c r="AD197" s="51"/>
      <c r="AE197" s="63">
        <f>IFERROR(IF(OR($C197="都道府県",$C197="市区町村"),(($L197*300+$M197*400+$N197*500)),VLOOKUP($G197,リスト!$A$2:$B$4,2,FALSE)),0)-SUM(R197,T197,U197)*2</f>
        <v>0</v>
      </c>
      <c r="AF197" s="38">
        <f t="shared" si="40"/>
        <v>0</v>
      </c>
      <c r="AG197" s="58">
        <f t="shared" si="33"/>
        <v>0</v>
      </c>
      <c r="AH197" s="67">
        <f t="shared" si="41"/>
        <v>0</v>
      </c>
      <c r="AI197" s="40"/>
      <c r="AJ197" s="16"/>
      <c r="AK197" s="29"/>
    </row>
    <row r="198" spans="1:37" ht="33.75" hidden="1" customHeight="1">
      <c r="A198">
        <v>180</v>
      </c>
      <c r="B198" s="21"/>
      <c r="C198" s="21"/>
      <c r="D198" s="21"/>
      <c r="E198" s="21"/>
      <c r="F198" s="26"/>
      <c r="G198" s="41" t="str">
        <f t="shared" si="34"/>
        <v/>
      </c>
      <c r="H198" s="35">
        <f t="shared" si="32"/>
        <v>0</v>
      </c>
      <c r="I198" s="36"/>
      <c r="J198" s="36" t="str">
        <f t="shared" si="35"/>
        <v/>
      </c>
      <c r="K198" s="35">
        <f t="shared" si="36"/>
        <v>0</v>
      </c>
      <c r="L198" s="36"/>
      <c r="M198" s="36"/>
      <c r="N198" s="36"/>
      <c r="O198" s="36"/>
      <c r="P198" s="35" t="str">
        <f t="shared" si="42"/>
        <v/>
      </c>
      <c r="Q198" s="22"/>
      <c r="R198" s="42"/>
      <c r="S198" s="22"/>
      <c r="T198" s="42"/>
      <c r="U198" s="42"/>
      <c r="V198" s="38">
        <f t="shared" si="37"/>
        <v>0</v>
      </c>
      <c r="W198" s="35">
        <f t="shared" si="38"/>
        <v>0</v>
      </c>
      <c r="X198" s="36"/>
      <c r="Y198" s="36"/>
      <c r="Z198" s="51"/>
      <c r="AA198" s="35">
        <f t="shared" si="39"/>
        <v>0</v>
      </c>
      <c r="AB198" s="36"/>
      <c r="AC198" s="36"/>
      <c r="AD198" s="51"/>
      <c r="AE198" s="63">
        <f>IFERROR(IF(OR($C198="都道府県",$C198="市区町村"),(($L198*300+$M198*400+$N198*500)),VLOOKUP($G198,リスト!$A$2:$B$4,2,FALSE)),0)-SUM(R198,T198,U198)*2</f>
        <v>0</v>
      </c>
      <c r="AF198" s="38">
        <f t="shared" si="40"/>
        <v>0</v>
      </c>
      <c r="AG198" s="58">
        <f t="shared" si="33"/>
        <v>0</v>
      </c>
      <c r="AH198" s="67">
        <f t="shared" si="41"/>
        <v>0</v>
      </c>
      <c r="AI198" s="40"/>
      <c r="AJ198" s="16"/>
      <c r="AK198" s="29"/>
    </row>
    <row r="199" spans="1:37" ht="33.75" hidden="1" customHeight="1">
      <c r="A199">
        <v>181</v>
      </c>
      <c r="B199" s="21"/>
      <c r="C199" s="21"/>
      <c r="D199" s="21"/>
      <c r="E199" s="21"/>
      <c r="F199" s="26"/>
      <c r="G199" s="41" t="str">
        <f t="shared" si="34"/>
        <v/>
      </c>
      <c r="H199" s="35">
        <f t="shared" si="32"/>
        <v>0</v>
      </c>
      <c r="I199" s="36"/>
      <c r="J199" s="36" t="str">
        <f t="shared" si="35"/>
        <v/>
      </c>
      <c r="K199" s="35">
        <f t="shared" si="36"/>
        <v>0</v>
      </c>
      <c r="L199" s="36"/>
      <c r="M199" s="36"/>
      <c r="N199" s="36"/>
      <c r="O199" s="36"/>
      <c r="P199" s="35" t="str">
        <f t="shared" si="42"/>
        <v/>
      </c>
      <c r="Q199" s="22"/>
      <c r="R199" s="42"/>
      <c r="S199" s="22"/>
      <c r="T199" s="42"/>
      <c r="U199" s="42"/>
      <c r="V199" s="38">
        <f t="shared" si="37"/>
        <v>0</v>
      </c>
      <c r="W199" s="35">
        <f t="shared" si="38"/>
        <v>0</v>
      </c>
      <c r="X199" s="36"/>
      <c r="Y199" s="36"/>
      <c r="Z199" s="51"/>
      <c r="AA199" s="35">
        <f t="shared" si="39"/>
        <v>0</v>
      </c>
      <c r="AB199" s="36"/>
      <c r="AC199" s="36"/>
      <c r="AD199" s="51"/>
      <c r="AE199" s="63">
        <f>IFERROR(IF(OR($C199="都道府県",$C199="市区町村"),(($L199*300+$M199*400+$N199*500)),VLOOKUP($G199,リスト!$A$2:$B$4,2,FALSE)),0)-SUM(R199,T199,U199)*2</f>
        <v>0</v>
      </c>
      <c r="AF199" s="38">
        <f t="shared" si="40"/>
        <v>0</v>
      </c>
      <c r="AG199" s="58">
        <f t="shared" si="33"/>
        <v>0</v>
      </c>
      <c r="AH199" s="67">
        <f t="shared" si="41"/>
        <v>0</v>
      </c>
      <c r="AI199" s="40"/>
      <c r="AJ199" s="16"/>
      <c r="AK199" s="29"/>
    </row>
    <row r="200" spans="1:37" ht="33.75" hidden="1" customHeight="1">
      <c r="A200">
        <v>182</v>
      </c>
      <c r="B200" s="21"/>
      <c r="C200" s="21"/>
      <c r="D200" s="21"/>
      <c r="E200" s="21"/>
      <c r="F200" s="26"/>
      <c r="G200" s="41" t="str">
        <f t="shared" si="34"/>
        <v/>
      </c>
      <c r="H200" s="35">
        <f t="shared" si="32"/>
        <v>0</v>
      </c>
      <c r="I200" s="36"/>
      <c r="J200" s="36" t="str">
        <f t="shared" si="35"/>
        <v/>
      </c>
      <c r="K200" s="35">
        <f t="shared" si="36"/>
        <v>0</v>
      </c>
      <c r="L200" s="36"/>
      <c r="M200" s="36"/>
      <c r="N200" s="36"/>
      <c r="O200" s="36"/>
      <c r="P200" s="35" t="str">
        <f t="shared" si="42"/>
        <v/>
      </c>
      <c r="Q200" s="22"/>
      <c r="R200" s="42"/>
      <c r="S200" s="22"/>
      <c r="T200" s="42"/>
      <c r="U200" s="42"/>
      <c r="V200" s="38">
        <f t="shared" si="37"/>
        <v>0</v>
      </c>
      <c r="W200" s="35">
        <f t="shared" si="38"/>
        <v>0</v>
      </c>
      <c r="X200" s="36"/>
      <c r="Y200" s="36"/>
      <c r="Z200" s="51"/>
      <c r="AA200" s="35">
        <f t="shared" si="39"/>
        <v>0</v>
      </c>
      <c r="AB200" s="36"/>
      <c r="AC200" s="36"/>
      <c r="AD200" s="51"/>
      <c r="AE200" s="63">
        <f>IFERROR(IF(OR($C200="都道府県",$C200="市区町村"),(($L200*300+$M200*400+$N200*500)),VLOOKUP($G200,リスト!$A$2:$B$4,2,FALSE)),0)-SUM(R200,T200,U200)*2</f>
        <v>0</v>
      </c>
      <c r="AF200" s="38">
        <f t="shared" si="40"/>
        <v>0</v>
      </c>
      <c r="AG200" s="58">
        <f t="shared" si="33"/>
        <v>0</v>
      </c>
      <c r="AH200" s="67">
        <f t="shared" si="41"/>
        <v>0</v>
      </c>
      <c r="AI200" s="40"/>
      <c r="AJ200" s="16"/>
      <c r="AK200" s="29"/>
    </row>
    <row r="201" spans="1:37" ht="33.75" hidden="1" customHeight="1">
      <c r="A201">
        <v>183</v>
      </c>
      <c r="B201" s="21"/>
      <c r="C201" s="21"/>
      <c r="D201" s="21"/>
      <c r="E201" s="21"/>
      <c r="F201" s="26"/>
      <c r="G201" s="41" t="str">
        <f t="shared" si="34"/>
        <v/>
      </c>
      <c r="H201" s="35">
        <f t="shared" si="32"/>
        <v>0</v>
      </c>
      <c r="I201" s="36"/>
      <c r="J201" s="36" t="str">
        <f t="shared" si="35"/>
        <v/>
      </c>
      <c r="K201" s="35">
        <f t="shared" si="36"/>
        <v>0</v>
      </c>
      <c r="L201" s="36"/>
      <c r="M201" s="36"/>
      <c r="N201" s="36"/>
      <c r="O201" s="36"/>
      <c r="P201" s="35" t="str">
        <f t="shared" si="42"/>
        <v/>
      </c>
      <c r="Q201" s="22"/>
      <c r="R201" s="42"/>
      <c r="S201" s="22"/>
      <c r="T201" s="42"/>
      <c r="U201" s="42"/>
      <c r="V201" s="38">
        <f t="shared" si="37"/>
        <v>0</v>
      </c>
      <c r="W201" s="35">
        <f t="shared" si="38"/>
        <v>0</v>
      </c>
      <c r="X201" s="36"/>
      <c r="Y201" s="36"/>
      <c r="Z201" s="51"/>
      <c r="AA201" s="35">
        <f t="shared" si="39"/>
        <v>0</v>
      </c>
      <c r="AB201" s="36"/>
      <c r="AC201" s="36"/>
      <c r="AD201" s="51"/>
      <c r="AE201" s="63">
        <f>IFERROR(IF(OR($C201="都道府県",$C201="市区町村"),(($L201*300+$M201*400+$N201*500)),VLOOKUP($G201,リスト!$A$2:$B$4,2,FALSE)),0)-SUM(R201,T201,U201)*2</f>
        <v>0</v>
      </c>
      <c r="AF201" s="38">
        <f t="shared" si="40"/>
        <v>0</v>
      </c>
      <c r="AG201" s="58">
        <f t="shared" si="33"/>
        <v>0</v>
      </c>
      <c r="AH201" s="67">
        <f t="shared" si="41"/>
        <v>0</v>
      </c>
      <c r="AI201" s="40"/>
      <c r="AJ201" s="16"/>
      <c r="AK201" s="29"/>
    </row>
    <row r="202" spans="1:37" ht="33.75" hidden="1" customHeight="1">
      <c r="A202">
        <v>184</v>
      </c>
      <c r="B202" s="21"/>
      <c r="C202" s="21"/>
      <c r="D202" s="21"/>
      <c r="E202" s="21"/>
      <c r="F202" s="26"/>
      <c r="G202" s="41" t="str">
        <f t="shared" si="34"/>
        <v/>
      </c>
      <c r="H202" s="35">
        <f t="shared" si="32"/>
        <v>0</v>
      </c>
      <c r="I202" s="36"/>
      <c r="J202" s="36" t="str">
        <f t="shared" si="35"/>
        <v/>
      </c>
      <c r="K202" s="35">
        <f t="shared" si="36"/>
        <v>0</v>
      </c>
      <c r="L202" s="36"/>
      <c r="M202" s="36"/>
      <c r="N202" s="36"/>
      <c r="O202" s="36"/>
      <c r="P202" s="35" t="str">
        <f t="shared" si="42"/>
        <v/>
      </c>
      <c r="Q202" s="22"/>
      <c r="R202" s="42"/>
      <c r="S202" s="22"/>
      <c r="T202" s="42"/>
      <c r="U202" s="42"/>
      <c r="V202" s="38">
        <f t="shared" si="37"/>
        <v>0</v>
      </c>
      <c r="W202" s="35">
        <f t="shared" si="38"/>
        <v>0</v>
      </c>
      <c r="X202" s="36"/>
      <c r="Y202" s="36"/>
      <c r="Z202" s="51"/>
      <c r="AA202" s="35">
        <f t="shared" si="39"/>
        <v>0</v>
      </c>
      <c r="AB202" s="36"/>
      <c r="AC202" s="36"/>
      <c r="AD202" s="51"/>
      <c r="AE202" s="63">
        <f>IFERROR(IF(OR($C202="都道府県",$C202="市区町村"),(($L202*300+$M202*400+$N202*500)),VLOOKUP($G202,リスト!$A$2:$B$4,2,FALSE)),0)-SUM(R202,T202,U202)*2</f>
        <v>0</v>
      </c>
      <c r="AF202" s="38">
        <f t="shared" si="40"/>
        <v>0</v>
      </c>
      <c r="AG202" s="58">
        <f t="shared" si="33"/>
        <v>0</v>
      </c>
      <c r="AH202" s="67">
        <f t="shared" si="41"/>
        <v>0</v>
      </c>
      <c r="AI202" s="40"/>
      <c r="AJ202" s="16"/>
      <c r="AK202" s="29"/>
    </row>
    <row r="203" spans="1:37" ht="33.75" hidden="1" customHeight="1">
      <c r="A203">
        <v>185</v>
      </c>
      <c r="B203" s="21"/>
      <c r="C203" s="21"/>
      <c r="D203" s="21"/>
      <c r="E203" s="21"/>
      <c r="F203" s="26"/>
      <c r="G203" s="41" t="str">
        <f t="shared" si="34"/>
        <v/>
      </c>
      <c r="H203" s="35">
        <f t="shared" si="32"/>
        <v>0</v>
      </c>
      <c r="I203" s="36"/>
      <c r="J203" s="36" t="str">
        <f t="shared" si="35"/>
        <v/>
      </c>
      <c r="K203" s="35">
        <f t="shared" si="36"/>
        <v>0</v>
      </c>
      <c r="L203" s="36"/>
      <c r="M203" s="36"/>
      <c r="N203" s="36"/>
      <c r="O203" s="36"/>
      <c r="P203" s="35" t="str">
        <f t="shared" si="42"/>
        <v/>
      </c>
      <c r="Q203" s="22"/>
      <c r="R203" s="42"/>
      <c r="S203" s="22"/>
      <c r="T203" s="42"/>
      <c r="U203" s="42"/>
      <c r="V203" s="38">
        <f t="shared" si="37"/>
        <v>0</v>
      </c>
      <c r="W203" s="35">
        <f t="shared" si="38"/>
        <v>0</v>
      </c>
      <c r="X203" s="36"/>
      <c r="Y203" s="36"/>
      <c r="Z203" s="51"/>
      <c r="AA203" s="35">
        <f t="shared" si="39"/>
        <v>0</v>
      </c>
      <c r="AB203" s="36"/>
      <c r="AC203" s="36"/>
      <c r="AD203" s="51"/>
      <c r="AE203" s="63">
        <f>IFERROR(IF(OR($C203="都道府県",$C203="市区町村"),(($L203*300+$M203*400+$N203*500)),VLOOKUP($G203,リスト!$A$2:$B$4,2,FALSE)),0)-SUM(R203,T203,U203)*2</f>
        <v>0</v>
      </c>
      <c r="AF203" s="38">
        <f t="shared" si="40"/>
        <v>0</v>
      </c>
      <c r="AG203" s="58">
        <f t="shared" si="33"/>
        <v>0</v>
      </c>
      <c r="AH203" s="67">
        <f t="shared" si="41"/>
        <v>0</v>
      </c>
      <c r="AI203" s="40"/>
      <c r="AJ203" s="16"/>
      <c r="AK203" s="29"/>
    </row>
    <row r="204" spans="1:37" ht="33.75" hidden="1" customHeight="1">
      <c r="A204">
        <v>186</v>
      </c>
      <c r="B204" s="21"/>
      <c r="C204" s="21"/>
      <c r="D204" s="21"/>
      <c r="E204" s="21"/>
      <c r="F204" s="26"/>
      <c r="G204" s="41" t="str">
        <f t="shared" si="34"/>
        <v/>
      </c>
      <c r="H204" s="35">
        <f t="shared" si="32"/>
        <v>0</v>
      </c>
      <c r="I204" s="36"/>
      <c r="J204" s="36" t="str">
        <f t="shared" si="35"/>
        <v/>
      </c>
      <c r="K204" s="35">
        <f t="shared" si="36"/>
        <v>0</v>
      </c>
      <c r="L204" s="36"/>
      <c r="M204" s="36"/>
      <c r="N204" s="36"/>
      <c r="O204" s="36"/>
      <c r="P204" s="35" t="str">
        <f t="shared" si="42"/>
        <v/>
      </c>
      <c r="Q204" s="22"/>
      <c r="R204" s="42"/>
      <c r="S204" s="22"/>
      <c r="T204" s="42"/>
      <c r="U204" s="42"/>
      <c r="V204" s="38">
        <f t="shared" si="37"/>
        <v>0</v>
      </c>
      <c r="W204" s="35">
        <f t="shared" si="38"/>
        <v>0</v>
      </c>
      <c r="X204" s="36"/>
      <c r="Y204" s="36"/>
      <c r="Z204" s="51"/>
      <c r="AA204" s="35">
        <f t="shared" si="39"/>
        <v>0</v>
      </c>
      <c r="AB204" s="36"/>
      <c r="AC204" s="36"/>
      <c r="AD204" s="51"/>
      <c r="AE204" s="63">
        <f>IFERROR(IF(OR($C204="都道府県",$C204="市区町村"),(($L204*300+$M204*400+$N204*500)),VLOOKUP($G204,リスト!$A$2:$B$4,2,FALSE)),0)-SUM(R204,T204,U204)*2</f>
        <v>0</v>
      </c>
      <c r="AF204" s="38">
        <f t="shared" si="40"/>
        <v>0</v>
      </c>
      <c r="AG204" s="58">
        <f t="shared" si="33"/>
        <v>0</v>
      </c>
      <c r="AH204" s="67">
        <f t="shared" si="41"/>
        <v>0</v>
      </c>
      <c r="AI204" s="40"/>
      <c r="AJ204" s="16"/>
      <c r="AK204" s="29"/>
    </row>
    <row r="205" spans="1:37" ht="33.75" hidden="1" customHeight="1">
      <c r="A205">
        <v>187</v>
      </c>
      <c r="B205" s="21"/>
      <c r="C205" s="21"/>
      <c r="D205" s="21"/>
      <c r="E205" s="21"/>
      <c r="F205" s="26"/>
      <c r="G205" s="41" t="str">
        <f t="shared" si="34"/>
        <v/>
      </c>
      <c r="H205" s="35">
        <f t="shared" si="32"/>
        <v>0</v>
      </c>
      <c r="I205" s="36"/>
      <c r="J205" s="36" t="str">
        <f t="shared" si="35"/>
        <v/>
      </c>
      <c r="K205" s="35">
        <f t="shared" si="36"/>
        <v>0</v>
      </c>
      <c r="L205" s="36"/>
      <c r="M205" s="36"/>
      <c r="N205" s="36"/>
      <c r="O205" s="36"/>
      <c r="P205" s="35" t="str">
        <f t="shared" si="42"/>
        <v/>
      </c>
      <c r="Q205" s="22"/>
      <c r="R205" s="42"/>
      <c r="S205" s="22"/>
      <c r="T205" s="42"/>
      <c r="U205" s="42"/>
      <c r="V205" s="38">
        <f t="shared" si="37"/>
        <v>0</v>
      </c>
      <c r="W205" s="35">
        <f t="shared" si="38"/>
        <v>0</v>
      </c>
      <c r="X205" s="36"/>
      <c r="Y205" s="36"/>
      <c r="Z205" s="51"/>
      <c r="AA205" s="35">
        <f t="shared" si="39"/>
        <v>0</v>
      </c>
      <c r="AB205" s="36"/>
      <c r="AC205" s="36"/>
      <c r="AD205" s="51"/>
      <c r="AE205" s="63">
        <f>IFERROR(IF(OR($C205="都道府県",$C205="市区町村"),(($L205*300+$M205*400+$N205*500)),VLOOKUP($G205,リスト!$A$2:$B$4,2,FALSE)),0)-SUM(R205,T205,U205)*2</f>
        <v>0</v>
      </c>
      <c r="AF205" s="38">
        <f t="shared" si="40"/>
        <v>0</v>
      </c>
      <c r="AG205" s="58">
        <f t="shared" si="33"/>
        <v>0</v>
      </c>
      <c r="AH205" s="67">
        <f t="shared" si="41"/>
        <v>0</v>
      </c>
      <c r="AI205" s="40"/>
      <c r="AJ205" s="16"/>
      <c r="AK205" s="29"/>
    </row>
    <row r="206" spans="1:37" ht="33.75" hidden="1" customHeight="1">
      <c r="A206">
        <v>188</v>
      </c>
      <c r="B206" s="21"/>
      <c r="C206" s="21"/>
      <c r="D206" s="21"/>
      <c r="E206" s="21"/>
      <c r="F206" s="26"/>
      <c r="G206" s="41" t="str">
        <f t="shared" si="34"/>
        <v/>
      </c>
      <c r="H206" s="35">
        <f t="shared" si="32"/>
        <v>0</v>
      </c>
      <c r="I206" s="36"/>
      <c r="J206" s="36" t="str">
        <f t="shared" si="35"/>
        <v/>
      </c>
      <c r="K206" s="35">
        <f t="shared" si="36"/>
        <v>0</v>
      </c>
      <c r="L206" s="36"/>
      <c r="M206" s="36"/>
      <c r="N206" s="36"/>
      <c r="O206" s="36"/>
      <c r="P206" s="35" t="str">
        <f t="shared" si="42"/>
        <v/>
      </c>
      <c r="Q206" s="22"/>
      <c r="R206" s="42"/>
      <c r="S206" s="22"/>
      <c r="T206" s="42"/>
      <c r="U206" s="42"/>
      <c r="V206" s="38">
        <f t="shared" si="37"/>
        <v>0</v>
      </c>
      <c r="W206" s="35">
        <f t="shared" si="38"/>
        <v>0</v>
      </c>
      <c r="X206" s="36"/>
      <c r="Y206" s="36"/>
      <c r="Z206" s="51"/>
      <c r="AA206" s="35">
        <f t="shared" si="39"/>
        <v>0</v>
      </c>
      <c r="AB206" s="36"/>
      <c r="AC206" s="36"/>
      <c r="AD206" s="51"/>
      <c r="AE206" s="63">
        <f>IFERROR(IF(OR($C206="都道府県",$C206="市区町村"),(($L206*300+$M206*400+$N206*500)),VLOOKUP($G206,リスト!$A$2:$B$4,2,FALSE)),0)-SUM(R206,T206,U206)*2</f>
        <v>0</v>
      </c>
      <c r="AF206" s="38">
        <f t="shared" si="40"/>
        <v>0</v>
      </c>
      <c r="AG206" s="58">
        <f t="shared" si="33"/>
        <v>0</v>
      </c>
      <c r="AH206" s="67">
        <f t="shared" si="41"/>
        <v>0</v>
      </c>
      <c r="AI206" s="40"/>
      <c r="AJ206" s="16"/>
      <c r="AK206" s="29"/>
    </row>
    <row r="207" spans="1:37" ht="33.75" hidden="1" customHeight="1">
      <c r="A207">
        <v>189</v>
      </c>
      <c r="B207" s="21"/>
      <c r="C207" s="21"/>
      <c r="D207" s="21"/>
      <c r="E207" s="21"/>
      <c r="F207" s="26"/>
      <c r="G207" s="41" t="str">
        <f t="shared" si="34"/>
        <v/>
      </c>
      <c r="H207" s="35">
        <f t="shared" si="32"/>
        <v>0</v>
      </c>
      <c r="I207" s="36"/>
      <c r="J207" s="36" t="str">
        <f t="shared" si="35"/>
        <v/>
      </c>
      <c r="K207" s="35">
        <f t="shared" si="36"/>
        <v>0</v>
      </c>
      <c r="L207" s="36"/>
      <c r="M207" s="36"/>
      <c r="N207" s="36"/>
      <c r="O207" s="36"/>
      <c r="P207" s="35" t="str">
        <f t="shared" si="42"/>
        <v/>
      </c>
      <c r="Q207" s="22"/>
      <c r="R207" s="42"/>
      <c r="S207" s="22"/>
      <c r="T207" s="42"/>
      <c r="U207" s="42"/>
      <c r="V207" s="38">
        <f t="shared" si="37"/>
        <v>0</v>
      </c>
      <c r="W207" s="35">
        <f t="shared" si="38"/>
        <v>0</v>
      </c>
      <c r="X207" s="36"/>
      <c r="Y207" s="36"/>
      <c r="Z207" s="51"/>
      <c r="AA207" s="35">
        <f t="shared" si="39"/>
        <v>0</v>
      </c>
      <c r="AB207" s="36"/>
      <c r="AC207" s="36"/>
      <c r="AD207" s="51"/>
      <c r="AE207" s="63">
        <f>IFERROR(IF(OR($C207="都道府県",$C207="市区町村"),(($L207*300+$M207*400+$N207*500)),VLOOKUP($G207,リスト!$A$2:$B$4,2,FALSE)),0)-SUM(R207,T207,U207)*2</f>
        <v>0</v>
      </c>
      <c r="AF207" s="38">
        <f t="shared" si="40"/>
        <v>0</v>
      </c>
      <c r="AG207" s="58">
        <f t="shared" si="33"/>
        <v>0</v>
      </c>
      <c r="AH207" s="67">
        <f t="shared" si="41"/>
        <v>0</v>
      </c>
      <c r="AI207" s="40"/>
      <c r="AJ207" s="16"/>
      <c r="AK207" s="29"/>
    </row>
    <row r="208" spans="1:37" ht="33.75" hidden="1" customHeight="1">
      <c r="A208">
        <v>190</v>
      </c>
      <c r="B208" s="21"/>
      <c r="C208" s="21"/>
      <c r="D208" s="21"/>
      <c r="E208" s="21"/>
      <c r="F208" s="26"/>
      <c r="G208" s="41" t="str">
        <f t="shared" si="34"/>
        <v/>
      </c>
      <c r="H208" s="35">
        <f t="shared" si="32"/>
        <v>0</v>
      </c>
      <c r="I208" s="36"/>
      <c r="J208" s="36" t="str">
        <f t="shared" si="35"/>
        <v/>
      </c>
      <c r="K208" s="35">
        <f t="shared" si="36"/>
        <v>0</v>
      </c>
      <c r="L208" s="36"/>
      <c r="M208" s="36"/>
      <c r="N208" s="36"/>
      <c r="O208" s="36"/>
      <c r="P208" s="35" t="str">
        <f t="shared" si="42"/>
        <v/>
      </c>
      <c r="Q208" s="22"/>
      <c r="R208" s="42"/>
      <c r="S208" s="22"/>
      <c r="T208" s="42"/>
      <c r="U208" s="42"/>
      <c r="V208" s="38">
        <f t="shared" si="37"/>
        <v>0</v>
      </c>
      <c r="W208" s="35">
        <f t="shared" si="38"/>
        <v>0</v>
      </c>
      <c r="X208" s="36"/>
      <c r="Y208" s="36"/>
      <c r="Z208" s="51"/>
      <c r="AA208" s="35">
        <f t="shared" si="39"/>
        <v>0</v>
      </c>
      <c r="AB208" s="36"/>
      <c r="AC208" s="36"/>
      <c r="AD208" s="51"/>
      <c r="AE208" s="63">
        <f>IFERROR(IF(OR($C208="都道府県",$C208="市区町村"),(($L208*300+$M208*400+$N208*500)),VLOOKUP($G208,リスト!$A$2:$B$4,2,FALSE)),0)-SUM(R208,T208,U208)*2</f>
        <v>0</v>
      </c>
      <c r="AF208" s="38">
        <f t="shared" si="40"/>
        <v>0</v>
      </c>
      <c r="AG208" s="58">
        <f t="shared" si="33"/>
        <v>0</v>
      </c>
      <c r="AH208" s="67">
        <f t="shared" si="41"/>
        <v>0</v>
      </c>
      <c r="AI208" s="40"/>
      <c r="AJ208" s="16"/>
      <c r="AK208" s="29"/>
    </row>
    <row r="209" spans="1:37" ht="33.75" hidden="1" customHeight="1">
      <c r="A209">
        <v>191</v>
      </c>
      <c r="B209" s="21"/>
      <c r="C209" s="21"/>
      <c r="D209" s="21"/>
      <c r="E209" s="21"/>
      <c r="F209" s="26"/>
      <c r="G209" s="41" t="str">
        <f t="shared" si="34"/>
        <v/>
      </c>
      <c r="H209" s="35">
        <f t="shared" ref="H209:H272" si="43">SUM(I209:J209)</f>
        <v>0</v>
      </c>
      <c r="I209" s="36"/>
      <c r="J209" s="36" t="str">
        <f t="shared" si="35"/>
        <v/>
      </c>
      <c r="K209" s="35">
        <f t="shared" si="36"/>
        <v>0</v>
      </c>
      <c r="L209" s="36"/>
      <c r="M209" s="36"/>
      <c r="N209" s="36"/>
      <c r="O209" s="36"/>
      <c r="P209" s="35" t="str">
        <f t="shared" si="42"/>
        <v/>
      </c>
      <c r="Q209" s="22"/>
      <c r="R209" s="42"/>
      <c r="S209" s="22"/>
      <c r="T209" s="42"/>
      <c r="U209" s="42"/>
      <c r="V209" s="38">
        <f t="shared" si="37"/>
        <v>0</v>
      </c>
      <c r="W209" s="35">
        <f t="shared" si="38"/>
        <v>0</v>
      </c>
      <c r="X209" s="36"/>
      <c r="Y209" s="36"/>
      <c r="Z209" s="51"/>
      <c r="AA209" s="35">
        <f t="shared" si="39"/>
        <v>0</v>
      </c>
      <c r="AB209" s="36"/>
      <c r="AC209" s="36"/>
      <c r="AD209" s="51"/>
      <c r="AE209" s="63">
        <f>IFERROR(IF(OR($C209="都道府県",$C209="市区町村"),(($L209*300+$M209*400+$N209*500)),VLOOKUP($G209,リスト!$A$2:$B$4,2,FALSE)),0)-SUM(R209,T209,U209)*2</f>
        <v>0</v>
      </c>
      <c r="AF209" s="38">
        <f t="shared" si="40"/>
        <v>0</v>
      </c>
      <c r="AG209" s="58">
        <f t="shared" si="33"/>
        <v>0</v>
      </c>
      <c r="AH209" s="67">
        <f t="shared" si="41"/>
        <v>0</v>
      </c>
      <c r="AI209" s="40"/>
      <c r="AJ209" s="16"/>
      <c r="AK209" s="29"/>
    </row>
    <row r="210" spans="1:37" ht="33.75" hidden="1" customHeight="1">
      <c r="A210">
        <v>192</v>
      </c>
      <c r="B210" s="21"/>
      <c r="C210" s="21"/>
      <c r="D210" s="21"/>
      <c r="E210" s="21"/>
      <c r="F210" s="26"/>
      <c r="G210" s="41" t="str">
        <f t="shared" si="34"/>
        <v/>
      </c>
      <c r="H210" s="35">
        <f t="shared" si="43"/>
        <v>0</v>
      </c>
      <c r="I210" s="36"/>
      <c r="J210" s="36" t="str">
        <f t="shared" si="35"/>
        <v/>
      </c>
      <c r="K210" s="35">
        <f t="shared" si="36"/>
        <v>0</v>
      </c>
      <c r="L210" s="36"/>
      <c r="M210" s="36"/>
      <c r="N210" s="36"/>
      <c r="O210" s="36"/>
      <c r="P210" s="35" t="str">
        <f t="shared" si="42"/>
        <v/>
      </c>
      <c r="Q210" s="22"/>
      <c r="R210" s="42"/>
      <c r="S210" s="22"/>
      <c r="T210" s="42"/>
      <c r="U210" s="42"/>
      <c r="V210" s="38">
        <f t="shared" si="37"/>
        <v>0</v>
      </c>
      <c r="W210" s="35">
        <f t="shared" si="38"/>
        <v>0</v>
      </c>
      <c r="X210" s="36"/>
      <c r="Y210" s="36"/>
      <c r="Z210" s="51"/>
      <c r="AA210" s="35">
        <f t="shared" si="39"/>
        <v>0</v>
      </c>
      <c r="AB210" s="36"/>
      <c r="AC210" s="36"/>
      <c r="AD210" s="51"/>
      <c r="AE210" s="63">
        <f>IFERROR(IF(OR($C210="都道府県",$C210="市区町村"),(($L210*300+$M210*400+$N210*500)),VLOOKUP($G210,リスト!$A$2:$B$4,2,FALSE)),0)-SUM(R210,T210,U210)*2</f>
        <v>0</v>
      </c>
      <c r="AF210" s="38">
        <f t="shared" si="40"/>
        <v>0</v>
      </c>
      <c r="AG210" s="58">
        <f t="shared" si="33"/>
        <v>0</v>
      </c>
      <c r="AH210" s="67">
        <f t="shared" si="41"/>
        <v>0</v>
      </c>
      <c r="AI210" s="40"/>
      <c r="AJ210" s="16"/>
      <c r="AK210" s="29"/>
    </row>
    <row r="211" spans="1:37" ht="33.75" hidden="1" customHeight="1">
      <c r="A211">
        <v>193</v>
      </c>
      <c r="B211" s="21"/>
      <c r="C211" s="21"/>
      <c r="D211" s="21"/>
      <c r="E211" s="21"/>
      <c r="F211" s="26"/>
      <c r="G211" s="41" t="str">
        <f t="shared" si="34"/>
        <v/>
      </c>
      <c r="H211" s="35">
        <f t="shared" si="43"/>
        <v>0</v>
      </c>
      <c r="I211" s="36"/>
      <c r="J211" s="36" t="str">
        <f t="shared" si="35"/>
        <v/>
      </c>
      <c r="K211" s="35">
        <f t="shared" si="36"/>
        <v>0</v>
      </c>
      <c r="L211" s="36"/>
      <c r="M211" s="36"/>
      <c r="N211" s="36"/>
      <c r="O211" s="36"/>
      <c r="P211" s="35" t="str">
        <f t="shared" si="42"/>
        <v/>
      </c>
      <c r="Q211" s="22"/>
      <c r="R211" s="42"/>
      <c r="S211" s="22"/>
      <c r="T211" s="42"/>
      <c r="U211" s="42"/>
      <c r="V211" s="38">
        <f t="shared" si="37"/>
        <v>0</v>
      </c>
      <c r="W211" s="35">
        <f t="shared" si="38"/>
        <v>0</v>
      </c>
      <c r="X211" s="36"/>
      <c r="Y211" s="36"/>
      <c r="Z211" s="51"/>
      <c r="AA211" s="35">
        <f t="shared" si="39"/>
        <v>0</v>
      </c>
      <c r="AB211" s="36"/>
      <c r="AC211" s="36"/>
      <c r="AD211" s="51"/>
      <c r="AE211" s="63">
        <f>IFERROR(IF(OR($C211="都道府県",$C211="市区町村"),(($L211*300+$M211*400+$N211*500)),VLOOKUP($G211,リスト!$A$2:$B$4,2,FALSE)),0)-SUM(R211,T211,U211)*2</f>
        <v>0</v>
      </c>
      <c r="AF211" s="38">
        <f t="shared" si="40"/>
        <v>0</v>
      </c>
      <c r="AG211" s="58">
        <f t="shared" ref="AG211:AG274" si="44">IF(C211="市区町村",ROUNDDOWN(AF211/2,0),AF211/2)</f>
        <v>0</v>
      </c>
      <c r="AH211" s="67">
        <f t="shared" si="41"/>
        <v>0</v>
      </c>
      <c r="AI211" s="40"/>
      <c r="AJ211" s="16"/>
      <c r="AK211" s="29"/>
    </row>
    <row r="212" spans="1:37" ht="33.75" hidden="1" customHeight="1">
      <c r="A212">
        <v>194</v>
      </c>
      <c r="B212" s="21"/>
      <c r="C212" s="21"/>
      <c r="D212" s="21"/>
      <c r="E212" s="21"/>
      <c r="F212" s="26"/>
      <c r="G212" s="41" t="str">
        <f t="shared" ref="G212:G275" si="45">IF(F212="","",(IF(F212&gt;=60,"③定員（60人以上）",IF(F212&gt;=20,"②定員（20人以上59人以下)","①定員（19人以下）"))))</f>
        <v/>
      </c>
      <c r="H212" s="35">
        <f t="shared" si="43"/>
        <v>0</v>
      </c>
      <c r="I212" s="36"/>
      <c r="J212" s="36" t="str">
        <f t="shared" ref="J212:J275" si="46">IF(C212="私立",1,"")</f>
        <v/>
      </c>
      <c r="K212" s="35">
        <f t="shared" ref="K212:K275" si="47">SUM(L212:N212)</f>
        <v>0</v>
      </c>
      <c r="L212" s="36"/>
      <c r="M212" s="36"/>
      <c r="N212" s="36"/>
      <c r="O212" s="36"/>
      <c r="P212" s="35" t="str">
        <f t="shared" si="42"/>
        <v/>
      </c>
      <c r="Q212" s="22"/>
      <c r="R212" s="42"/>
      <c r="S212" s="22"/>
      <c r="T212" s="42"/>
      <c r="U212" s="42"/>
      <c r="V212" s="38">
        <f t="shared" ref="V212:V275" si="48">W212+AA212</f>
        <v>0</v>
      </c>
      <c r="W212" s="35">
        <f t="shared" ref="W212:W275" si="49">X212+Y212</f>
        <v>0</v>
      </c>
      <c r="X212" s="36"/>
      <c r="Y212" s="36"/>
      <c r="Z212" s="51"/>
      <c r="AA212" s="35">
        <f t="shared" ref="AA212:AA275" si="50">SUM(AB212:AC212)</f>
        <v>0</v>
      </c>
      <c r="AB212" s="36"/>
      <c r="AC212" s="36"/>
      <c r="AD212" s="51"/>
      <c r="AE212" s="63">
        <f>IFERROR(IF(OR($C212="都道府県",$C212="市区町村"),(($L212*300+$M212*400+$N212*500)),VLOOKUP($G212,リスト!$A$2:$B$4,2,FALSE)),0)-SUM(R212,T212,U212)*2</f>
        <v>0</v>
      </c>
      <c r="AF212" s="38">
        <f t="shared" ref="AF212:AF275" si="51">IF(V212&lt;AE212,V212,AE212)</f>
        <v>0</v>
      </c>
      <c r="AG212" s="58">
        <f t="shared" si="44"/>
        <v>0</v>
      </c>
      <c r="AH212" s="67">
        <f t="shared" ref="AH212:AH275" si="52">ROUNDDOWN(AF212/2,0)</f>
        <v>0</v>
      </c>
      <c r="AI212" s="40"/>
      <c r="AJ212" s="16"/>
      <c r="AK212" s="29"/>
    </row>
    <row r="213" spans="1:37" ht="33.75" hidden="1" customHeight="1">
      <c r="A213">
        <v>195</v>
      </c>
      <c r="B213" s="21"/>
      <c r="C213" s="21"/>
      <c r="D213" s="21"/>
      <c r="E213" s="21"/>
      <c r="F213" s="26"/>
      <c r="G213" s="41" t="str">
        <f t="shared" si="45"/>
        <v/>
      </c>
      <c r="H213" s="35">
        <f t="shared" si="43"/>
        <v>0</v>
      </c>
      <c r="I213" s="36"/>
      <c r="J213" s="36" t="str">
        <f t="shared" si="46"/>
        <v/>
      </c>
      <c r="K213" s="35">
        <f t="shared" si="47"/>
        <v>0</v>
      </c>
      <c r="L213" s="36"/>
      <c r="M213" s="36"/>
      <c r="N213" s="36"/>
      <c r="O213" s="36"/>
      <c r="P213" s="35" t="str">
        <f t="shared" ref="P213:P276" si="53">IF(C213="市区町村",H213-O213,"")</f>
        <v/>
      </c>
      <c r="Q213" s="22"/>
      <c r="R213" s="42"/>
      <c r="S213" s="22"/>
      <c r="T213" s="42"/>
      <c r="U213" s="42"/>
      <c r="V213" s="38">
        <f t="shared" si="48"/>
        <v>0</v>
      </c>
      <c r="W213" s="35">
        <f t="shared" si="49"/>
        <v>0</v>
      </c>
      <c r="X213" s="36"/>
      <c r="Y213" s="36"/>
      <c r="Z213" s="51"/>
      <c r="AA213" s="35">
        <f t="shared" si="50"/>
        <v>0</v>
      </c>
      <c r="AB213" s="36"/>
      <c r="AC213" s="36"/>
      <c r="AD213" s="51"/>
      <c r="AE213" s="63">
        <f>IFERROR(IF(OR($C213="都道府県",$C213="市区町村"),(($L213*300+$M213*400+$N213*500)),VLOOKUP($G213,リスト!$A$2:$B$4,2,FALSE)),0)-SUM(R213,T213,U213)*2</f>
        <v>0</v>
      </c>
      <c r="AF213" s="38">
        <f t="shared" si="51"/>
        <v>0</v>
      </c>
      <c r="AG213" s="58">
        <f t="shared" si="44"/>
        <v>0</v>
      </c>
      <c r="AH213" s="67">
        <f t="shared" si="52"/>
        <v>0</v>
      </c>
      <c r="AI213" s="40"/>
      <c r="AJ213" s="16"/>
      <c r="AK213" s="29"/>
    </row>
    <row r="214" spans="1:37" ht="33.75" hidden="1" customHeight="1">
      <c r="A214">
        <v>196</v>
      </c>
      <c r="B214" s="21"/>
      <c r="C214" s="21"/>
      <c r="D214" s="21"/>
      <c r="E214" s="21"/>
      <c r="F214" s="26"/>
      <c r="G214" s="41" t="str">
        <f t="shared" si="45"/>
        <v/>
      </c>
      <c r="H214" s="35">
        <f t="shared" si="43"/>
        <v>0</v>
      </c>
      <c r="I214" s="36"/>
      <c r="J214" s="36" t="str">
        <f t="shared" si="46"/>
        <v/>
      </c>
      <c r="K214" s="35">
        <f t="shared" si="47"/>
        <v>0</v>
      </c>
      <c r="L214" s="36"/>
      <c r="M214" s="36"/>
      <c r="N214" s="36"/>
      <c r="O214" s="36"/>
      <c r="P214" s="35" t="str">
        <f t="shared" si="53"/>
        <v/>
      </c>
      <c r="Q214" s="22"/>
      <c r="R214" s="42"/>
      <c r="S214" s="22"/>
      <c r="T214" s="42"/>
      <c r="U214" s="42"/>
      <c r="V214" s="38">
        <f t="shared" si="48"/>
        <v>0</v>
      </c>
      <c r="W214" s="35">
        <f t="shared" si="49"/>
        <v>0</v>
      </c>
      <c r="X214" s="36"/>
      <c r="Y214" s="36"/>
      <c r="Z214" s="51"/>
      <c r="AA214" s="35">
        <f t="shared" si="50"/>
        <v>0</v>
      </c>
      <c r="AB214" s="36"/>
      <c r="AC214" s="36"/>
      <c r="AD214" s="51"/>
      <c r="AE214" s="63">
        <f>IFERROR(IF(OR($C214="都道府県",$C214="市区町村"),(($L214*300+$M214*400+$N214*500)),VLOOKUP($G214,リスト!$A$2:$B$4,2,FALSE)),0)-SUM(R214,T214,U214)*2</f>
        <v>0</v>
      </c>
      <c r="AF214" s="38">
        <f t="shared" si="51"/>
        <v>0</v>
      </c>
      <c r="AG214" s="58">
        <f t="shared" si="44"/>
        <v>0</v>
      </c>
      <c r="AH214" s="67">
        <f t="shared" si="52"/>
        <v>0</v>
      </c>
      <c r="AI214" s="40"/>
      <c r="AJ214" s="16"/>
      <c r="AK214" s="29"/>
    </row>
    <row r="215" spans="1:37" ht="33.75" hidden="1" customHeight="1">
      <c r="A215">
        <v>197</v>
      </c>
      <c r="B215" s="21"/>
      <c r="C215" s="21"/>
      <c r="D215" s="21"/>
      <c r="E215" s="21"/>
      <c r="F215" s="26"/>
      <c r="G215" s="41" t="str">
        <f t="shared" si="45"/>
        <v/>
      </c>
      <c r="H215" s="35">
        <f t="shared" si="43"/>
        <v>0</v>
      </c>
      <c r="I215" s="36"/>
      <c r="J215" s="36" t="str">
        <f t="shared" si="46"/>
        <v/>
      </c>
      <c r="K215" s="35">
        <f t="shared" si="47"/>
        <v>0</v>
      </c>
      <c r="L215" s="36"/>
      <c r="M215" s="36"/>
      <c r="N215" s="36"/>
      <c r="O215" s="36"/>
      <c r="P215" s="35" t="str">
        <f t="shared" si="53"/>
        <v/>
      </c>
      <c r="Q215" s="22"/>
      <c r="R215" s="42"/>
      <c r="S215" s="22"/>
      <c r="T215" s="42"/>
      <c r="U215" s="42"/>
      <c r="V215" s="38">
        <f t="shared" si="48"/>
        <v>0</v>
      </c>
      <c r="W215" s="35">
        <f t="shared" si="49"/>
        <v>0</v>
      </c>
      <c r="X215" s="36"/>
      <c r="Y215" s="36"/>
      <c r="Z215" s="51"/>
      <c r="AA215" s="35">
        <f t="shared" si="50"/>
        <v>0</v>
      </c>
      <c r="AB215" s="36"/>
      <c r="AC215" s="36"/>
      <c r="AD215" s="51"/>
      <c r="AE215" s="63">
        <f>IFERROR(IF(OR($C215="都道府県",$C215="市区町村"),(($L215*300+$M215*400+$N215*500)),VLOOKUP($G215,リスト!$A$2:$B$4,2,FALSE)),0)-SUM(R215,T215,U215)*2</f>
        <v>0</v>
      </c>
      <c r="AF215" s="38">
        <f t="shared" si="51"/>
        <v>0</v>
      </c>
      <c r="AG215" s="58">
        <f t="shared" si="44"/>
        <v>0</v>
      </c>
      <c r="AH215" s="67">
        <f t="shared" si="52"/>
        <v>0</v>
      </c>
      <c r="AI215" s="40"/>
      <c r="AJ215" s="16"/>
      <c r="AK215" s="29"/>
    </row>
    <row r="216" spans="1:37" ht="33.75" hidden="1" customHeight="1">
      <c r="A216">
        <v>198</v>
      </c>
      <c r="B216" s="21"/>
      <c r="C216" s="21"/>
      <c r="D216" s="21"/>
      <c r="E216" s="21"/>
      <c r="F216" s="26"/>
      <c r="G216" s="41" t="str">
        <f t="shared" si="45"/>
        <v/>
      </c>
      <c r="H216" s="35">
        <f t="shared" si="43"/>
        <v>0</v>
      </c>
      <c r="I216" s="36"/>
      <c r="J216" s="36" t="str">
        <f t="shared" si="46"/>
        <v/>
      </c>
      <c r="K216" s="35">
        <f t="shared" si="47"/>
        <v>0</v>
      </c>
      <c r="L216" s="36"/>
      <c r="M216" s="36"/>
      <c r="N216" s="36"/>
      <c r="O216" s="36"/>
      <c r="P216" s="35" t="str">
        <f t="shared" si="53"/>
        <v/>
      </c>
      <c r="Q216" s="22"/>
      <c r="R216" s="42"/>
      <c r="S216" s="22"/>
      <c r="T216" s="42"/>
      <c r="U216" s="42"/>
      <c r="V216" s="38">
        <f t="shared" si="48"/>
        <v>0</v>
      </c>
      <c r="W216" s="35">
        <f t="shared" si="49"/>
        <v>0</v>
      </c>
      <c r="X216" s="36"/>
      <c r="Y216" s="36"/>
      <c r="Z216" s="51"/>
      <c r="AA216" s="35">
        <f t="shared" si="50"/>
        <v>0</v>
      </c>
      <c r="AB216" s="36"/>
      <c r="AC216" s="36"/>
      <c r="AD216" s="51"/>
      <c r="AE216" s="63">
        <f>IFERROR(IF(OR($C216="都道府県",$C216="市区町村"),(($L216*300+$M216*400+$N216*500)),VLOOKUP($G216,リスト!$A$2:$B$4,2,FALSE)),0)-SUM(R216,T216,U216)*2</f>
        <v>0</v>
      </c>
      <c r="AF216" s="38">
        <f t="shared" si="51"/>
        <v>0</v>
      </c>
      <c r="AG216" s="58">
        <f t="shared" si="44"/>
        <v>0</v>
      </c>
      <c r="AH216" s="67">
        <f t="shared" si="52"/>
        <v>0</v>
      </c>
      <c r="AI216" s="40"/>
      <c r="AJ216" s="16"/>
      <c r="AK216" s="29"/>
    </row>
    <row r="217" spans="1:37" ht="33.75" hidden="1" customHeight="1">
      <c r="A217">
        <v>199</v>
      </c>
      <c r="B217" s="21"/>
      <c r="C217" s="21"/>
      <c r="D217" s="21"/>
      <c r="E217" s="21"/>
      <c r="F217" s="26"/>
      <c r="G217" s="41" t="str">
        <f t="shared" si="45"/>
        <v/>
      </c>
      <c r="H217" s="35">
        <f t="shared" si="43"/>
        <v>0</v>
      </c>
      <c r="I217" s="36"/>
      <c r="J217" s="36" t="str">
        <f t="shared" si="46"/>
        <v/>
      </c>
      <c r="K217" s="35">
        <f t="shared" si="47"/>
        <v>0</v>
      </c>
      <c r="L217" s="36"/>
      <c r="M217" s="36"/>
      <c r="N217" s="36"/>
      <c r="O217" s="36"/>
      <c r="P217" s="35" t="str">
        <f t="shared" si="53"/>
        <v/>
      </c>
      <c r="Q217" s="22"/>
      <c r="R217" s="42"/>
      <c r="S217" s="22"/>
      <c r="T217" s="42"/>
      <c r="U217" s="42"/>
      <c r="V217" s="38">
        <f t="shared" si="48"/>
        <v>0</v>
      </c>
      <c r="W217" s="35">
        <f t="shared" si="49"/>
        <v>0</v>
      </c>
      <c r="X217" s="36"/>
      <c r="Y217" s="36"/>
      <c r="Z217" s="51"/>
      <c r="AA217" s="35">
        <f t="shared" si="50"/>
        <v>0</v>
      </c>
      <c r="AB217" s="36"/>
      <c r="AC217" s="36"/>
      <c r="AD217" s="51"/>
      <c r="AE217" s="63">
        <f>IFERROR(IF(OR($C217="都道府県",$C217="市区町村"),(($L217*300+$M217*400+$N217*500)),VLOOKUP($G217,リスト!$A$2:$B$4,2,FALSE)),0)-SUM(R217,T217,U217)*2</f>
        <v>0</v>
      </c>
      <c r="AF217" s="38">
        <f t="shared" si="51"/>
        <v>0</v>
      </c>
      <c r="AG217" s="58">
        <f t="shared" si="44"/>
        <v>0</v>
      </c>
      <c r="AH217" s="67">
        <f t="shared" si="52"/>
        <v>0</v>
      </c>
      <c r="AI217" s="40"/>
      <c r="AJ217" s="16"/>
      <c r="AK217" s="29"/>
    </row>
    <row r="218" spans="1:37" ht="33.75" hidden="1" customHeight="1">
      <c r="A218">
        <v>200</v>
      </c>
      <c r="B218" s="21"/>
      <c r="C218" s="21"/>
      <c r="D218" s="21"/>
      <c r="E218" s="21"/>
      <c r="F218" s="26"/>
      <c r="G218" s="41" t="str">
        <f t="shared" si="45"/>
        <v/>
      </c>
      <c r="H218" s="35">
        <f t="shared" si="43"/>
        <v>0</v>
      </c>
      <c r="I218" s="36"/>
      <c r="J218" s="36" t="str">
        <f t="shared" si="46"/>
        <v/>
      </c>
      <c r="K218" s="35">
        <f t="shared" si="47"/>
        <v>0</v>
      </c>
      <c r="L218" s="36"/>
      <c r="M218" s="36"/>
      <c r="N218" s="36"/>
      <c r="O218" s="36"/>
      <c r="P218" s="35" t="str">
        <f t="shared" si="53"/>
        <v/>
      </c>
      <c r="Q218" s="22"/>
      <c r="R218" s="42"/>
      <c r="S218" s="22"/>
      <c r="T218" s="42"/>
      <c r="U218" s="42"/>
      <c r="V218" s="38">
        <f t="shared" si="48"/>
        <v>0</v>
      </c>
      <c r="W218" s="35">
        <f t="shared" si="49"/>
        <v>0</v>
      </c>
      <c r="X218" s="36"/>
      <c r="Y218" s="36"/>
      <c r="Z218" s="51"/>
      <c r="AA218" s="35">
        <f t="shared" si="50"/>
        <v>0</v>
      </c>
      <c r="AB218" s="36"/>
      <c r="AC218" s="36"/>
      <c r="AD218" s="51"/>
      <c r="AE218" s="63">
        <f>IFERROR(IF(OR($C218="都道府県",$C218="市区町村"),(($L218*300+$M218*400+$N218*500)),VLOOKUP($G218,リスト!$A$2:$B$4,2,FALSE)),0)-SUM(R218,T218,U218)*2</f>
        <v>0</v>
      </c>
      <c r="AF218" s="38">
        <f t="shared" si="51"/>
        <v>0</v>
      </c>
      <c r="AG218" s="58">
        <f t="shared" si="44"/>
        <v>0</v>
      </c>
      <c r="AH218" s="67">
        <f t="shared" si="52"/>
        <v>0</v>
      </c>
      <c r="AI218" s="40"/>
      <c r="AJ218" s="16"/>
      <c r="AK218" s="29"/>
    </row>
    <row r="219" spans="1:37" ht="33.75" hidden="1" customHeight="1">
      <c r="A219">
        <v>201</v>
      </c>
      <c r="B219" s="21"/>
      <c r="C219" s="21"/>
      <c r="D219" s="21"/>
      <c r="E219" s="21"/>
      <c r="F219" s="26"/>
      <c r="G219" s="41" t="str">
        <f t="shared" si="45"/>
        <v/>
      </c>
      <c r="H219" s="35">
        <f t="shared" si="43"/>
        <v>0</v>
      </c>
      <c r="I219" s="36"/>
      <c r="J219" s="36" t="str">
        <f t="shared" si="46"/>
        <v/>
      </c>
      <c r="K219" s="35">
        <f t="shared" si="47"/>
        <v>0</v>
      </c>
      <c r="L219" s="36"/>
      <c r="M219" s="36"/>
      <c r="N219" s="36"/>
      <c r="O219" s="36"/>
      <c r="P219" s="35" t="str">
        <f t="shared" si="53"/>
        <v/>
      </c>
      <c r="Q219" s="22"/>
      <c r="R219" s="42"/>
      <c r="S219" s="22"/>
      <c r="T219" s="42"/>
      <c r="U219" s="42"/>
      <c r="V219" s="38">
        <f t="shared" si="48"/>
        <v>0</v>
      </c>
      <c r="W219" s="35">
        <f t="shared" si="49"/>
        <v>0</v>
      </c>
      <c r="X219" s="36"/>
      <c r="Y219" s="36"/>
      <c r="Z219" s="51"/>
      <c r="AA219" s="35">
        <f t="shared" si="50"/>
        <v>0</v>
      </c>
      <c r="AB219" s="36"/>
      <c r="AC219" s="36"/>
      <c r="AD219" s="51"/>
      <c r="AE219" s="63">
        <f>IFERROR(IF(OR($C219="都道府県",$C219="市区町村"),(($L219*300+$M219*400+$N219*500)),VLOOKUP($G219,リスト!$A$2:$B$4,2,FALSE)),0)-SUM(R219,T219,U219)*2</f>
        <v>0</v>
      </c>
      <c r="AF219" s="38">
        <f t="shared" si="51"/>
        <v>0</v>
      </c>
      <c r="AG219" s="58">
        <f t="shared" si="44"/>
        <v>0</v>
      </c>
      <c r="AH219" s="67">
        <f t="shared" si="52"/>
        <v>0</v>
      </c>
      <c r="AI219" s="40"/>
      <c r="AJ219" s="16"/>
      <c r="AK219" s="29"/>
    </row>
    <row r="220" spans="1:37" ht="33.75" hidden="1" customHeight="1">
      <c r="A220">
        <v>202</v>
      </c>
      <c r="B220" s="21"/>
      <c r="C220" s="21"/>
      <c r="D220" s="21"/>
      <c r="E220" s="21"/>
      <c r="F220" s="26"/>
      <c r="G220" s="41" t="str">
        <f t="shared" si="45"/>
        <v/>
      </c>
      <c r="H220" s="35">
        <f t="shared" si="43"/>
        <v>0</v>
      </c>
      <c r="I220" s="36"/>
      <c r="J220" s="36" t="str">
        <f t="shared" si="46"/>
        <v/>
      </c>
      <c r="K220" s="35">
        <f t="shared" si="47"/>
        <v>0</v>
      </c>
      <c r="L220" s="36"/>
      <c r="M220" s="36"/>
      <c r="N220" s="36"/>
      <c r="O220" s="36"/>
      <c r="P220" s="35" t="str">
        <f t="shared" si="53"/>
        <v/>
      </c>
      <c r="Q220" s="22"/>
      <c r="R220" s="42"/>
      <c r="S220" s="22"/>
      <c r="T220" s="42"/>
      <c r="U220" s="42"/>
      <c r="V220" s="38">
        <f t="shared" si="48"/>
        <v>0</v>
      </c>
      <c r="W220" s="35">
        <f t="shared" si="49"/>
        <v>0</v>
      </c>
      <c r="X220" s="36"/>
      <c r="Y220" s="36"/>
      <c r="Z220" s="51"/>
      <c r="AA220" s="35">
        <f t="shared" si="50"/>
        <v>0</v>
      </c>
      <c r="AB220" s="36"/>
      <c r="AC220" s="36"/>
      <c r="AD220" s="51"/>
      <c r="AE220" s="63">
        <f>IFERROR(IF(OR($C220="都道府県",$C220="市区町村"),(($L220*300+$M220*400+$N220*500)),VLOOKUP($G220,リスト!$A$2:$B$4,2,FALSE)),0)-SUM(R220,T220,U220)*2</f>
        <v>0</v>
      </c>
      <c r="AF220" s="38">
        <f t="shared" si="51"/>
        <v>0</v>
      </c>
      <c r="AG220" s="58">
        <f t="shared" si="44"/>
        <v>0</v>
      </c>
      <c r="AH220" s="67">
        <f t="shared" si="52"/>
        <v>0</v>
      </c>
      <c r="AI220" s="40"/>
      <c r="AJ220" s="16"/>
      <c r="AK220" s="29"/>
    </row>
    <row r="221" spans="1:37" ht="33.75" hidden="1" customHeight="1">
      <c r="A221">
        <v>203</v>
      </c>
      <c r="B221" s="21"/>
      <c r="C221" s="21"/>
      <c r="D221" s="21"/>
      <c r="E221" s="21"/>
      <c r="F221" s="26"/>
      <c r="G221" s="41" t="str">
        <f t="shared" si="45"/>
        <v/>
      </c>
      <c r="H221" s="35">
        <f t="shared" si="43"/>
        <v>0</v>
      </c>
      <c r="I221" s="36"/>
      <c r="J221" s="36" t="str">
        <f t="shared" si="46"/>
        <v/>
      </c>
      <c r="K221" s="35">
        <f t="shared" si="47"/>
        <v>0</v>
      </c>
      <c r="L221" s="36"/>
      <c r="M221" s="36"/>
      <c r="N221" s="36"/>
      <c r="O221" s="36"/>
      <c r="P221" s="35" t="str">
        <f t="shared" si="53"/>
        <v/>
      </c>
      <c r="Q221" s="22"/>
      <c r="R221" s="42"/>
      <c r="S221" s="22"/>
      <c r="T221" s="42"/>
      <c r="U221" s="42"/>
      <c r="V221" s="38">
        <f t="shared" si="48"/>
        <v>0</v>
      </c>
      <c r="W221" s="35">
        <f t="shared" si="49"/>
        <v>0</v>
      </c>
      <c r="X221" s="36"/>
      <c r="Y221" s="36"/>
      <c r="Z221" s="51"/>
      <c r="AA221" s="35">
        <f t="shared" si="50"/>
        <v>0</v>
      </c>
      <c r="AB221" s="36"/>
      <c r="AC221" s="36"/>
      <c r="AD221" s="51"/>
      <c r="AE221" s="63">
        <f>IFERROR(IF(OR($C221="都道府県",$C221="市区町村"),(($L221*300+$M221*400+$N221*500)),VLOOKUP($G221,リスト!$A$2:$B$4,2,FALSE)),0)-SUM(R221,T221,U221)*2</f>
        <v>0</v>
      </c>
      <c r="AF221" s="38">
        <f t="shared" si="51"/>
        <v>0</v>
      </c>
      <c r="AG221" s="58">
        <f t="shared" si="44"/>
        <v>0</v>
      </c>
      <c r="AH221" s="67">
        <f t="shared" si="52"/>
        <v>0</v>
      </c>
      <c r="AI221" s="40"/>
      <c r="AJ221" s="16"/>
      <c r="AK221" s="29"/>
    </row>
    <row r="222" spans="1:37" ht="33.75" hidden="1" customHeight="1">
      <c r="A222">
        <v>204</v>
      </c>
      <c r="B222" s="21"/>
      <c r="C222" s="21"/>
      <c r="D222" s="21"/>
      <c r="E222" s="21"/>
      <c r="F222" s="26"/>
      <c r="G222" s="41" t="str">
        <f t="shared" si="45"/>
        <v/>
      </c>
      <c r="H222" s="35">
        <f t="shared" si="43"/>
        <v>0</v>
      </c>
      <c r="I222" s="36"/>
      <c r="J222" s="36" t="str">
        <f t="shared" si="46"/>
        <v/>
      </c>
      <c r="K222" s="35">
        <f t="shared" si="47"/>
        <v>0</v>
      </c>
      <c r="L222" s="36"/>
      <c r="M222" s="36"/>
      <c r="N222" s="36"/>
      <c r="O222" s="36"/>
      <c r="P222" s="35" t="str">
        <f t="shared" si="53"/>
        <v/>
      </c>
      <c r="Q222" s="22"/>
      <c r="R222" s="42"/>
      <c r="S222" s="22"/>
      <c r="T222" s="42"/>
      <c r="U222" s="42"/>
      <c r="V222" s="38">
        <f t="shared" si="48"/>
        <v>0</v>
      </c>
      <c r="W222" s="35">
        <f t="shared" si="49"/>
        <v>0</v>
      </c>
      <c r="X222" s="36"/>
      <c r="Y222" s="36"/>
      <c r="Z222" s="51"/>
      <c r="AA222" s="35">
        <f t="shared" si="50"/>
        <v>0</v>
      </c>
      <c r="AB222" s="36"/>
      <c r="AC222" s="36"/>
      <c r="AD222" s="51"/>
      <c r="AE222" s="63">
        <f>IFERROR(IF(OR($C222="都道府県",$C222="市区町村"),(($L222*300+$M222*400+$N222*500)),VLOOKUP($G222,リスト!$A$2:$B$4,2,FALSE)),0)-SUM(R222,T222,U222)*2</f>
        <v>0</v>
      </c>
      <c r="AF222" s="38">
        <f t="shared" si="51"/>
        <v>0</v>
      </c>
      <c r="AG222" s="58">
        <f t="shared" si="44"/>
        <v>0</v>
      </c>
      <c r="AH222" s="67">
        <f t="shared" si="52"/>
        <v>0</v>
      </c>
      <c r="AI222" s="40"/>
      <c r="AJ222" s="16"/>
      <c r="AK222" s="29"/>
    </row>
    <row r="223" spans="1:37" ht="33.75" hidden="1" customHeight="1">
      <c r="A223">
        <v>205</v>
      </c>
      <c r="B223" s="21"/>
      <c r="C223" s="21"/>
      <c r="D223" s="21"/>
      <c r="E223" s="21"/>
      <c r="F223" s="26"/>
      <c r="G223" s="41" t="str">
        <f t="shared" si="45"/>
        <v/>
      </c>
      <c r="H223" s="35">
        <f t="shared" si="43"/>
        <v>0</v>
      </c>
      <c r="I223" s="36"/>
      <c r="J223" s="36" t="str">
        <f t="shared" si="46"/>
        <v/>
      </c>
      <c r="K223" s="35">
        <f t="shared" si="47"/>
        <v>0</v>
      </c>
      <c r="L223" s="36"/>
      <c r="M223" s="36"/>
      <c r="N223" s="36"/>
      <c r="O223" s="36"/>
      <c r="P223" s="35" t="str">
        <f t="shared" si="53"/>
        <v/>
      </c>
      <c r="Q223" s="22"/>
      <c r="R223" s="42"/>
      <c r="S223" s="22"/>
      <c r="T223" s="42"/>
      <c r="U223" s="42"/>
      <c r="V223" s="38">
        <f t="shared" si="48"/>
        <v>0</v>
      </c>
      <c r="W223" s="35">
        <f t="shared" si="49"/>
        <v>0</v>
      </c>
      <c r="X223" s="36"/>
      <c r="Y223" s="36"/>
      <c r="Z223" s="51"/>
      <c r="AA223" s="35">
        <f t="shared" si="50"/>
        <v>0</v>
      </c>
      <c r="AB223" s="36"/>
      <c r="AC223" s="36"/>
      <c r="AD223" s="51"/>
      <c r="AE223" s="63">
        <f>IFERROR(IF(OR($C223="都道府県",$C223="市区町村"),(($L223*300+$M223*400+$N223*500)),VLOOKUP($G223,リスト!$A$2:$B$4,2,FALSE)),0)-SUM(R223,T223,U223)*2</f>
        <v>0</v>
      </c>
      <c r="AF223" s="38">
        <f t="shared" si="51"/>
        <v>0</v>
      </c>
      <c r="AG223" s="58">
        <f t="shared" si="44"/>
        <v>0</v>
      </c>
      <c r="AH223" s="67">
        <f t="shared" si="52"/>
        <v>0</v>
      </c>
      <c r="AI223" s="40"/>
      <c r="AJ223" s="16"/>
      <c r="AK223" s="29"/>
    </row>
    <row r="224" spans="1:37" ht="33.75" hidden="1" customHeight="1">
      <c r="A224">
        <v>206</v>
      </c>
      <c r="B224" s="21"/>
      <c r="C224" s="21"/>
      <c r="D224" s="21"/>
      <c r="E224" s="21"/>
      <c r="F224" s="26"/>
      <c r="G224" s="41" t="str">
        <f t="shared" si="45"/>
        <v/>
      </c>
      <c r="H224" s="35">
        <f t="shared" si="43"/>
        <v>0</v>
      </c>
      <c r="I224" s="36"/>
      <c r="J224" s="36" t="str">
        <f t="shared" si="46"/>
        <v/>
      </c>
      <c r="K224" s="35">
        <f t="shared" si="47"/>
        <v>0</v>
      </c>
      <c r="L224" s="36"/>
      <c r="M224" s="36"/>
      <c r="N224" s="36"/>
      <c r="O224" s="36"/>
      <c r="P224" s="35" t="str">
        <f t="shared" si="53"/>
        <v/>
      </c>
      <c r="Q224" s="22"/>
      <c r="R224" s="42"/>
      <c r="S224" s="22"/>
      <c r="T224" s="42"/>
      <c r="U224" s="42"/>
      <c r="V224" s="38">
        <f t="shared" si="48"/>
        <v>0</v>
      </c>
      <c r="W224" s="35">
        <f t="shared" si="49"/>
        <v>0</v>
      </c>
      <c r="X224" s="36"/>
      <c r="Y224" s="36"/>
      <c r="Z224" s="51"/>
      <c r="AA224" s="35">
        <f t="shared" si="50"/>
        <v>0</v>
      </c>
      <c r="AB224" s="36"/>
      <c r="AC224" s="36"/>
      <c r="AD224" s="51"/>
      <c r="AE224" s="63">
        <f>IFERROR(IF(OR($C224="都道府県",$C224="市区町村"),(($L224*300+$M224*400+$N224*500)),VLOOKUP($G224,リスト!$A$2:$B$4,2,FALSE)),0)-SUM(R224,T224,U224)*2</f>
        <v>0</v>
      </c>
      <c r="AF224" s="38">
        <f t="shared" si="51"/>
        <v>0</v>
      </c>
      <c r="AG224" s="58">
        <f t="shared" si="44"/>
        <v>0</v>
      </c>
      <c r="AH224" s="67">
        <f t="shared" si="52"/>
        <v>0</v>
      </c>
      <c r="AI224" s="40"/>
      <c r="AJ224" s="16"/>
      <c r="AK224" s="29"/>
    </row>
    <row r="225" spans="1:37" ht="33.75" hidden="1" customHeight="1">
      <c r="A225">
        <v>207</v>
      </c>
      <c r="B225" s="21"/>
      <c r="C225" s="21"/>
      <c r="D225" s="21"/>
      <c r="E225" s="21"/>
      <c r="F225" s="26"/>
      <c r="G225" s="41" t="str">
        <f t="shared" si="45"/>
        <v/>
      </c>
      <c r="H225" s="35">
        <f t="shared" si="43"/>
        <v>0</v>
      </c>
      <c r="I225" s="36"/>
      <c r="J225" s="36" t="str">
        <f t="shared" si="46"/>
        <v/>
      </c>
      <c r="K225" s="35">
        <f t="shared" si="47"/>
        <v>0</v>
      </c>
      <c r="L225" s="36"/>
      <c r="M225" s="36"/>
      <c r="N225" s="36"/>
      <c r="O225" s="36"/>
      <c r="P225" s="35" t="str">
        <f t="shared" si="53"/>
        <v/>
      </c>
      <c r="Q225" s="22"/>
      <c r="R225" s="42"/>
      <c r="S225" s="22"/>
      <c r="T225" s="42"/>
      <c r="U225" s="42"/>
      <c r="V225" s="38">
        <f t="shared" si="48"/>
        <v>0</v>
      </c>
      <c r="W225" s="35">
        <f t="shared" si="49"/>
        <v>0</v>
      </c>
      <c r="X225" s="36"/>
      <c r="Y225" s="36"/>
      <c r="Z225" s="51"/>
      <c r="AA225" s="35">
        <f t="shared" si="50"/>
        <v>0</v>
      </c>
      <c r="AB225" s="36"/>
      <c r="AC225" s="36"/>
      <c r="AD225" s="51"/>
      <c r="AE225" s="63">
        <f>IFERROR(IF(OR($C225="都道府県",$C225="市区町村"),(($L225*300+$M225*400+$N225*500)),VLOOKUP($G225,リスト!$A$2:$B$4,2,FALSE)),0)-SUM(R225,T225,U225)*2</f>
        <v>0</v>
      </c>
      <c r="AF225" s="38">
        <f t="shared" si="51"/>
        <v>0</v>
      </c>
      <c r="AG225" s="58">
        <f t="shared" si="44"/>
        <v>0</v>
      </c>
      <c r="AH225" s="67">
        <f t="shared" si="52"/>
        <v>0</v>
      </c>
      <c r="AI225" s="40"/>
      <c r="AJ225" s="16"/>
      <c r="AK225" s="29"/>
    </row>
    <row r="226" spans="1:37" ht="33.75" hidden="1" customHeight="1">
      <c r="A226">
        <v>208</v>
      </c>
      <c r="B226" s="21"/>
      <c r="C226" s="21"/>
      <c r="D226" s="21"/>
      <c r="E226" s="21"/>
      <c r="F226" s="26"/>
      <c r="G226" s="41" t="str">
        <f t="shared" si="45"/>
        <v/>
      </c>
      <c r="H226" s="35">
        <f t="shared" si="43"/>
        <v>0</v>
      </c>
      <c r="I226" s="36"/>
      <c r="J226" s="36" t="str">
        <f t="shared" si="46"/>
        <v/>
      </c>
      <c r="K226" s="35">
        <f t="shared" si="47"/>
        <v>0</v>
      </c>
      <c r="L226" s="36"/>
      <c r="M226" s="36"/>
      <c r="N226" s="36"/>
      <c r="O226" s="36"/>
      <c r="P226" s="35" t="str">
        <f t="shared" si="53"/>
        <v/>
      </c>
      <c r="Q226" s="22"/>
      <c r="R226" s="42"/>
      <c r="S226" s="22"/>
      <c r="T226" s="42"/>
      <c r="U226" s="42"/>
      <c r="V226" s="38">
        <f t="shared" si="48"/>
        <v>0</v>
      </c>
      <c r="W226" s="35">
        <f t="shared" si="49"/>
        <v>0</v>
      </c>
      <c r="X226" s="36"/>
      <c r="Y226" s="36"/>
      <c r="Z226" s="51"/>
      <c r="AA226" s="35">
        <f t="shared" si="50"/>
        <v>0</v>
      </c>
      <c r="AB226" s="36"/>
      <c r="AC226" s="36"/>
      <c r="AD226" s="51"/>
      <c r="AE226" s="63">
        <f>IFERROR(IF(OR($C226="都道府県",$C226="市区町村"),(($L226*300+$M226*400+$N226*500)),VLOOKUP($G226,リスト!$A$2:$B$4,2,FALSE)),0)-SUM(R226,T226,U226)*2</f>
        <v>0</v>
      </c>
      <c r="AF226" s="38">
        <f t="shared" si="51"/>
        <v>0</v>
      </c>
      <c r="AG226" s="58">
        <f t="shared" si="44"/>
        <v>0</v>
      </c>
      <c r="AH226" s="67">
        <f t="shared" si="52"/>
        <v>0</v>
      </c>
      <c r="AI226" s="40"/>
      <c r="AJ226" s="16"/>
      <c r="AK226" s="29"/>
    </row>
    <row r="227" spans="1:37" ht="33.75" hidden="1" customHeight="1">
      <c r="A227">
        <v>209</v>
      </c>
      <c r="B227" s="21"/>
      <c r="C227" s="21"/>
      <c r="D227" s="21"/>
      <c r="E227" s="21"/>
      <c r="F227" s="26"/>
      <c r="G227" s="41" t="str">
        <f t="shared" si="45"/>
        <v/>
      </c>
      <c r="H227" s="35">
        <f t="shared" si="43"/>
        <v>0</v>
      </c>
      <c r="I227" s="36"/>
      <c r="J227" s="36" t="str">
        <f t="shared" si="46"/>
        <v/>
      </c>
      <c r="K227" s="35">
        <f t="shared" si="47"/>
        <v>0</v>
      </c>
      <c r="L227" s="36"/>
      <c r="M227" s="36"/>
      <c r="N227" s="36"/>
      <c r="O227" s="36"/>
      <c r="P227" s="35" t="str">
        <f t="shared" si="53"/>
        <v/>
      </c>
      <c r="Q227" s="22"/>
      <c r="R227" s="42"/>
      <c r="S227" s="22"/>
      <c r="T227" s="42"/>
      <c r="U227" s="42"/>
      <c r="V227" s="38">
        <f t="shared" si="48"/>
        <v>0</v>
      </c>
      <c r="W227" s="35">
        <f t="shared" si="49"/>
        <v>0</v>
      </c>
      <c r="X227" s="36"/>
      <c r="Y227" s="36"/>
      <c r="Z227" s="51"/>
      <c r="AA227" s="35">
        <f t="shared" si="50"/>
        <v>0</v>
      </c>
      <c r="AB227" s="36"/>
      <c r="AC227" s="36"/>
      <c r="AD227" s="51"/>
      <c r="AE227" s="63">
        <f>IFERROR(IF(OR($C227="都道府県",$C227="市区町村"),(($L227*300+$M227*400+$N227*500)),VLOOKUP($G227,リスト!$A$2:$B$4,2,FALSE)),0)-SUM(R227,T227,U227)*2</f>
        <v>0</v>
      </c>
      <c r="AF227" s="38">
        <f t="shared" si="51"/>
        <v>0</v>
      </c>
      <c r="AG227" s="58">
        <f t="shared" si="44"/>
        <v>0</v>
      </c>
      <c r="AH227" s="67">
        <f t="shared" si="52"/>
        <v>0</v>
      </c>
      <c r="AI227" s="40"/>
      <c r="AJ227" s="16"/>
      <c r="AK227" s="29"/>
    </row>
    <row r="228" spans="1:37" ht="33.75" hidden="1" customHeight="1">
      <c r="A228">
        <v>210</v>
      </c>
      <c r="B228" s="21"/>
      <c r="C228" s="21"/>
      <c r="D228" s="21"/>
      <c r="E228" s="21"/>
      <c r="F228" s="26"/>
      <c r="G228" s="41" t="str">
        <f t="shared" si="45"/>
        <v/>
      </c>
      <c r="H228" s="35">
        <f t="shared" si="43"/>
        <v>0</v>
      </c>
      <c r="I228" s="36"/>
      <c r="J228" s="36" t="str">
        <f t="shared" si="46"/>
        <v/>
      </c>
      <c r="K228" s="35">
        <f t="shared" si="47"/>
        <v>0</v>
      </c>
      <c r="L228" s="36"/>
      <c r="M228" s="36"/>
      <c r="N228" s="36"/>
      <c r="O228" s="36"/>
      <c r="P228" s="35" t="str">
        <f t="shared" si="53"/>
        <v/>
      </c>
      <c r="Q228" s="22"/>
      <c r="R228" s="42"/>
      <c r="S228" s="22"/>
      <c r="T228" s="42"/>
      <c r="U228" s="42"/>
      <c r="V228" s="38">
        <f t="shared" si="48"/>
        <v>0</v>
      </c>
      <c r="W228" s="35">
        <f t="shared" si="49"/>
        <v>0</v>
      </c>
      <c r="X228" s="36"/>
      <c r="Y228" s="36"/>
      <c r="Z228" s="51"/>
      <c r="AA228" s="35">
        <f t="shared" si="50"/>
        <v>0</v>
      </c>
      <c r="AB228" s="36"/>
      <c r="AC228" s="36"/>
      <c r="AD228" s="51"/>
      <c r="AE228" s="63">
        <f>IFERROR(IF(OR($C228="都道府県",$C228="市区町村"),(($L228*300+$M228*400+$N228*500)),VLOOKUP($G228,リスト!$A$2:$B$4,2,FALSE)),0)-SUM(R228,T228,U228)*2</f>
        <v>0</v>
      </c>
      <c r="AF228" s="38">
        <f t="shared" si="51"/>
        <v>0</v>
      </c>
      <c r="AG228" s="58">
        <f t="shared" si="44"/>
        <v>0</v>
      </c>
      <c r="AH228" s="67">
        <f t="shared" si="52"/>
        <v>0</v>
      </c>
      <c r="AI228" s="40"/>
      <c r="AJ228" s="16"/>
      <c r="AK228" s="29"/>
    </row>
    <row r="229" spans="1:37" ht="33.75" hidden="1" customHeight="1">
      <c r="A229">
        <v>211</v>
      </c>
      <c r="B229" s="21"/>
      <c r="C229" s="21"/>
      <c r="D229" s="21"/>
      <c r="E229" s="21"/>
      <c r="F229" s="26"/>
      <c r="G229" s="41" t="str">
        <f t="shared" si="45"/>
        <v/>
      </c>
      <c r="H229" s="35">
        <f t="shared" si="43"/>
        <v>0</v>
      </c>
      <c r="I229" s="36"/>
      <c r="J229" s="36" t="str">
        <f t="shared" si="46"/>
        <v/>
      </c>
      <c r="K229" s="35">
        <f t="shared" si="47"/>
        <v>0</v>
      </c>
      <c r="L229" s="36"/>
      <c r="M229" s="36"/>
      <c r="N229" s="36"/>
      <c r="O229" s="36"/>
      <c r="P229" s="35" t="str">
        <f t="shared" si="53"/>
        <v/>
      </c>
      <c r="Q229" s="22"/>
      <c r="R229" s="42"/>
      <c r="S229" s="22"/>
      <c r="T229" s="42"/>
      <c r="U229" s="42"/>
      <c r="V229" s="38">
        <f t="shared" si="48"/>
        <v>0</v>
      </c>
      <c r="W229" s="35">
        <f t="shared" si="49"/>
        <v>0</v>
      </c>
      <c r="X229" s="36"/>
      <c r="Y229" s="36"/>
      <c r="Z229" s="51"/>
      <c r="AA229" s="35">
        <f t="shared" si="50"/>
        <v>0</v>
      </c>
      <c r="AB229" s="36"/>
      <c r="AC229" s="36"/>
      <c r="AD229" s="51"/>
      <c r="AE229" s="63">
        <f>IFERROR(IF(OR($C229="都道府県",$C229="市区町村"),(($L229*300+$M229*400+$N229*500)),VLOOKUP($G229,リスト!$A$2:$B$4,2,FALSE)),0)-SUM(R229,T229,U229)*2</f>
        <v>0</v>
      </c>
      <c r="AF229" s="38">
        <f t="shared" si="51"/>
        <v>0</v>
      </c>
      <c r="AG229" s="58">
        <f t="shared" si="44"/>
        <v>0</v>
      </c>
      <c r="AH229" s="67">
        <f t="shared" si="52"/>
        <v>0</v>
      </c>
      <c r="AI229" s="40"/>
      <c r="AJ229" s="16"/>
      <c r="AK229" s="29"/>
    </row>
    <row r="230" spans="1:37" ht="33.75" hidden="1" customHeight="1">
      <c r="A230">
        <v>212</v>
      </c>
      <c r="B230" s="21"/>
      <c r="C230" s="21"/>
      <c r="D230" s="21"/>
      <c r="E230" s="21"/>
      <c r="F230" s="26"/>
      <c r="G230" s="41" t="str">
        <f t="shared" si="45"/>
        <v/>
      </c>
      <c r="H230" s="35">
        <f t="shared" si="43"/>
        <v>0</v>
      </c>
      <c r="I230" s="36"/>
      <c r="J230" s="36" t="str">
        <f t="shared" si="46"/>
        <v/>
      </c>
      <c r="K230" s="35">
        <f t="shared" si="47"/>
        <v>0</v>
      </c>
      <c r="L230" s="36"/>
      <c r="M230" s="36"/>
      <c r="N230" s="36"/>
      <c r="O230" s="36"/>
      <c r="P230" s="35" t="str">
        <f t="shared" si="53"/>
        <v/>
      </c>
      <c r="Q230" s="22"/>
      <c r="R230" s="42"/>
      <c r="S230" s="22"/>
      <c r="T230" s="42"/>
      <c r="U230" s="42"/>
      <c r="V230" s="38">
        <f t="shared" si="48"/>
        <v>0</v>
      </c>
      <c r="W230" s="35">
        <f t="shared" si="49"/>
        <v>0</v>
      </c>
      <c r="X230" s="36"/>
      <c r="Y230" s="36"/>
      <c r="Z230" s="51"/>
      <c r="AA230" s="35">
        <f t="shared" si="50"/>
        <v>0</v>
      </c>
      <c r="AB230" s="36"/>
      <c r="AC230" s="36"/>
      <c r="AD230" s="51"/>
      <c r="AE230" s="63">
        <f>IFERROR(IF(OR($C230="都道府県",$C230="市区町村"),(($L230*300+$M230*400+$N230*500)),VLOOKUP($G230,リスト!$A$2:$B$4,2,FALSE)),0)-SUM(R230,T230,U230)*2</f>
        <v>0</v>
      </c>
      <c r="AF230" s="38">
        <f t="shared" si="51"/>
        <v>0</v>
      </c>
      <c r="AG230" s="58">
        <f t="shared" si="44"/>
        <v>0</v>
      </c>
      <c r="AH230" s="67">
        <f t="shared" si="52"/>
        <v>0</v>
      </c>
      <c r="AI230" s="40"/>
      <c r="AJ230" s="16"/>
      <c r="AK230" s="29"/>
    </row>
    <row r="231" spans="1:37" ht="33.75" hidden="1" customHeight="1">
      <c r="A231">
        <v>213</v>
      </c>
      <c r="B231" s="21"/>
      <c r="C231" s="21"/>
      <c r="D231" s="21"/>
      <c r="E231" s="21"/>
      <c r="F231" s="26"/>
      <c r="G231" s="41" t="str">
        <f t="shared" si="45"/>
        <v/>
      </c>
      <c r="H231" s="35">
        <f t="shared" si="43"/>
        <v>0</v>
      </c>
      <c r="I231" s="36"/>
      <c r="J231" s="36" t="str">
        <f t="shared" si="46"/>
        <v/>
      </c>
      <c r="K231" s="35">
        <f t="shared" si="47"/>
        <v>0</v>
      </c>
      <c r="L231" s="36"/>
      <c r="M231" s="36"/>
      <c r="N231" s="36"/>
      <c r="O231" s="36"/>
      <c r="P231" s="35" t="str">
        <f t="shared" si="53"/>
        <v/>
      </c>
      <c r="Q231" s="22"/>
      <c r="R231" s="42"/>
      <c r="S231" s="22"/>
      <c r="T231" s="42"/>
      <c r="U231" s="42"/>
      <c r="V231" s="38">
        <f t="shared" si="48"/>
        <v>0</v>
      </c>
      <c r="W231" s="35">
        <f t="shared" si="49"/>
        <v>0</v>
      </c>
      <c r="X231" s="36"/>
      <c r="Y231" s="36"/>
      <c r="Z231" s="51"/>
      <c r="AA231" s="35">
        <f t="shared" si="50"/>
        <v>0</v>
      </c>
      <c r="AB231" s="36"/>
      <c r="AC231" s="36"/>
      <c r="AD231" s="51"/>
      <c r="AE231" s="63">
        <f>IFERROR(IF(OR($C231="都道府県",$C231="市区町村"),(($L231*300+$M231*400+$N231*500)),VLOOKUP($G231,リスト!$A$2:$B$4,2,FALSE)),0)-SUM(R231,T231,U231)*2</f>
        <v>0</v>
      </c>
      <c r="AF231" s="38">
        <f t="shared" si="51"/>
        <v>0</v>
      </c>
      <c r="AG231" s="58">
        <f t="shared" si="44"/>
        <v>0</v>
      </c>
      <c r="AH231" s="67">
        <f t="shared" si="52"/>
        <v>0</v>
      </c>
      <c r="AI231" s="40"/>
      <c r="AJ231" s="16"/>
      <c r="AK231" s="29"/>
    </row>
    <row r="232" spans="1:37" ht="33.75" hidden="1" customHeight="1">
      <c r="A232">
        <v>214</v>
      </c>
      <c r="B232" s="21"/>
      <c r="C232" s="21"/>
      <c r="D232" s="21"/>
      <c r="E232" s="21"/>
      <c r="F232" s="26"/>
      <c r="G232" s="41" t="str">
        <f t="shared" si="45"/>
        <v/>
      </c>
      <c r="H232" s="35">
        <f t="shared" si="43"/>
        <v>0</v>
      </c>
      <c r="I232" s="36"/>
      <c r="J232" s="36" t="str">
        <f t="shared" si="46"/>
        <v/>
      </c>
      <c r="K232" s="35">
        <f t="shared" si="47"/>
        <v>0</v>
      </c>
      <c r="L232" s="36"/>
      <c r="M232" s="36"/>
      <c r="N232" s="36"/>
      <c r="O232" s="36"/>
      <c r="P232" s="35" t="str">
        <f t="shared" si="53"/>
        <v/>
      </c>
      <c r="Q232" s="22"/>
      <c r="R232" s="42"/>
      <c r="S232" s="22"/>
      <c r="T232" s="42"/>
      <c r="U232" s="42"/>
      <c r="V232" s="38">
        <f t="shared" si="48"/>
        <v>0</v>
      </c>
      <c r="W232" s="35">
        <f t="shared" si="49"/>
        <v>0</v>
      </c>
      <c r="X232" s="36"/>
      <c r="Y232" s="36"/>
      <c r="Z232" s="51"/>
      <c r="AA232" s="35">
        <f t="shared" si="50"/>
        <v>0</v>
      </c>
      <c r="AB232" s="36"/>
      <c r="AC232" s="36"/>
      <c r="AD232" s="51"/>
      <c r="AE232" s="63">
        <f>IFERROR(IF(OR($C232="都道府県",$C232="市区町村"),(($L232*300+$M232*400+$N232*500)),VLOOKUP($G232,リスト!$A$2:$B$4,2,FALSE)),0)-SUM(R232,T232,U232)*2</f>
        <v>0</v>
      </c>
      <c r="AF232" s="38">
        <f t="shared" si="51"/>
        <v>0</v>
      </c>
      <c r="AG232" s="58">
        <f t="shared" si="44"/>
        <v>0</v>
      </c>
      <c r="AH232" s="67">
        <f t="shared" si="52"/>
        <v>0</v>
      </c>
      <c r="AI232" s="40"/>
      <c r="AJ232" s="16"/>
      <c r="AK232" s="29"/>
    </row>
    <row r="233" spans="1:37" ht="33.75" hidden="1" customHeight="1">
      <c r="A233">
        <v>215</v>
      </c>
      <c r="B233" s="21"/>
      <c r="C233" s="21"/>
      <c r="D233" s="21"/>
      <c r="E233" s="21"/>
      <c r="F233" s="26"/>
      <c r="G233" s="41" t="str">
        <f t="shared" si="45"/>
        <v/>
      </c>
      <c r="H233" s="35">
        <f t="shared" si="43"/>
        <v>0</v>
      </c>
      <c r="I233" s="36"/>
      <c r="J233" s="36" t="str">
        <f t="shared" si="46"/>
        <v/>
      </c>
      <c r="K233" s="35">
        <f t="shared" si="47"/>
        <v>0</v>
      </c>
      <c r="L233" s="36"/>
      <c r="M233" s="36"/>
      <c r="N233" s="36"/>
      <c r="O233" s="36"/>
      <c r="P233" s="35" t="str">
        <f t="shared" si="53"/>
        <v/>
      </c>
      <c r="Q233" s="22"/>
      <c r="R233" s="42"/>
      <c r="S233" s="22"/>
      <c r="T233" s="42"/>
      <c r="U233" s="42"/>
      <c r="V233" s="38">
        <f t="shared" si="48"/>
        <v>0</v>
      </c>
      <c r="W233" s="35">
        <f t="shared" si="49"/>
        <v>0</v>
      </c>
      <c r="X233" s="36"/>
      <c r="Y233" s="36"/>
      <c r="Z233" s="51"/>
      <c r="AA233" s="35">
        <f t="shared" si="50"/>
        <v>0</v>
      </c>
      <c r="AB233" s="36"/>
      <c r="AC233" s="36"/>
      <c r="AD233" s="51"/>
      <c r="AE233" s="63">
        <f>IFERROR(IF(OR($C233="都道府県",$C233="市区町村"),(($L233*300+$M233*400+$N233*500)),VLOOKUP($G233,リスト!$A$2:$B$4,2,FALSE)),0)-SUM(R233,T233,U233)*2</f>
        <v>0</v>
      </c>
      <c r="AF233" s="38">
        <f t="shared" si="51"/>
        <v>0</v>
      </c>
      <c r="AG233" s="58">
        <f t="shared" si="44"/>
        <v>0</v>
      </c>
      <c r="AH233" s="67">
        <f t="shared" si="52"/>
        <v>0</v>
      </c>
      <c r="AI233" s="40"/>
      <c r="AJ233" s="16"/>
      <c r="AK233" s="29"/>
    </row>
    <row r="234" spans="1:37" ht="33.75" hidden="1" customHeight="1">
      <c r="A234">
        <v>216</v>
      </c>
      <c r="B234" s="21"/>
      <c r="C234" s="21"/>
      <c r="D234" s="21"/>
      <c r="E234" s="21"/>
      <c r="F234" s="26"/>
      <c r="G234" s="41" t="str">
        <f t="shared" si="45"/>
        <v/>
      </c>
      <c r="H234" s="35">
        <f t="shared" si="43"/>
        <v>0</v>
      </c>
      <c r="I234" s="36"/>
      <c r="J234" s="36" t="str">
        <f t="shared" si="46"/>
        <v/>
      </c>
      <c r="K234" s="35">
        <f t="shared" si="47"/>
        <v>0</v>
      </c>
      <c r="L234" s="36"/>
      <c r="M234" s="36"/>
      <c r="N234" s="36"/>
      <c r="O234" s="36"/>
      <c r="P234" s="35" t="str">
        <f t="shared" si="53"/>
        <v/>
      </c>
      <c r="Q234" s="22"/>
      <c r="R234" s="42"/>
      <c r="S234" s="22"/>
      <c r="T234" s="42"/>
      <c r="U234" s="42"/>
      <c r="V234" s="38">
        <f t="shared" si="48"/>
        <v>0</v>
      </c>
      <c r="W234" s="35">
        <f t="shared" si="49"/>
        <v>0</v>
      </c>
      <c r="X234" s="36"/>
      <c r="Y234" s="36"/>
      <c r="Z234" s="51"/>
      <c r="AA234" s="35">
        <f t="shared" si="50"/>
        <v>0</v>
      </c>
      <c r="AB234" s="36"/>
      <c r="AC234" s="36"/>
      <c r="AD234" s="51"/>
      <c r="AE234" s="63">
        <f>IFERROR(IF(OR($C234="都道府県",$C234="市区町村"),(($L234*300+$M234*400+$N234*500)),VLOOKUP($G234,リスト!$A$2:$B$4,2,FALSE)),0)-SUM(R234,T234,U234)*2</f>
        <v>0</v>
      </c>
      <c r="AF234" s="38">
        <f t="shared" si="51"/>
        <v>0</v>
      </c>
      <c r="AG234" s="58">
        <f t="shared" si="44"/>
        <v>0</v>
      </c>
      <c r="AH234" s="67">
        <f t="shared" si="52"/>
        <v>0</v>
      </c>
      <c r="AI234" s="40"/>
      <c r="AJ234" s="16"/>
      <c r="AK234" s="29"/>
    </row>
    <row r="235" spans="1:37" ht="33.75" hidden="1" customHeight="1">
      <c r="A235">
        <v>217</v>
      </c>
      <c r="B235" s="21"/>
      <c r="C235" s="21"/>
      <c r="D235" s="21"/>
      <c r="E235" s="21"/>
      <c r="F235" s="26"/>
      <c r="G235" s="41" t="str">
        <f t="shared" si="45"/>
        <v/>
      </c>
      <c r="H235" s="35">
        <f t="shared" si="43"/>
        <v>0</v>
      </c>
      <c r="I235" s="36"/>
      <c r="J235" s="36" t="str">
        <f t="shared" si="46"/>
        <v/>
      </c>
      <c r="K235" s="35">
        <f t="shared" si="47"/>
        <v>0</v>
      </c>
      <c r="L235" s="36"/>
      <c r="M235" s="36"/>
      <c r="N235" s="36"/>
      <c r="O235" s="36"/>
      <c r="P235" s="35" t="str">
        <f t="shared" si="53"/>
        <v/>
      </c>
      <c r="Q235" s="22"/>
      <c r="R235" s="42"/>
      <c r="S235" s="22"/>
      <c r="T235" s="42"/>
      <c r="U235" s="42"/>
      <c r="V235" s="38">
        <f t="shared" si="48"/>
        <v>0</v>
      </c>
      <c r="W235" s="35">
        <f t="shared" si="49"/>
        <v>0</v>
      </c>
      <c r="X235" s="36"/>
      <c r="Y235" s="36"/>
      <c r="Z235" s="51"/>
      <c r="AA235" s="35">
        <f t="shared" si="50"/>
        <v>0</v>
      </c>
      <c r="AB235" s="36"/>
      <c r="AC235" s="36"/>
      <c r="AD235" s="51"/>
      <c r="AE235" s="63">
        <f>IFERROR(IF(OR($C235="都道府県",$C235="市区町村"),(($L235*300+$M235*400+$N235*500)),VLOOKUP($G235,リスト!$A$2:$B$4,2,FALSE)),0)-SUM(R235,T235,U235)*2</f>
        <v>0</v>
      </c>
      <c r="AF235" s="38">
        <f t="shared" si="51"/>
        <v>0</v>
      </c>
      <c r="AG235" s="58">
        <f t="shared" si="44"/>
        <v>0</v>
      </c>
      <c r="AH235" s="67">
        <f t="shared" si="52"/>
        <v>0</v>
      </c>
      <c r="AI235" s="40"/>
      <c r="AJ235" s="16"/>
      <c r="AK235" s="29"/>
    </row>
    <row r="236" spans="1:37" ht="33.75" hidden="1" customHeight="1">
      <c r="A236">
        <v>218</v>
      </c>
      <c r="B236" s="21"/>
      <c r="C236" s="21"/>
      <c r="D236" s="21"/>
      <c r="E236" s="21"/>
      <c r="F236" s="26"/>
      <c r="G236" s="41" t="str">
        <f t="shared" si="45"/>
        <v/>
      </c>
      <c r="H236" s="35">
        <f t="shared" si="43"/>
        <v>0</v>
      </c>
      <c r="I236" s="36"/>
      <c r="J236" s="36" t="str">
        <f t="shared" si="46"/>
        <v/>
      </c>
      <c r="K236" s="35">
        <f t="shared" si="47"/>
        <v>0</v>
      </c>
      <c r="L236" s="36"/>
      <c r="M236" s="36"/>
      <c r="N236" s="36"/>
      <c r="O236" s="36"/>
      <c r="P236" s="35" t="str">
        <f t="shared" si="53"/>
        <v/>
      </c>
      <c r="Q236" s="22"/>
      <c r="R236" s="42"/>
      <c r="S236" s="22"/>
      <c r="T236" s="42"/>
      <c r="U236" s="42"/>
      <c r="V236" s="38">
        <f t="shared" si="48"/>
        <v>0</v>
      </c>
      <c r="W236" s="35">
        <f t="shared" si="49"/>
        <v>0</v>
      </c>
      <c r="X236" s="36"/>
      <c r="Y236" s="36"/>
      <c r="Z236" s="51"/>
      <c r="AA236" s="35">
        <f t="shared" si="50"/>
        <v>0</v>
      </c>
      <c r="AB236" s="36"/>
      <c r="AC236" s="36"/>
      <c r="AD236" s="51"/>
      <c r="AE236" s="63">
        <f>IFERROR(IF(OR($C236="都道府県",$C236="市区町村"),(($L236*300+$M236*400+$N236*500)),VLOOKUP($G236,リスト!$A$2:$B$4,2,FALSE)),0)-SUM(R236,T236,U236)*2</f>
        <v>0</v>
      </c>
      <c r="AF236" s="38">
        <f t="shared" si="51"/>
        <v>0</v>
      </c>
      <c r="AG236" s="58">
        <f t="shared" si="44"/>
        <v>0</v>
      </c>
      <c r="AH236" s="67">
        <f t="shared" si="52"/>
        <v>0</v>
      </c>
      <c r="AI236" s="40"/>
      <c r="AJ236" s="16"/>
      <c r="AK236" s="29"/>
    </row>
    <row r="237" spans="1:37" ht="33.75" hidden="1" customHeight="1">
      <c r="A237">
        <v>219</v>
      </c>
      <c r="B237" s="21"/>
      <c r="C237" s="21"/>
      <c r="D237" s="21"/>
      <c r="E237" s="21"/>
      <c r="F237" s="26"/>
      <c r="G237" s="41" t="str">
        <f t="shared" si="45"/>
        <v/>
      </c>
      <c r="H237" s="35">
        <f t="shared" si="43"/>
        <v>0</v>
      </c>
      <c r="I237" s="36"/>
      <c r="J237" s="36" t="str">
        <f t="shared" si="46"/>
        <v/>
      </c>
      <c r="K237" s="35">
        <f t="shared" si="47"/>
        <v>0</v>
      </c>
      <c r="L237" s="36"/>
      <c r="M237" s="36"/>
      <c r="N237" s="36"/>
      <c r="O237" s="36"/>
      <c r="P237" s="35" t="str">
        <f t="shared" si="53"/>
        <v/>
      </c>
      <c r="Q237" s="22"/>
      <c r="R237" s="42"/>
      <c r="S237" s="22"/>
      <c r="T237" s="42"/>
      <c r="U237" s="42"/>
      <c r="V237" s="38">
        <f t="shared" si="48"/>
        <v>0</v>
      </c>
      <c r="W237" s="35">
        <f t="shared" si="49"/>
        <v>0</v>
      </c>
      <c r="X237" s="36"/>
      <c r="Y237" s="36"/>
      <c r="Z237" s="51"/>
      <c r="AA237" s="35">
        <f t="shared" si="50"/>
        <v>0</v>
      </c>
      <c r="AB237" s="36"/>
      <c r="AC237" s="36"/>
      <c r="AD237" s="51"/>
      <c r="AE237" s="63">
        <f>IFERROR(IF(OR($C237="都道府県",$C237="市区町村"),(($L237*300+$M237*400+$N237*500)),VLOOKUP($G237,リスト!$A$2:$B$4,2,FALSE)),0)-SUM(R237,T237,U237)*2</f>
        <v>0</v>
      </c>
      <c r="AF237" s="38">
        <f t="shared" si="51"/>
        <v>0</v>
      </c>
      <c r="AG237" s="58">
        <f t="shared" si="44"/>
        <v>0</v>
      </c>
      <c r="AH237" s="67">
        <f t="shared" si="52"/>
        <v>0</v>
      </c>
      <c r="AI237" s="40"/>
      <c r="AJ237" s="16"/>
      <c r="AK237" s="29"/>
    </row>
    <row r="238" spans="1:37" ht="33.75" hidden="1" customHeight="1">
      <c r="A238">
        <v>220</v>
      </c>
      <c r="B238" s="21"/>
      <c r="C238" s="21"/>
      <c r="D238" s="21"/>
      <c r="E238" s="21"/>
      <c r="F238" s="26"/>
      <c r="G238" s="41" t="str">
        <f t="shared" si="45"/>
        <v/>
      </c>
      <c r="H238" s="35">
        <f t="shared" si="43"/>
        <v>0</v>
      </c>
      <c r="I238" s="36"/>
      <c r="J238" s="36" t="str">
        <f t="shared" si="46"/>
        <v/>
      </c>
      <c r="K238" s="35">
        <f t="shared" si="47"/>
        <v>0</v>
      </c>
      <c r="L238" s="36"/>
      <c r="M238" s="36"/>
      <c r="N238" s="36"/>
      <c r="O238" s="36"/>
      <c r="P238" s="35" t="str">
        <f t="shared" si="53"/>
        <v/>
      </c>
      <c r="Q238" s="22"/>
      <c r="R238" s="42"/>
      <c r="S238" s="22"/>
      <c r="T238" s="42"/>
      <c r="U238" s="42"/>
      <c r="V238" s="38">
        <f t="shared" si="48"/>
        <v>0</v>
      </c>
      <c r="W238" s="35">
        <f t="shared" si="49"/>
        <v>0</v>
      </c>
      <c r="X238" s="36"/>
      <c r="Y238" s="36"/>
      <c r="Z238" s="51"/>
      <c r="AA238" s="35">
        <f t="shared" si="50"/>
        <v>0</v>
      </c>
      <c r="AB238" s="36"/>
      <c r="AC238" s="36"/>
      <c r="AD238" s="51"/>
      <c r="AE238" s="63">
        <f>IFERROR(IF(OR($C238="都道府県",$C238="市区町村"),(($L238*300+$M238*400+$N238*500)),VLOOKUP($G238,リスト!$A$2:$B$4,2,FALSE)),0)-SUM(R238,T238,U238)*2</f>
        <v>0</v>
      </c>
      <c r="AF238" s="38">
        <f t="shared" si="51"/>
        <v>0</v>
      </c>
      <c r="AG238" s="58">
        <f t="shared" si="44"/>
        <v>0</v>
      </c>
      <c r="AH238" s="67">
        <f t="shared" si="52"/>
        <v>0</v>
      </c>
      <c r="AI238" s="40"/>
      <c r="AJ238" s="16"/>
      <c r="AK238" s="29"/>
    </row>
    <row r="239" spans="1:37" ht="33.75" hidden="1" customHeight="1">
      <c r="A239">
        <v>221</v>
      </c>
      <c r="B239" s="21"/>
      <c r="C239" s="21"/>
      <c r="D239" s="21"/>
      <c r="E239" s="21"/>
      <c r="F239" s="26"/>
      <c r="G239" s="41" t="str">
        <f t="shared" si="45"/>
        <v/>
      </c>
      <c r="H239" s="35">
        <f t="shared" si="43"/>
        <v>0</v>
      </c>
      <c r="I239" s="36"/>
      <c r="J239" s="36" t="str">
        <f t="shared" si="46"/>
        <v/>
      </c>
      <c r="K239" s="35">
        <f t="shared" si="47"/>
        <v>0</v>
      </c>
      <c r="L239" s="36"/>
      <c r="M239" s="36"/>
      <c r="N239" s="36"/>
      <c r="O239" s="36"/>
      <c r="P239" s="35" t="str">
        <f t="shared" si="53"/>
        <v/>
      </c>
      <c r="Q239" s="22"/>
      <c r="R239" s="42"/>
      <c r="S239" s="22"/>
      <c r="T239" s="42"/>
      <c r="U239" s="42"/>
      <c r="V239" s="38">
        <f t="shared" si="48"/>
        <v>0</v>
      </c>
      <c r="W239" s="35">
        <f t="shared" si="49"/>
        <v>0</v>
      </c>
      <c r="X239" s="36"/>
      <c r="Y239" s="36"/>
      <c r="Z239" s="51"/>
      <c r="AA239" s="35">
        <f t="shared" si="50"/>
        <v>0</v>
      </c>
      <c r="AB239" s="36"/>
      <c r="AC239" s="36"/>
      <c r="AD239" s="51"/>
      <c r="AE239" s="63">
        <f>IFERROR(IF(OR($C239="都道府県",$C239="市区町村"),(($L239*300+$M239*400+$N239*500)),VLOOKUP($G239,リスト!$A$2:$B$4,2,FALSE)),0)-SUM(R239,T239,U239)*2</f>
        <v>0</v>
      </c>
      <c r="AF239" s="38">
        <f t="shared" si="51"/>
        <v>0</v>
      </c>
      <c r="AG239" s="58">
        <f t="shared" si="44"/>
        <v>0</v>
      </c>
      <c r="AH239" s="67">
        <f t="shared" si="52"/>
        <v>0</v>
      </c>
      <c r="AI239" s="40"/>
      <c r="AJ239" s="16"/>
      <c r="AK239" s="29"/>
    </row>
    <row r="240" spans="1:37" ht="33.75" hidden="1" customHeight="1">
      <c r="A240">
        <v>222</v>
      </c>
      <c r="B240" s="21"/>
      <c r="C240" s="21"/>
      <c r="D240" s="21"/>
      <c r="E240" s="21"/>
      <c r="F240" s="26"/>
      <c r="G240" s="41" t="str">
        <f t="shared" si="45"/>
        <v/>
      </c>
      <c r="H240" s="35">
        <f t="shared" si="43"/>
        <v>0</v>
      </c>
      <c r="I240" s="36"/>
      <c r="J240" s="36" t="str">
        <f t="shared" si="46"/>
        <v/>
      </c>
      <c r="K240" s="35">
        <f t="shared" si="47"/>
        <v>0</v>
      </c>
      <c r="L240" s="36"/>
      <c r="M240" s="36"/>
      <c r="N240" s="36"/>
      <c r="O240" s="36"/>
      <c r="P240" s="35" t="str">
        <f t="shared" si="53"/>
        <v/>
      </c>
      <c r="Q240" s="22"/>
      <c r="R240" s="42"/>
      <c r="S240" s="22"/>
      <c r="T240" s="42"/>
      <c r="U240" s="42"/>
      <c r="V240" s="38">
        <f t="shared" si="48"/>
        <v>0</v>
      </c>
      <c r="W240" s="35">
        <f t="shared" si="49"/>
        <v>0</v>
      </c>
      <c r="X240" s="36"/>
      <c r="Y240" s="36"/>
      <c r="Z240" s="51"/>
      <c r="AA240" s="35">
        <f t="shared" si="50"/>
        <v>0</v>
      </c>
      <c r="AB240" s="36"/>
      <c r="AC240" s="36"/>
      <c r="AD240" s="51"/>
      <c r="AE240" s="63">
        <f>IFERROR(IF(OR($C240="都道府県",$C240="市区町村"),(($L240*300+$M240*400+$N240*500)),VLOOKUP($G240,リスト!$A$2:$B$4,2,FALSE)),0)-SUM(R240,T240,U240)*2</f>
        <v>0</v>
      </c>
      <c r="AF240" s="38">
        <f t="shared" si="51"/>
        <v>0</v>
      </c>
      <c r="AG240" s="58">
        <f t="shared" si="44"/>
        <v>0</v>
      </c>
      <c r="AH240" s="67">
        <f t="shared" si="52"/>
        <v>0</v>
      </c>
      <c r="AI240" s="40"/>
      <c r="AJ240" s="16"/>
      <c r="AK240" s="29"/>
    </row>
    <row r="241" spans="1:37" ht="33.75" hidden="1" customHeight="1">
      <c r="A241">
        <v>223</v>
      </c>
      <c r="B241" s="21"/>
      <c r="C241" s="21"/>
      <c r="D241" s="21"/>
      <c r="E241" s="21"/>
      <c r="F241" s="26"/>
      <c r="G241" s="41" t="str">
        <f t="shared" si="45"/>
        <v/>
      </c>
      <c r="H241" s="35">
        <f t="shared" si="43"/>
        <v>0</v>
      </c>
      <c r="I241" s="36"/>
      <c r="J241" s="36" t="str">
        <f t="shared" si="46"/>
        <v/>
      </c>
      <c r="K241" s="35">
        <f t="shared" si="47"/>
        <v>0</v>
      </c>
      <c r="L241" s="36"/>
      <c r="M241" s="36"/>
      <c r="N241" s="36"/>
      <c r="O241" s="36"/>
      <c r="P241" s="35" t="str">
        <f t="shared" si="53"/>
        <v/>
      </c>
      <c r="Q241" s="22"/>
      <c r="R241" s="42"/>
      <c r="S241" s="22"/>
      <c r="T241" s="42"/>
      <c r="U241" s="42"/>
      <c r="V241" s="38">
        <f t="shared" si="48"/>
        <v>0</v>
      </c>
      <c r="W241" s="35">
        <f t="shared" si="49"/>
        <v>0</v>
      </c>
      <c r="X241" s="36"/>
      <c r="Y241" s="36"/>
      <c r="Z241" s="51"/>
      <c r="AA241" s="35">
        <f t="shared" si="50"/>
        <v>0</v>
      </c>
      <c r="AB241" s="36"/>
      <c r="AC241" s="36"/>
      <c r="AD241" s="51"/>
      <c r="AE241" s="63">
        <f>IFERROR(IF(OR($C241="都道府県",$C241="市区町村"),(($L241*300+$M241*400+$N241*500)),VLOOKUP($G241,リスト!$A$2:$B$4,2,FALSE)),0)-SUM(R241,T241,U241)*2</f>
        <v>0</v>
      </c>
      <c r="AF241" s="38">
        <f t="shared" si="51"/>
        <v>0</v>
      </c>
      <c r="AG241" s="58">
        <f t="shared" si="44"/>
        <v>0</v>
      </c>
      <c r="AH241" s="67">
        <f t="shared" si="52"/>
        <v>0</v>
      </c>
      <c r="AI241" s="40"/>
      <c r="AJ241" s="16"/>
      <c r="AK241" s="29"/>
    </row>
    <row r="242" spans="1:37" ht="33.75" hidden="1" customHeight="1">
      <c r="A242">
        <v>224</v>
      </c>
      <c r="B242" s="21"/>
      <c r="C242" s="21"/>
      <c r="D242" s="21"/>
      <c r="E242" s="21"/>
      <c r="F242" s="26"/>
      <c r="G242" s="41" t="str">
        <f t="shared" si="45"/>
        <v/>
      </c>
      <c r="H242" s="35">
        <f t="shared" si="43"/>
        <v>0</v>
      </c>
      <c r="I242" s="36"/>
      <c r="J242" s="36" t="str">
        <f t="shared" si="46"/>
        <v/>
      </c>
      <c r="K242" s="35">
        <f t="shared" si="47"/>
        <v>0</v>
      </c>
      <c r="L242" s="36"/>
      <c r="M242" s="36"/>
      <c r="N242" s="36"/>
      <c r="O242" s="36"/>
      <c r="P242" s="35" t="str">
        <f t="shared" si="53"/>
        <v/>
      </c>
      <c r="Q242" s="22"/>
      <c r="R242" s="42"/>
      <c r="S242" s="22"/>
      <c r="T242" s="42"/>
      <c r="U242" s="42"/>
      <c r="V242" s="38">
        <f t="shared" si="48"/>
        <v>0</v>
      </c>
      <c r="W242" s="35">
        <f t="shared" si="49"/>
        <v>0</v>
      </c>
      <c r="X242" s="36"/>
      <c r="Y242" s="36"/>
      <c r="Z242" s="51"/>
      <c r="AA242" s="35">
        <f t="shared" si="50"/>
        <v>0</v>
      </c>
      <c r="AB242" s="36"/>
      <c r="AC242" s="36"/>
      <c r="AD242" s="51"/>
      <c r="AE242" s="63">
        <f>IFERROR(IF(OR($C242="都道府県",$C242="市区町村"),(($L242*300+$M242*400+$N242*500)),VLOOKUP($G242,リスト!$A$2:$B$4,2,FALSE)),0)-SUM(R242,T242,U242)*2</f>
        <v>0</v>
      </c>
      <c r="AF242" s="38">
        <f t="shared" si="51"/>
        <v>0</v>
      </c>
      <c r="AG242" s="58">
        <f t="shared" si="44"/>
        <v>0</v>
      </c>
      <c r="AH242" s="67">
        <f t="shared" si="52"/>
        <v>0</v>
      </c>
      <c r="AI242" s="40"/>
      <c r="AJ242" s="16"/>
      <c r="AK242" s="29"/>
    </row>
    <row r="243" spans="1:37" ht="33.75" hidden="1" customHeight="1">
      <c r="A243">
        <v>225</v>
      </c>
      <c r="B243" s="21"/>
      <c r="C243" s="21"/>
      <c r="D243" s="21"/>
      <c r="E243" s="21"/>
      <c r="F243" s="26"/>
      <c r="G243" s="41" t="str">
        <f t="shared" si="45"/>
        <v/>
      </c>
      <c r="H243" s="35">
        <f t="shared" si="43"/>
        <v>0</v>
      </c>
      <c r="I243" s="36"/>
      <c r="J243" s="36" t="str">
        <f t="shared" si="46"/>
        <v/>
      </c>
      <c r="K243" s="35">
        <f t="shared" si="47"/>
        <v>0</v>
      </c>
      <c r="L243" s="36"/>
      <c r="M243" s="36"/>
      <c r="N243" s="36"/>
      <c r="O243" s="36"/>
      <c r="P243" s="35" t="str">
        <f t="shared" si="53"/>
        <v/>
      </c>
      <c r="Q243" s="22"/>
      <c r="R243" s="42"/>
      <c r="S243" s="22"/>
      <c r="T243" s="42"/>
      <c r="U243" s="42"/>
      <c r="V243" s="38">
        <f t="shared" si="48"/>
        <v>0</v>
      </c>
      <c r="W243" s="35">
        <f t="shared" si="49"/>
        <v>0</v>
      </c>
      <c r="X243" s="36"/>
      <c r="Y243" s="36"/>
      <c r="Z243" s="51"/>
      <c r="AA243" s="35">
        <f t="shared" si="50"/>
        <v>0</v>
      </c>
      <c r="AB243" s="36"/>
      <c r="AC243" s="36"/>
      <c r="AD243" s="51"/>
      <c r="AE243" s="63">
        <f>IFERROR(IF(OR($C243="都道府県",$C243="市区町村"),(($L243*300+$M243*400+$N243*500)),VLOOKUP($G243,リスト!$A$2:$B$4,2,FALSE)),0)-SUM(R243,T243,U243)*2</f>
        <v>0</v>
      </c>
      <c r="AF243" s="38">
        <f t="shared" si="51"/>
        <v>0</v>
      </c>
      <c r="AG243" s="58">
        <f t="shared" si="44"/>
        <v>0</v>
      </c>
      <c r="AH243" s="67">
        <f t="shared" si="52"/>
        <v>0</v>
      </c>
      <c r="AI243" s="40"/>
      <c r="AJ243" s="16"/>
      <c r="AK243" s="29"/>
    </row>
    <row r="244" spans="1:37" ht="33.75" hidden="1" customHeight="1">
      <c r="A244">
        <v>226</v>
      </c>
      <c r="B244" s="21"/>
      <c r="C244" s="21"/>
      <c r="D244" s="21"/>
      <c r="E244" s="21"/>
      <c r="F244" s="26"/>
      <c r="G244" s="41" t="str">
        <f t="shared" si="45"/>
        <v/>
      </c>
      <c r="H244" s="35">
        <f t="shared" si="43"/>
        <v>0</v>
      </c>
      <c r="I244" s="36"/>
      <c r="J244" s="36" t="str">
        <f t="shared" si="46"/>
        <v/>
      </c>
      <c r="K244" s="35">
        <f t="shared" si="47"/>
        <v>0</v>
      </c>
      <c r="L244" s="36"/>
      <c r="M244" s="36"/>
      <c r="N244" s="36"/>
      <c r="O244" s="36"/>
      <c r="P244" s="35" t="str">
        <f t="shared" si="53"/>
        <v/>
      </c>
      <c r="Q244" s="22"/>
      <c r="R244" s="42"/>
      <c r="S244" s="22"/>
      <c r="T244" s="42"/>
      <c r="U244" s="42"/>
      <c r="V244" s="38">
        <f t="shared" si="48"/>
        <v>0</v>
      </c>
      <c r="W244" s="35">
        <f t="shared" si="49"/>
        <v>0</v>
      </c>
      <c r="X244" s="36"/>
      <c r="Y244" s="36"/>
      <c r="Z244" s="51"/>
      <c r="AA244" s="35">
        <f t="shared" si="50"/>
        <v>0</v>
      </c>
      <c r="AB244" s="36"/>
      <c r="AC244" s="36"/>
      <c r="AD244" s="51"/>
      <c r="AE244" s="63">
        <f>IFERROR(IF(OR($C244="都道府県",$C244="市区町村"),(($L244*300+$M244*400+$N244*500)),VLOOKUP($G244,リスト!$A$2:$B$4,2,FALSE)),0)-SUM(R244,T244,U244)*2</f>
        <v>0</v>
      </c>
      <c r="AF244" s="38">
        <f t="shared" si="51"/>
        <v>0</v>
      </c>
      <c r="AG244" s="58">
        <f t="shared" si="44"/>
        <v>0</v>
      </c>
      <c r="AH244" s="67">
        <f t="shared" si="52"/>
        <v>0</v>
      </c>
      <c r="AI244" s="40"/>
      <c r="AJ244" s="16"/>
      <c r="AK244" s="29"/>
    </row>
    <row r="245" spans="1:37" ht="33.75" hidden="1" customHeight="1">
      <c r="A245">
        <v>227</v>
      </c>
      <c r="B245" s="21"/>
      <c r="C245" s="21"/>
      <c r="D245" s="21"/>
      <c r="E245" s="21"/>
      <c r="F245" s="26"/>
      <c r="G245" s="41" t="str">
        <f t="shared" si="45"/>
        <v/>
      </c>
      <c r="H245" s="35">
        <f t="shared" si="43"/>
        <v>0</v>
      </c>
      <c r="I245" s="36"/>
      <c r="J245" s="36" t="str">
        <f t="shared" si="46"/>
        <v/>
      </c>
      <c r="K245" s="35">
        <f t="shared" si="47"/>
        <v>0</v>
      </c>
      <c r="L245" s="36"/>
      <c r="M245" s="36"/>
      <c r="N245" s="36"/>
      <c r="O245" s="36"/>
      <c r="P245" s="35" t="str">
        <f t="shared" si="53"/>
        <v/>
      </c>
      <c r="Q245" s="22"/>
      <c r="R245" s="42"/>
      <c r="S245" s="22"/>
      <c r="T245" s="42"/>
      <c r="U245" s="42"/>
      <c r="V245" s="38">
        <f t="shared" si="48"/>
        <v>0</v>
      </c>
      <c r="W245" s="35">
        <f t="shared" si="49"/>
        <v>0</v>
      </c>
      <c r="X245" s="36"/>
      <c r="Y245" s="36"/>
      <c r="Z245" s="51"/>
      <c r="AA245" s="35">
        <f t="shared" si="50"/>
        <v>0</v>
      </c>
      <c r="AB245" s="36"/>
      <c r="AC245" s="36"/>
      <c r="AD245" s="51"/>
      <c r="AE245" s="63">
        <f>IFERROR(IF(OR($C245="都道府県",$C245="市区町村"),(($L245*300+$M245*400+$N245*500)),VLOOKUP($G245,リスト!$A$2:$B$4,2,FALSE)),0)-SUM(R245,T245,U245)*2</f>
        <v>0</v>
      </c>
      <c r="AF245" s="38">
        <f t="shared" si="51"/>
        <v>0</v>
      </c>
      <c r="AG245" s="58">
        <f t="shared" si="44"/>
        <v>0</v>
      </c>
      <c r="AH245" s="67">
        <f t="shared" si="52"/>
        <v>0</v>
      </c>
      <c r="AI245" s="40"/>
      <c r="AJ245" s="16"/>
      <c r="AK245" s="29"/>
    </row>
    <row r="246" spans="1:37" ht="33.75" hidden="1" customHeight="1">
      <c r="A246">
        <v>228</v>
      </c>
      <c r="B246" s="21"/>
      <c r="C246" s="21"/>
      <c r="D246" s="21"/>
      <c r="E246" s="21"/>
      <c r="F246" s="26"/>
      <c r="G246" s="41" t="str">
        <f t="shared" si="45"/>
        <v/>
      </c>
      <c r="H246" s="35">
        <f t="shared" si="43"/>
        <v>0</v>
      </c>
      <c r="I246" s="36"/>
      <c r="J246" s="36" t="str">
        <f t="shared" si="46"/>
        <v/>
      </c>
      <c r="K246" s="35">
        <f t="shared" si="47"/>
        <v>0</v>
      </c>
      <c r="L246" s="36"/>
      <c r="M246" s="36"/>
      <c r="N246" s="36"/>
      <c r="O246" s="36"/>
      <c r="P246" s="35" t="str">
        <f t="shared" si="53"/>
        <v/>
      </c>
      <c r="Q246" s="22"/>
      <c r="R246" s="42"/>
      <c r="S246" s="22"/>
      <c r="T246" s="42"/>
      <c r="U246" s="42"/>
      <c r="V246" s="38">
        <f t="shared" si="48"/>
        <v>0</v>
      </c>
      <c r="W246" s="35">
        <f t="shared" si="49"/>
        <v>0</v>
      </c>
      <c r="X246" s="36"/>
      <c r="Y246" s="36"/>
      <c r="Z246" s="51"/>
      <c r="AA246" s="35">
        <f t="shared" si="50"/>
        <v>0</v>
      </c>
      <c r="AB246" s="36"/>
      <c r="AC246" s="36"/>
      <c r="AD246" s="51"/>
      <c r="AE246" s="63">
        <f>IFERROR(IF(OR($C246="都道府県",$C246="市区町村"),(($L246*300+$M246*400+$N246*500)),VLOOKUP($G246,リスト!$A$2:$B$4,2,FALSE)),0)-SUM(R246,T246,U246)*2</f>
        <v>0</v>
      </c>
      <c r="AF246" s="38">
        <f t="shared" si="51"/>
        <v>0</v>
      </c>
      <c r="AG246" s="58">
        <f t="shared" si="44"/>
        <v>0</v>
      </c>
      <c r="AH246" s="67">
        <f t="shared" si="52"/>
        <v>0</v>
      </c>
      <c r="AI246" s="40"/>
      <c r="AJ246" s="16"/>
      <c r="AK246" s="29"/>
    </row>
    <row r="247" spans="1:37" ht="33.75" hidden="1" customHeight="1">
      <c r="A247">
        <v>229</v>
      </c>
      <c r="B247" s="21"/>
      <c r="C247" s="21"/>
      <c r="D247" s="21"/>
      <c r="E247" s="21"/>
      <c r="F247" s="26"/>
      <c r="G247" s="41" t="str">
        <f t="shared" si="45"/>
        <v/>
      </c>
      <c r="H247" s="35">
        <f t="shared" si="43"/>
        <v>0</v>
      </c>
      <c r="I247" s="36"/>
      <c r="J247" s="36" t="str">
        <f t="shared" si="46"/>
        <v/>
      </c>
      <c r="K247" s="35">
        <f t="shared" si="47"/>
        <v>0</v>
      </c>
      <c r="L247" s="36"/>
      <c r="M247" s="36"/>
      <c r="N247" s="36"/>
      <c r="O247" s="36"/>
      <c r="P247" s="35" t="str">
        <f t="shared" si="53"/>
        <v/>
      </c>
      <c r="Q247" s="22"/>
      <c r="R247" s="42"/>
      <c r="S247" s="22"/>
      <c r="T247" s="42"/>
      <c r="U247" s="42"/>
      <c r="V247" s="38">
        <f t="shared" si="48"/>
        <v>0</v>
      </c>
      <c r="W247" s="35">
        <f t="shared" si="49"/>
        <v>0</v>
      </c>
      <c r="X247" s="36"/>
      <c r="Y247" s="36"/>
      <c r="Z247" s="51"/>
      <c r="AA247" s="35">
        <f t="shared" si="50"/>
        <v>0</v>
      </c>
      <c r="AB247" s="36"/>
      <c r="AC247" s="36"/>
      <c r="AD247" s="51"/>
      <c r="AE247" s="63">
        <f>IFERROR(IF(OR($C247="都道府県",$C247="市区町村"),(($L247*300+$M247*400+$N247*500)),VLOOKUP($G247,リスト!$A$2:$B$4,2,FALSE)),0)-SUM(R247,T247,U247)*2</f>
        <v>0</v>
      </c>
      <c r="AF247" s="38">
        <f t="shared" si="51"/>
        <v>0</v>
      </c>
      <c r="AG247" s="58">
        <f t="shared" si="44"/>
        <v>0</v>
      </c>
      <c r="AH247" s="67">
        <f t="shared" si="52"/>
        <v>0</v>
      </c>
      <c r="AI247" s="40"/>
      <c r="AJ247" s="16"/>
      <c r="AK247" s="29"/>
    </row>
    <row r="248" spans="1:37" ht="33.75" hidden="1" customHeight="1">
      <c r="A248">
        <v>230</v>
      </c>
      <c r="B248" s="21"/>
      <c r="C248" s="21"/>
      <c r="D248" s="21"/>
      <c r="E248" s="21"/>
      <c r="F248" s="26"/>
      <c r="G248" s="41" t="str">
        <f t="shared" si="45"/>
        <v/>
      </c>
      <c r="H248" s="35">
        <f t="shared" si="43"/>
        <v>0</v>
      </c>
      <c r="I248" s="36"/>
      <c r="J248" s="36" t="str">
        <f t="shared" si="46"/>
        <v/>
      </c>
      <c r="K248" s="35">
        <f t="shared" si="47"/>
        <v>0</v>
      </c>
      <c r="L248" s="36"/>
      <c r="M248" s="36"/>
      <c r="N248" s="36"/>
      <c r="O248" s="36"/>
      <c r="P248" s="35" t="str">
        <f t="shared" si="53"/>
        <v/>
      </c>
      <c r="Q248" s="22"/>
      <c r="R248" s="42"/>
      <c r="S248" s="22"/>
      <c r="T248" s="42"/>
      <c r="U248" s="42"/>
      <c r="V248" s="38">
        <f t="shared" si="48"/>
        <v>0</v>
      </c>
      <c r="W248" s="35">
        <f t="shared" si="49"/>
        <v>0</v>
      </c>
      <c r="X248" s="36"/>
      <c r="Y248" s="36"/>
      <c r="Z248" s="51"/>
      <c r="AA248" s="35">
        <f t="shared" si="50"/>
        <v>0</v>
      </c>
      <c r="AB248" s="36"/>
      <c r="AC248" s="36"/>
      <c r="AD248" s="51"/>
      <c r="AE248" s="63">
        <f>IFERROR(IF(OR($C248="都道府県",$C248="市区町村"),(($L248*300+$M248*400+$N248*500)),VLOOKUP($G248,リスト!$A$2:$B$4,2,FALSE)),0)-SUM(R248,T248,U248)*2</f>
        <v>0</v>
      </c>
      <c r="AF248" s="38">
        <f t="shared" si="51"/>
        <v>0</v>
      </c>
      <c r="AG248" s="58">
        <f t="shared" si="44"/>
        <v>0</v>
      </c>
      <c r="AH248" s="67">
        <f t="shared" si="52"/>
        <v>0</v>
      </c>
      <c r="AI248" s="40"/>
      <c r="AJ248" s="16"/>
      <c r="AK248" s="29"/>
    </row>
    <row r="249" spans="1:37" ht="33.75" hidden="1" customHeight="1">
      <c r="A249">
        <v>231</v>
      </c>
      <c r="B249" s="21"/>
      <c r="C249" s="21"/>
      <c r="D249" s="21"/>
      <c r="E249" s="21"/>
      <c r="F249" s="26"/>
      <c r="G249" s="41" t="str">
        <f t="shared" si="45"/>
        <v/>
      </c>
      <c r="H249" s="35">
        <f t="shared" si="43"/>
        <v>0</v>
      </c>
      <c r="I249" s="36"/>
      <c r="J249" s="36" t="str">
        <f t="shared" si="46"/>
        <v/>
      </c>
      <c r="K249" s="35">
        <f t="shared" si="47"/>
        <v>0</v>
      </c>
      <c r="L249" s="36"/>
      <c r="M249" s="36"/>
      <c r="N249" s="36"/>
      <c r="O249" s="36"/>
      <c r="P249" s="35" t="str">
        <f t="shared" si="53"/>
        <v/>
      </c>
      <c r="Q249" s="22"/>
      <c r="R249" s="42"/>
      <c r="S249" s="22"/>
      <c r="T249" s="42"/>
      <c r="U249" s="42"/>
      <c r="V249" s="38">
        <f t="shared" si="48"/>
        <v>0</v>
      </c>
      <c r="W249" s="35">
        <f t="shared" si="49"/>
        <v>0</v>
      </c>
      <c r="X249" s="36"/>
      <c r="Y249" s="36"/>
      <c r="Z249" s="51"/>
      <c r="AA249" s="35">
        <f t="shared" si="50"/>
        <v>0</v>
      </c>
      <c r="AB249" s="36"/>
      <c r="AC249" s="36"/>
      <c r="AD249" s="51"/>
      <c r="AE249" s="63">
        <f>IFERROR(IF(OR($C249="都道府県",$C249="市区町村"),(($L249*300+$M249*400+$N249*500)),VLOOKUP($G249,リスト!$A$2:$B$4,2,FALSE)),0)-SUM(R249,T249,U249)*2</f>
        <v>0</v>
      </c>
      <c r="AF249" s="38">
        <f t="shared" si="51"/>
        <v>0</v>
      </c>
      <c r="AG249" s="58">
        <f t="shared" si="44"/>
        <v>0</v>
      </c>
      <c r="AH249" s="67">
        <f t="shared" si="52"/>
        <v>0</v>
      </c>
      <c r="AI249" s="40"/>
      <c r="AJ249" s="16"/>
      <c r="AK249" s="29"/>
    </row>
    <row r="250" spans="1:37" ht="33.75" hidden="1" customHeight="1">
      <c r="A250">
        <v>232</v>
      </c>
      <c r="B250" s="21"/>
      <c r="C250" s="21"/>
      <c r="D250" s="21"/>
      <c r="E250" s="21"/>
      <c r="F250" s="26"/>
      <c r="G250" s="41" t="str">
        <f t="shared" si="45"/>
        <v/>
      </c>
      <c r="H250" s="35">
        <f t="shared" si="43"/>
        <v>0</v>
      </c>
      <c r="I250" s="36"/>
      <c r="J250" s="36" t="str">
        <f t="shared" si="46"/>
        <v/>
      </c>
      <c r="K250" s="35">
        <f t="shared" si="47"/>
        <v>0</v>
      </c>
      <c r="L250" s="36"/>
      <c r="M250" s="36"/>
      <c r="N250" s="36"/>
      <c r="O250" s="36"/>
      <c r="P250" s="35" t="str">
        <f t="shared" si="53"/>
        <v/>
      </c>
      <c r="Q250" s="22"/>
      <c r="R250" s="42"/>
      <c r="S250" s="22"/>
      <c r="T250" s="42"/>
      <c r="U250" s="42"/>
      <c r="V250" s="38">
        <f t="shared" si="48"/>
        <v>0</v>
      </c>
      <c r="W250" s="35">
        <f t="shared" si="49"/>
        <v>0</v>
      </c>
      <c r="X250" s="36"/>
      <c r="Y250" s="36"/>
      <c r="Z250" s="51"/>
      <c r="AA250" s="35">
        <f t="shared" si="50"/>
        <v>0</v>
      </c>
      <c r="AB250" s="36"/>
      <c r="AC250" s="36"/>
      <c r="AD250" s="51"/>
      <c r="AE250" s="63">
        <f>IFERROR(IF(OR($C250="都道府県",$C250="市区町村"),(($L250*300+$M250*400+$N250*500)),VLOOKUP($G250,リスト!$A$2:$B$4,2,FALSE)),0)-SUM(R250,T250,U250)*2</f>
        <v>0</v>
      </c>
      <c r="AF250" s="38">
        <f t="shared" si="51"/>
        <v>0</v>
      </c>
      <c r="AG250" s="58">
        <f t="shared" si="44"/>
        <v>0</v>
      </c>
      <c r="AH250" s="67">
        <f t="shared" si="52"/>
        <v>0</v>
      </c>
      <c r="AI250" s="40"/>
      <c r="AJ250" s="16"/>
      <c r="AK250" s="29"/>
    </row>
    <row r="251" spans="1:37" ht="33.75" hidden="1" customHeight="1">
      <c r="A251">
        <v>233</v>
      </c>
      <c r="B251" s="21"/>
      <c r="C251" s="21"/>
      <c r="D251" s="21"/>
      <c r="E251" s="21"/>
      <c r="F251" s="26"/>
      <c r="G251" s="41" t="str">
        <f t="shared" si="45"/>
        <v/>
      </c>
      <c r="H251" s="35">
        <f t="shared" si="43"/>
        <v>0</v>
      </c>
      <c r="I251" s="36"/>
      <c r="J251" s="36" t="str">
        <f t="shared" si="46"/>
        <v/>
      </c>
      <c r="K251" s="35">
        <f t="shared" si="47"/>
        <v>0</v>
      </c>
      <c r="L251" s="36"/>
      <c r="M251" s="36"/>
      <c r="N251" s="36"/>
      <c r="O251" s="36"/>
      <c r="P251" s="35" t="str">
        <f t="shared" si="53"/>
        <v/>
      </c>
      <c r="Q251" s="22"/>
      <c r="R251" s="42"/>
      <c r="S251" s="22"/>
      <c r="T251" s="42"/>
      <c r="U251" s="42"/>
      <c r="V251" s="38">
        <f t="shared" si="48"/>
        <v>0</v>
      </c>
      <c r="W251" s="35">
        <f t="shared" si="49"/>
        <v>0</v>
      </c>
      <c r="X251" s="36"/>
      <c r="Y251" s="36"/>
      <c r="Z251" s="51"/>
      <c r="AA251" s="35">
        <f t="shared" si="50"/>
        <v>0</v>
      </c>
      <c r="AB251" s="36"/>
      <c r="AC251" s="36"/>
      <c r="AD251" s="51"/>
      <c r="AE251" s="63">
        <f>IFERROR(IF(OR($C251="都道府県",$C251="市区町村"),(($L251*300+$M251*400+$N251*500)),VLOOKUP($G251,リスト!$A$2:$B$4,2,FALSE)),0)-SUM(R251,T251,U251)*2</f>
        <v>0</v>
      </c>
      <c r="AF251" s="38">
        <f t="shared" si="51"/>
        <v>0</v>
      </c>
      <c r="AG251" s="58">
        <f t="shared" si="44"/>
        <v>0</v>
      </c>
      <c r="AH251" s="67">
        <f t="shared" si="52"/>
        <v>0</v>
      </c>
      <c r="AI251" s="40"/>
      <c r="AJ251" s="16"/>
      <c r="AK251" s="29"/>
    </row>
    <row r="252" spans="1:37" ht="33.75" hidden="1" customHeight="1">
      <c r="A252">
        <v>234</v>
      </c>
      <c r="B252" s="21"/>
      <c r="C252" s="21"/>
      <c r="D252" s="21"/>
      <c r="E252" s="21"/>
      <c r="F252" s="26"/>
      <c r="G252" s="41" t="str">
        <f t="shared" si="45"/>
        <v/>
      </c>
      <c r="H252" s="35">
        <f t="shared" si="43"/>
        <v>0</v>
      </c>
      <c r="I252" s="36"/>
      <c r="J252" s="36" t="str">
        <f t="shared" si="46"/>
        <v/>
      </c>
      <c r="K252" s="35">
        <f t="shared" si="47"/>
        <v>0</v>
      </c>
      <c r="L252" s="36"/>
      <c r="M252" s="36"/>
      <c r="N252" s="36"/>
      <c r="O252" s="36"/>
      <c r="P252" s="35" t="str">
        <f t="shared" si="53"/>
        <v/>
      </c>
      <c r="Q252" s="22"/>
      <c r="R252" s="42"/>
      <c r="S252" s="22"/>
      <c r="T252" s="42"/>
      <c r="U252" s="42"/>
      <c r="V252" s="38">
        <f t="shared" si="48"/>
        <v>0</v>
      </c>
      <c r="W252" s="35">
        <f t="shared" si="49"/>
        <v>0</v>
      </c>
      <c r="X252" s="36"/>
      <c r="Y252" s="36"/>
      <c r="Z252" s="51"/>
      <c r="AA252" s="35">
        <f t="shared" si="50"/>
        <v>0</v>
      </c>
      <c r="AB252" s="36"/>
      <c r="AC252" s="36"/>
      <c r="AD252" s="51"/>
      <c r="AE252" s="63">
        <f>IFERROR(IF(OR($C252="都道府県",$C252="市区町村"),(($L252*300+$M252*400+$N252*500)),VLOOKUP($G252,リスト!$A$2:$B$4,2,FALSE)),0)-SUM(R252,T252,U252)*2</f>
        <v>0</v>
      </c>
      <c r="AF252" s="38">
        <f t="shared" si="51"/>
        <v>0</v>
      </c>
      <c r="AG252" s="58">
        <f t="shared" si="44"/>
        <v>0</v>
      </c>
      <c r="AH252" s="67">
        <f t="shared" si="52"/>
        <v>0</v>
      </c>
      <c r="AI252" s="40"/>
      <c r="AJ252" s="16"/>
      <c r="AK252" s="29"/>
    </row>
    <row r="253" spans="1:37" ht="33.75" hidden="1" customHeight="1">
      <c r="A253">
        <v>235</v>
      </c>
      <c r="B253" s="21"/>
      <c r="C253" s="21"/>
      <c r="D253" s="21"/>
      <c r="E253" s="21"/>
      <c r="F253" s="26"/>
      <c r="G253" s="41" t="str">
        <f t="shared" si="45"/>
        <v/>
      </c>
      <c r="H253" s="35">
        <f t="shared" si="43"/>
        <v>0</v>
      </c>
      <c r="I253" s="36"/>
      <c r="J253" s="36" t="str">
        <f t="shared" si="46"/>
        <v/>
      </c>
      <c r="K253" s="35">
        <f t="shared" si="47"/>
        <v>0</v>
      </c>
      <c r="L253" s="36"/>
      <c r="M253" s="36"/>
      <c r="N253" s="36"/>
      <c r="O253" s="36"/>
      <c r="P253" s="35" t="str">
        <f t="shared" si="53"/>
        <v/>
      </c>
      <c r="Q253" s="22"/>
      <c r="R253" s="42"/>
      <c r="S253" s="22"/>
      <c r="T253" s="42"/>
      <c r="U253" s="42"/>
      <c r="V253" s="38">
        <f t="shared" si="48"/>
        <v>0</v>
      </c>
      <c r="W253" s="35">
        <f t="shared" si="49"/>
        <v>0</v>
      </c>
      <c r="X253" s="36"/>
      <c r="Y253" s="36"/>
      <c r="Z253" s="51"/>
      <c r="AA253" s="35">
        <f t="shared" si="50"/>
        <v>0</v>
      </c>
      <c r="AB253" s="36"/>
      <c r="AC253" s="36"/>
      <c r="AD253" s="51"/>
      <c r="AE253" s="63">
        <f>IFERROR(IF(OR($C253="都道府県",$C253="市区町村"),(($L253*300+$M253*400+$N253*500)),VLOOKUP($G253,リスト!$A$2:$B$4,2,FALSE)),0)-SUM(R253,T253,U253)*2</f>
        <v>0</v>
      </c>
      <c r="AF253" s="38">
        <f t="shared" si="51"/>
        <v>0</v>
      </c>
      <c r="AG253" s="58">
        <f t="shared" si="44"/>
        <v>0</v>
      </c>
      <c r="AH253" s="67">
        <f t="shared" si="52"/>
        <v>0</v>
      </c>
      <c r="AI253" s="40"/>
      <c r="AJ253" s="16"/>
      <c r="AK253" s="29"/>
    </row>
    <row r="254" spans="1:37" ht="33.75" hidden="1" customHeight="1">
      <c r="A254">
        <v>236</v>
      </c>
      <c r="B254" s="21"/>
      <c r="C254" s="21"/>
      <c r="D254" s="21"/>
      <c r="E254" s="21"/>
      <c r="F254" s="26"/>
      <c r="G254" s="41" t="str">
        <f t="shared" si="45"/>
        <v/>
      </c>
      <c r="H254" s="35">
        <f t="shared" si="43"/>
        <v>0</v>
      </c>
      <c r="I254" s="36"/>
      <c r="J254" s="36" t="str">
        <f t="shared" si="46"/>
        <v/>
      </c>
      <c r="K254" s="35">
        <f t="shared" si="47"/>
        <v>0</v>
      </c>
      <c r="L254" s="36"/>
      <c r="M254" s="36"/>
      <c r="N254" s="36"/>
      <c r="O254" s="36"/>
      <c r="P254" s="35" t="str">
        <f t="shared" si="53"/>
        <v/>
      </c>
      <c r="Q254" s="22"/>
      <c r="R254" s="42"/>
      <c r="S254" s="22"/>
      <c r="T254" s="42"/>
      <c r="U254" s="42"/>
      <c r="V254" s="38">
        <f t="shared" si="48"/>
        <v>0</v>
      </c>
      <c r="W254" s="35">
        <f t="shared" si="49"/>
        <v>0</v>
      </c>
      <c r="X254" s="36"/>
      <c r="Y254" s="36"/>
      <c r="Z254" s="51"/>
      <c r="AA254" s="35">
        <f t="shared" si="50"/>
        <v>0</v>
      </c>
      <c r="AB254" s="36"/>
      <c r="AC254" s="36"/>
      <c r="AD254" s="51"/>
      <c r="AE254" s="63">
        <f>IFERROR(IF(OR($C254="都道府県",$C254="市区町村"),(($L254*300+$M254*400+$N254*500)),VLOOKUP($G254,リスト!$A$2:$B$4,2,FALSE)),0)-SUM(R254,T254,U254)*2</f>
        <v>0</v>
      </c>
      <c r="AF254" s="38">
        <f t="shared" si="51"/>
        <v>0</v>
      </c>
      <c r="AG254" s="58">
        <f t="shared" si="44"/>
        <v>0</v>
      </c>
      <c r="AH254" s="67">
        <f t="shared" si="52"/>
        <v>0</v>
      </c>
      <c r="AI254" s="40"/>
      <c r="AJ254" s="16"/>
      <c r="AK254" s="29"/>
    </row>
    <row r="255" spans="1:37" ht="33.75" hidden="1" customHeight="1">
      <c r="A255">
        <v>237</v>
      </c>
      <c r="B255" s="21"/>
      <c r="C255" s="21"/>
      <c r="D255" s="21"/>
      <c r="E255" s="21"/>
      <c r="F255" s="26"/>
      <c r="G255" s="41" t="str">
        <f t="shared" si="45"/>
        <v/>
      </c>
      <c r="H255" s="35">
        <f t="shared" si="43"/>
        <v>0</v>
      </c>
      <c r="I255" s="36"/>
      <c r="J255" s="36" t="str">
        <f t="shared" si="46"/>
        <v/>
      </c>
      <c r="K255" s="35">
        <f t="shared" si="47"/>
        <v>0</v>
      </c>
      <c r="L255" s="36"/>
      <c r="M255" s="36"/>
      <c r="N255" s="36"/>
      <c r="O255" s="36"/>
      <c r="P255" s="35" t="str">
        <f t="shared" si="53"/>
        <v/>
      </c>
      <c r="Q255" s="22"/>
      <c r="R255" s="42"/>
      <c r="S255" s="22"/>
      <c r="T255" s="42"/>
      <c r="U255" s="42"/>
      <c r="V255" s="38">
        <f t="shared" si="48"/>
        <v>0</v>
      </c>
      <c r="W255" s="35">
        <f t="shared" si="49"/>
        <v>0</v>
      </c>
      <c r="X255" s="36"/>
      <c r="Y255" s="36"/>
      <c r="Z255" s="51"/>
      <c r="AA255" s="35">
        <f t="shared" si="50"/>
        <v>0</v>
      </c>
      <c r="AB255" s="36"/>
      <c r="AC255" s="36"/>
      <c r="AD255" s="51"/>
      <c r="AE255" s="63">
        <f>IFERROR(IF(OR($C255="都道府県",$C255="市区町村"),(($L255*300+$M255*400+$N255*500)),VLOOKUP($G255,リスト!$A$2:$B$4,2,FALSE)),0)-SUM(R255,T255,U255)*2</f>
        <v>0</v>
      </c>
      <c r="AF255" s="38">
        <f t="shared" si="51"/>
        <v>0</v>
      </c>
      <c r="AG255" s="58">
        <f t="shared" si="44"/>
        <v>0</v>
      </c>
      <c r="AH255" s="67">
        <f t="shared" si="52"/>
        <v>0</v>
      </c>
      <c r="AI255" s="40"/>
      <c r="AJ255" s="16"/>
      <c r="AK255" s="29"/>
    </row>
    <row r="256" spans="1:37" ht="33.75" hidden="1" customHeight="1">
      <c r="A256">
        <v>238</v>
      </c>
      <c r="B256" s="21"/>
      <c r="C256" s="21"/>
      <c r="D256" s="21"/>
      <c r="E256" s="21"/>
      <c r="F256" s="26"/>
      <c r="G256" s="41" t="str">
        <f t="shared" si="45"/>
        <v/>
      </c>
      <c r="H256" s="35">
        <f t="shared" si="43"/>
        <v>0</v>
      </c>
      <c r="I256" s="36"/>
      <c r="J256" s="36" t="str">
        <f t="shared" si="46"/>
        <v/>
      </c>
      <c r="K256" s="35">
        <f t="shared" si="47"/>
        <v>0</v>
      </c>
      <c r="L256" s="36"/>
      <c r="M256" s="36"/>
      <c r="N256" s="36"/>
      <c r="O256" s="36"/>
      <c r="P256" s="35" t="str">
        <f t="shared" si="53"/>
        <v/>
      </c>
      <c r="Q256" s="22"/>
      <c r="R256" s="42"/>
      <c r="S256" s="22"/>
      <c r="T256" s="42"/>
      <c r="U256" s="42"/>
      <c r="V256" s="38">
        <f t="shared" si="48"/>
        <v>0</v>
      </c>
      <c r="W256" s="35">
        <f t="shared" si="49"/>
        <v>0</v>
      </c>
      <c r="X256" s="36"/>
      <c r="Y256" s="36"/>
      <c r="Z256" s="51"/>
      <c r="AA256" s="35">
        <f t="shared" si="50"/>
        <v>0</v>
      </c>
      <c r="AB256" s="36"/>
      <c r="AC256" s="36"/>
      <c r="AD256" s="51"/>
      <c r="AE256" s="63">
        <f>IFERROR(IF(OR($C256="都道府県",$C256="市区町村"),(($L256*300+$M256*400+$N256*500)),VLOOKUP($G256,リスト!$A$2:$B$4,2,FALSE)),0)-SUM(R256,T256,U256)*2</f>
        <v>0</v>
      </c>
      <c r="AF256" s="38">
        <f t="shared" si="51"/>
        <v>0</v>
      </c>
      <c r="AG256" s="58">
        <f t="shared" si="44"/>
        <v>0</v>
      </c>
      <c r="AH256" s="67">
        <f t="shared" si="52"/>
        <v>0</v>
      </c>
      <c r="AI256" s="40"/>
      <c r="AJ256" s="16"/>
      <c r="AK256" s="29"/>
    </row>
    <row r="257" spans="1:37" ht="33.75" hidden="1" customHeight="1">
      <c r="A257">
        <v>239</v>
      </c>
      <c r="B257" s="21"/>
      <c r="C257" s="21"/>
      <c r="D257" s="21"/>
      <c r="E257" s="21"/>
      <c r="F257" s="26"/>
      <c r="G257" s="41" t="str">
        <f t="shared" si="45"/>
        <v/>
      </c>
      <c r="H257" s="35">
        <f t="shared" si="43"/>
        <v>0</v>
      </c>
      <c r="I257" s="36"/>
      <c r="J257" s="36" t="str">
        <f t="shared" si="46"/>
        <v/>
      </c>
      <c r="K257" s="35">
        <f t="shared" si="47"/>
        <v>0</v>
      </c>
      <c r="L257" s="36"/>
      <c r="M257" s="36"/>
      <c r="N257" s="36"/>
      <c r="O257" s="36"/>
      <c r="P257" s="35" t="str">
        <f t="shared" si="53"/>
        <v/>
      </c>
      <c r="Q257" s="22"/>
      <c r="R257" s="42"/>
      <c r="S257" s="22"/>
      <c r="T257" s="42"/>
      <c r="U257" s="42"/>
      <c r="V257" s="38">
        <f t="shared" si="48"/>
        <v>0</v>
      </c>
      <c r="W257" s="35">
        <f t="shared" si="49"/>
        <v>0</v>
      </c>
      <c r="X257" s="36"/>
      <c r="Y257" s="36"/>
      <c r="Z257" s="51"/>
      <c r="AA257" s="35">
        <f t="shared" si="50"/>
        <v>0</v>
      </c>
      <c r="AB257" s="36"/>
      <c r="AC257" s="36"/>
      <c r="AD257" s="51"/>
      <c r="AE257" s="63">
        <f>IFERROR(IF(OR($C257="都道府県",$C257="市区町村"),(($L257*300+$M257*400+$N257*500)),VLOOKUP($G257,リスト!$A$2:$B$4,2,FALSE)),0)-SUM(R257,T257,U257)*2</f>
        <v>0</v>
      </c>
      <c r="AF257" s="38">
        <f t="shared" si="51"/>
        <v>0</v>
      </c>
      <c r="AG257" s="58">
        <f t="shared" si="44"/>
        <v>0</v>
      </c>
      <c r="AH257" s="67">
        <f t="shared" si="52"/>
        <v>0</v>
      </c>
      <c r="AI257" s="40"/>
      <c r="AJ257" s="16"/>
      <c r="AK257" s="29"/>
    </row>
    <row r="258" spans="1:37" ht="33.75" hidden="1" customHeight="1">
      <c r="A258">
        <v>240</v>
      </c>
      <c r="B258" s="21"/>
      <c r="C258" s="21"/>
      <c r="D258" s="21"/>
      <c r="E258" s="21"/>
      <c r="F258" s="26"/>
      <c r="G258" s="41" t="str">
        <f t="shared" si="45"/>
        <v/>
      </c>
      <c r="H258" s="35">
        <f t="shared" si="43"/>
        <v>0</v>
      </c>
      <c r="I258" s="36"/>
      <c r="J258" s="36" t="str">
        <f t="shared" si="46"/>
        <v/>
      </c>
      <c r="K258" s="35">
        <f t="shared" si="47"/>
        <v>0</v>
      </c>
      <c r="L258" s="36"/>
      <c r="M258" s="36"/>
      <c r="N258" s="36"/>
      <c r="O258" s="36"/>
      <c r="P258" s="35" t="str">
        <f t="shared" si="53"/>
        <v/>
      </c>
      <c r="Q258" s="22"/>
      <c r="R258" s="42"/>
      <c r="S258" s="22"/>
      <c r="T258" s="42"/>
      <c r="U258" s="42"/>
      <c r="V258" s="38">
        <f t="shared" si="48"/>
        <v>0</v>
      </c>
      <c r="W258" s="35">
        <f t="shared" si="49"/>
        <v>0</v>
      </c>
      <c r="X258" s="36"/>
      <c r="Y258" s="36"/>
      <c r="Z258" s="51"/>
      <c r="AA258" s="35">
        <f t="shared" si="50"/>
        <v>0</v>
      </c>
      <c r="AB258" s="36"/>
      <c r="AC258" s="36"/>
      <c r="AD258" s="51"/>
      <c r="AE258" s="63">
        <f>IFERROR(IF(OR($C258="都道府県",$C258="市区町村"),(($L258*300+$M258*400+$N258*500)),VLOOKUP($G258,リスト!$A$2:$B$4,2,FALSE)),0)-SUM(R258,T258,U258)*2</f>
        <v>0</v>
      </c>
      <c r="AF258" s="38">
        <f t="shared" si="51"/>
        <v>0</v>
      </c>
      <c r="AG258" s="58">
        <f t="shared" si="44"/>
        <v>0</v>
      </c>
      <c r="AH258" s="67">
        <f t="shared" si="52"/>
        <v>0</v>
      </c>
      <c r="AI258" s="40"/>
      <c r="AJ258" s="16"/>
      <c r="AK258" s="29"/>
    </row>
    <row r="259" spans="1:37" ht="33.75" hidden="1" customHeight="1">
      <c r="A259">
        <v>241</v>
      </c>
      <c r="B259" s="21"/>
      <c r="C259" s="21"/>
      <c r="D259" s="21"/>
      <c r="E259" s="21"/>
      <c r="F259" s="26"/>
      <c r="G259" s="41" t="str">
        <f t="shared" si="45"/>
        <v/>
      </c>
      <c r="H259" s="35">
        <f t="shared" si="43"/>
        <v>0</v>
      </c>
      <c r="I259" s="36"/>
      <c r="J259" s="36" t="str">
        <f t="shared" si="46"/>
        <v/>
      </c>
      <c r="K259" s="35">
        <f t="shared" si="47"/>
        <v>0</v>
      </c>
      <c r="L259" s="36"/>
      <c r="M259" s="36"/>
      <c r="N259" s="36"/>
      <c r="O259" s="36"/>
      <c r="P259" s="35" t="str">
        <f t="shared" si="53"/>
        <v/>
      </c>
      <c r="Q259" s="22"/>
      <c r="R259" s="42"/>
      <c r="S259" s="22"/>
      <c r="T259" s="42"/>
      <c r="U259" s="42"/>
      <c r="V259" s="38">
        <f t="shared" si="48"/>
        <v>0</v>
      </c>
      <c r="W259" s="35">
        <f t="shared" si="49"/>
        <v>0</v>
      </c>
      <c r="X259" s="36"/>
      <c r="Y259" s="36"/>
      <c r="Z259" s="51"/>
      <c r="AA259" s="35">
        <f t="shared" si="50"/>
        <v>0</v>
      </c>
      <c r="AB259" s="36"/>
      <c r="AC259" s="36"/>
      <c r="AD259" s="51"/>
      <c r="AE259" s="63">
        <f>IFERROR(IF(OR($C259="都道府県",$C259="市区町村"),(($L259*300+$M259*400+$N259*500)),VLOOKUP($G259,リスト!$A$2:$B$4,2,FALSE)),0)-SUM(R259,T259,U259)*2</f>
        <v>0</v>
      </c>
      <c r="AF259" s="38">
        <f t="shared" si="51"/>
        <v>0</v>
      </c>
      <c r="AG259" s="58">
        <f t="shared" si="44"/>
        <v>0</v>
      </c>
      <c r="AH259" s="67">
        <f t="shared" si="52"/>
        <v>0</v>
      </c>
      <c r="AI259" s="40"/>
      <c r="AJ259" s="16"/>
      <c r="AK259" s="29"/>
    </row>
    <row r="260" spans="1:37" ht="33.75" hidden="1" customHeight="1">
      <c r="A260">
        <v>242</v>
      </c>
      <c r="B260" s="21"/>
      <c r="C260" s="21"/>
      <c r="D260" s="21"/>
      <c r="E260" s="21"/>
      <c r="F260" s="26"/>
      <c r="G260" s="41" t="str">
        <f t="shared" si="45"/>
        <v/>
      </c>
      <c r="H260" s="35">
        <f t="shared" si="43"/>
        <v>0</v>
      </c>
      <c r="I260" s="36"/>
      <c r="J260" s="36" t="str">
        <f t="shared" si="46"/>
        <v/>
      </c>
      <c r="K260" s="35">
        <f t="shared" si="47"/>
        <v>0</v>
      </c>
      <c r="L260" s="36"/>
      <c r="M260" s="36"/>
      <c r="N260" s="36"/>
      <c r="O260" s="36"/>
      <c r="P260" s="35" t="str">
        <f t="shared" si="53"/>
        <v/>
      </c>
      <c r="Q260" s="22"/>
      <c r="R260" s="42"/>
      <c r="S260" s="22"/>
      <c r="T260" s="42"/>
      <c r="U260" s="42"/>
      <c r="V260" s="38">
        <f t="shared" si="48"/>
        <v>0</v>
      </c>
      <c r="W260" s="35">
        <f t="shared" si="49"/>
        <v>0</v>
      </c>
      <c r="X260" s="36"/>
      <c r="Y260" s="36"/>
      <c r="Z260" s="51"/>
      <c r="AA260" s="35">
        <f t="shared" si="50"/>
        <v>0</v>
      </c>
      <c r="AB260" s="36"/>
      <c r="AC260" s="36"/>
      <c r="AD260" s="51"/>
      <c r="AE260" s="63">
        <f>IFERROR(IF(OR($C260="都道府県",$C260="市区町村"),(($L260*300+$M260*400+$N260*500)),VLOOKUP($G260,リスト!$A$2:$B$4,2,FALSE)),0)-SUM(R260,T260,U260)*2</f>
        <v>0</v>
      </c>
      <c r="AF260" s="38">
        <f t="shared" si="51"/>
        <v>0</v>
      </c>
      <c r="AG260" s="58">
        <f t="shared" si="44"/>
        <v>0</v>
      </c>
      <c r="AH260" s="67">
        <f t="shared" si="52"/>
        <v>0</v>
      </c>
      <c r="AI260" s="40"/>
      <c r="AJ260" s="16"/>
      <c r="AK260" s="29"/>
    </row>
    <row r="261" spans="1:37" ht="33.75" hidden="1" customHeight="1">
      <c r="A261">
        <v>243</v>
      </c>
      <c r="B261" s="21"/>
      <c r="C261" s="21"/>
      <c r="D261" s="21"/>
      <c r="E261" s="21"/>
      <c r="F261" s="26"/>
      <c r="G261" s="41" t="str">
        <f t="shared" si="45"/>
        <v/>
      </c>
      <c r="H261" s="35">
        <f t="shared" si="43"/>
        <v>0</v>
      </c>
      <c r="I261" s="36"/>
      <c r="J261" s="36" t="str">
        <f t="shared" si="46"/>
        <v/>
      </c>
      <c r="K261" s="35">
        <f t="shared" si="47"/>
        <v>0</v>
      </c>
      <c r="L261" s="36"/>
      <c r="M261" s="36"/>
      <c r="N261" s="36"/>
      <c r="O261" s="36"/>
      <c r="P261" s="35" t="str">
        <f t="shared" si="53"/>
        <v/>
      </c>
      <c r="Q261" s="22"/>
      <c r="R261" s="42"/>
      <c r="S261" s="22"/>
      <c r="T261" s="42"/>
      <c r="U261" s="42"/>
      <c r="V261" s="38">
        <f t="shared" si="48"/>
        <v>0</v>
      </c>
      <c r="W261" s="35">
        <f t="shared" si="49"/>
        <v>0</v>
      </c>
      <c r="X261" s="36"/>
      <c r="Y261" s="36"/>
      <c r="Z261" s="51"/>
      <c r="AA261" s="35">
        <f t="shared" si="50"/>
        <v>0</v>
      </c>
      <c r="AB261" s="36"/>
      <c r="AC261" s="36"/>
      <c r="AD261" s="51"/>
      <c r="AE261" s="63">
        <f>IFERROR(IF(OR($C261="都道府県",$C261="市区町村"),(($L261*300+$M261*400+$N261*500)),VLOOKUP($G261,リスト!$A$2:$B$4,2,FALSE)),0)-SUM(R261,T261,U261)*2</f>
        <v>0</v>
      </c>
      <c r="AF261" s="38">
        <f t="shared" si="51"/>
        <v>0</v>
      </c>
      <c r="AG261" s="58">
        <f t="shared" si="44"/>
        <v>0</v>
      </c>
      <c r="AH261" s="67">
        <f t="shared" si="52"/>
        <v>0</v>
      </c>
      <c r="AI261" s="40"/>
      <c r="AJ261" s="16"/>
      <c r="AK261" s="29"/>
    </row>
    <row r="262" spans="1:37" ht="33.75" hidden="1" customHeight="1">
      <c r="A262">
        <v>244</v>
      </c>
      <c r="B262" s="21"/>
      <c r="C262" s="21"/>
      <c r="D262" s="21"/>
      <c r="E262" s="21"/>
      <c r="F262" s="26"/>
      <c r="G262" s="41" t="str">
        <f t="shared" si="45"/>
        <v/>
      </c>
      <c r="H262" s="35">
        <f t="shared" si="43"/>
        <v>0</v>
      </c>
      <c r="I262" s="36"/>
      <c r="J262" s="36" t="str">
        <f t="shared" si="46"/>
        <v/>
      </c>
      <c r="K262" s="35">
        <f t="shared" si="47"/>
        <v>0</v>
      </c>
      <c r="L262" s="36"/>
      <c r="M262" s="36"/>
      <c r="N262" s="36"/>
      <c r="O262" s="36"/>
      <c r="P262" s="35" t="str">
        <f t="shared" si="53"/>
        <v/>
      </c>
      <c r="Q262" s="22"/>
      <c r="R262" s="42"/>
      <c r="S262" s="22"/>
      <c r="T262" s="42"/>
      <c r="U262" s="42"/>
      <c r="V262" s="38">
        <f t="shared" si="48"/>
        <v>0</v>
      </c>
      <c r="W262" s="35">
        <f t="shared" si="49"/>
        <v>0</v>
      </c>
      <c r="X262" s="36"/>
      <c r="Y262" s="36"/>
      <c r="Z262" s="51"/>
      <c r="AA262" s="35">
        <f t="shared" si="50"/>
        <v>0</v>
      </c>
      <c r="AB262" s="36"/>
      <c r="AC262" s="36"/>
      <c r="AD262" s="51"/>
      <c r="AE262" s="63">
        <f>IFERROR(IF(OR($C262="都道府県",$C262="市区町村"),(($L262*300+$M262*400+$N262*500)),VLOOKUP($G262,リスト!$A$2:$B$4,2,FALSE)),0)-SUM(R262,T262,U262)*2</f>
        <v>0</v>
      </c>
      <c r="AF262" s="38">
        <f t="shared" si="51"/>
        <v>0</v>
      </c>
      <c r="AG262" s="58">
        <f t="shared" si="44"/>
        <v>0</v>
      </c>
      <c r="AH262" s="67">
        <f t="shared" si="52"/>
        <v>0</v>
      </c>
      <c r="AI262" s="40"/>
      <c r="AJ262" s="16"/>
      <c r="AK262" s="29"/>
    </row>
    <row r="263" spans="1:37" ht="33.75" hidden="1" customHeight="1">
      <c r="A263">
        <v>245</v>
      </c>
      <c r="B263" s="21"/>
      <c r="C263" s="21"/>
      <c r="D263" s="21"/>
      <c r="E263" s="21"/>
      <c r="F263" s="26"/>
      <c r="G263" s="41" t="str">
        <f t="shared" si="45"/>
        <v/>
      </c>
      <c r="H263" s="35">
        <f t="shared" si="43"/>
        <v>0</v>
      </c>
      <c r="I263" s="36"/>
      <c r="J263" s="36" t="str">
        <f t="shared" si="46"/>
        <v/>
      </c>
      <c r="K263" s="35">
        <f t="shared" si="47"/>
        <v>0</v>
      </c>
      <c r="L263" s="36"/>
      <c r="M263" s="36"/>
      <c r="N263" s="36"/>
      <c r="O263" s="36"/>
      <c r="P263" s="35" t="str">
        <f t="shared" si="53"/>
        <v/>
      </c>
      <c r="Q263" s="22"/>
      <c r="R263" s="42"/>
      <c r="S263" s="22"/>
      <c r="T263" s="42"/>
      <c r="U263" s="42"/>
      <c r="V263" s="38">
        <f t="shared" si="48"/>
        <v>0</v>
      </c>
      <c r="W263" s="35">
        <f t="shared" si="49"/>
        <v>0</v>
      </c>
      <c r="X263" s="36"/>
      <c r="Y263" s="36"/>
      <c r="Z263" s="51"/>
      <c r="AA263" s="35">
        <f t="shared" si="50"/>
        <v>0</v>
      </c>
      <c r="AB263" s="36"/>
      <c r="AC263" s="36"/>
      <c r="AD263" s="51"/>
      <c r="AE263" s="63">
        <f>IFERROR(IF(OR($C263="都道府県",$C263="市区町村"),(($L263*300+$M263*400+$N263*500)),VLOOKUP($G263,リスト!$A$2:$B$4,2,FALSE)),0)-SUM(R263,T263,U263)*2</f>
        <v>0</v>
      </c>
      <c r="AF263" s="38">
        <f t="shared" si="51"/>
        <v>0</v>
      </c>
      <c r="AG263" s="58">
        <f t="shared" si="44"/>
        <v>0</v>
      </c>
      <c r="AH263" s="67">
        <f t="shared" si="52"/>
        <v>0</v>
      </c>
      <c r="AI263" s="40"/>
      <c r="AJ263" s="16"/>
      <c r="AK263" s="29"/>
    </row>
    <row r="264" spans="1:37" ht="33.75" hidden="1" customHeight="1">
      <c r="A264">
        <v>246</v>
      </c>
      <c r="B264" s="21"/>
      <c r="C264" s="21"/>
      <c r="D264" s="21"/>
      <c r="E264" s="21"/>
      <c r="F264" s="26"/>
      <c r="G264" s="41" t="str">
        <f t="shared" si="45"/>
        <v/>
      </c>
      <c r="H264" s="35">
        <f t="shared" si="43"/>
        <v>0</v>
      </c>
      <c r="I264" s="36"/>
      <c r="J264" s="36" t="str">
        <f t="shared" si="46"/>
        <v/>
      </c>
      <c r="K264" s="35">
        <f t="shared" si="47"/>
        <v>0</v>
      </c>
      <c r="L264" s="36"/>
      <c r="M264" s="36"/>
      <c r="N264" s="36"/>
      <c r="O264" s="36"/>
      <c r="P264" s="35" t="str">
        <f t="shared" si="53"/>
        <v/>
      </c>
      <c r="Q264" s="22"/>
      <c r="R264" s="42"/>
      <c r="S264" s="22"/>
      <c r="T264" s="42"/>
      <c r="U264" s="42"/>
      <c r="V264" s="38">
        <f t="shared" si="48"/>
        <v>0</v>
      </c>
      <c r="W264" s="35">
        <f t="shared" si="49"/>
        <v>0</v>
      </c>
      <c r="X264" s="36"/>
      <c r="Y264" s="36"/>
      <c r="Z264" s="51"/>
      <c r="AA264" s="35">
        <f t="shared" si="50"/>
        <v>0</v>
      </c>
      <c r="AB264" s="36"/>
      <c r="AC264" s="36"/>
      <c r="AD264" s="51"/>
      <c r="AE264" s="63">
        <f>IFERROR(IF(OR($C264="都道府県",$C264="市区町村"),(($L264*300+$M264*400+$N264*500)),VLOOKUP($G264,リスト!$A$2:$B$4,2,FALSE)),0)-SUM(R264,T264,U264)*2</f>
        <v>0</v>
      </c>
      <c r="AF264" s="38">
        <f t="shared" si="51"/>
        <v>0</v>
      </c>
      <c r="AG264" s="58">
        <f t="shared" si="44"/>
        <v>0</v>
      </c>
      <c r="AH264" s="67">
        <f t="shared" si="52"/>
        <v>0</v>
      </c>
      <c r="AI264" s="40"/>
      <c r="AJ264" s="16"/>
      <c r="AK264" s="29"/>
    </row>
    <row r="265" spans="1:37" ht="33.75" hidden="1" customHeight="1">
      <c r="A265">
        <v>247</v>
      </c>
      <c r="B265" s="21"/>
      <c r="C265" s="21"/>
      <c r="D265" s="21"/>
      <c r="E265" s="21"/>
      <c r="F265" s="26"/>
      <c r="G265" s="41" t="str">
        <f t="shared" si="45"/>
        <v/>
      </c>
      <c r="H265" s="35">
        <f t="shared" si="43"/>
        <v>0</v>
      </c>
      <c r="I265" s="36"/>
      <c r="J265" s="36" t="str">
        <f t="shared" si="46"/>
        <v/>
      </c>
      <c r="K265" s="35">
        <f t="shared" si="47"/>
        <v>0</v>
      </c>
      <c r="L265" s="36"/>
      <c r="M265" s="36"/>
      <c r="N265" s="36"/>
      <c r="O265" s="36"/>
      <c r="P265" s="35" t="str">
        <f t="shared" si="53"/>
        <v/>
      </c>
      <c r="Q265" s="22"/>
      <c r="R265" s="42"/>
      <c r="S265" s="22"/>
      <c r="T265" s="42"/>
      <c r="U265" s="42"/>
      <c r="V265" s="38">
        <f t="shared" si="48"/>
        <v>0</v>
      </c>
      <c r="W265" s="35">
        <f t="shared" si="49"/>
        <v>0</v>
      </c>
      <c r="X265" s="36"/>
      <c r="Y265" s="36"/>
      <c r="Z265" s="51"/>
      <c r="AA265" s="35">
        <f t="shared" si="50"/>
        <v>0</v>
      </c>
      <c r="AB265" s="36"/>
      <c r="AC265" s="36"/>
      <c r="AD265" s="51"/>
      <c r="AE265" s="63">
        <f>IFERROR(IF(OR($C265="都道府県",$C265="市区町村"),(($L265*300+$M265*400+$N265*500)),VLOOKUP($G265,リスト!$A$2:$B$4,2,FALSE)),0)-SUM(R265,T265,U265)*2</f>
        <v>0</v>
      </c>
      <c r="AF265" s="38">
        <f t="shared" si="51"/>
        <v>0</v>
      </c>
      <c r="AG265" s="58">
        <f t="shared" si="44"/>
        <v>0</v>
      </c>
      <c r="AH265" s="67">
        <f t="shared" si="52"/>
        <v>0</v>
      </c>
      <c r="AI265" s="40"/>
      <c r="AJ265" s="16"/>
      <c r="AK265" s="29"/>
    </row>
    <row r="266" spans="1:37" ht="33.75" hidden="1" customHeight="1">
      <c r="A266">
        <v>248</v>
      </c>
      <c r="B266" s="21"/>
      <c r="C266" s="21"/>
      <c r="D266" s="21"/>
      <c r="E266" s="21"/>
      <c r="F266" s="26"/>
      <c r="G266" s="41" t="str">
        <f t="shared" si="45"/>
        <v/>
      </c>
      <c r="H266" s="35">
        <f t="shared" si="43"/>
        <v>0</v>
      </c>
      <c r="I266" s="36"/>
      <c r="J266" s="36" t="str">
        <f t="shared" si="46"/>
        <v/>
      </c>
      <c r="K266" s="35">
        <f t="shared" si="47"/>
        <v>0</v>
      </c>
      <c r="L266" s="36"/>
      <c r="M266" s="36"/>
      <c r="N266" s="36"/>
      <c r="O266" s="36"/>
      <c r="P266" s="35" t="str">
        <f t="shared" si="53"/>
        <v/>
      </c>
      <c r="Q266" s="22"/>
      <c r="R266" s="42"/>
      <c r="S266" s="22"/>
      <c r="T266" s="42"/>
      <c r="U266" s="42"/>
      <c r="V266" s="38">
        <f t="shared" si="48"/>
        <v>0</v>
      </c>
      <c r="W266" s="35">
        <f t="shared" si="49"/>
        <v>0</v>
      </c>
      <c r="X266" s="36"/>
      <c r="Y266" s="36"/>
      <c r="Z266" s="51"/>
      <c r="AA266" s="35">
        <f t="shared" si="50"/>
        <v>0</v>
      </c>
      <c r="AB266" s="36"/>
      <c r="AC266" s="36"/>
      <c r="AD266" s="51"/>
      <c r="AE266" s="63">
        <f>IFERROR(IF(OR($C266="都道府県",$C266="市区町村"),(($L266*300+$M266*400+$N266*500)),VLOOKUP($G266,リスト!$A$2:$B$4,2,FALSE)),0)-SUM(R266,T266,U266)*2</f>
        <v>0</v>
      </c>
      <c r="AF266" s="38">
        <f t="shared" si="51"/>
        <v>0</v>
      </c>
      <c r="AG266" s="58">
        <f t="shared" si="44"/>
        <v>0</v>
      </c>
      <c r="AH266" s="67">
        <f t="shared" si="52"/>
        <v>0</v>
      </c>
      <c r="AI266" s="40"/>
      <c r="AJ266" s="16"/>
      <c r="AK266" s="29"/>
    </row>
    <row r="267" spans="1:37" ht="33.75" hidden="1" customHeight="1">
      <c r="A267">
        <v>249</v>
      </c>
      <c r="B267" s="21"/>
      <c r="C267" s="21"/>
      <c r="D267" s="21"/>
      <c r="E267" s="21"/>
      <c r="F267" s="26"/>
      <c r="G267" s="41" t="str">
        <f t="shared" si="45"/>
        <v/>
      </c>
      <c r="H267" s="35">
        <f t="shared" si="43"/>
        <v>0</v>
      </c>
      <c r="I267" s="36"/>
      <c r="J267" s="36" t="str">
        <f t="shared" si="46"/>
        <v/>
      </c>
      <c r="K267" s="35">
        <f t="shared" si="47"/>
        <v>0</v>
      </c>
      <c r="L267" s="36"/>
      <c r="M267" s="36"/>
      <c r="N267" s="36"/>
      <c r="O267" s="36"/>
      <c r="P267" s="35" t="str">
        <f t="shared" si="53"/>
        <v/>
      </c>
      <c r="Q267" s="22"/>
      <c r="R267" s="42"/>
      <c r="S267" s="22"/>
      <c r="T267" s="42"/>
      <c r="U267" s="42"/>
      <c r="V267" s="38">
        <f t="shared" si="48"/>
        <v>0</v>
      </c>
      <c r="W267" s="35">
        <f t="shared" si="49"/>
        <v>0</v>
      </c>
      <c r="X267" s="36"/>
      <c r="Y267" s="36"/>
      <c r="Z267" s="51"/>
      <c r="AA267" s="35">
        <f t="shared" si="50"/>
        <v>0</v>
      </c>
      <c r="AB267" s="36"/>
      <c r="AC267" s="36"/>
      <c r="AD267" s="51"/>
      <c r="AE267" s="63">
        <f>IFERROR(IF(OR($C267="都道府県",$C267="市区町村"),(($L267*300+$M267*400+$N267*500)),VLOOKUP($G267,リスト!$A$2:$B$4,2,FALSE)),0)-SUM(R267,T267,U267)*2</f>
        <v>0</v>
      </c>
      <c r="AF267" s="38">
        <f t="shared" si="51"/>
        <v>0</v>
      </c>
      <c r="AG267" s="58">
        <f t="shared" si="44"/>
        <v>0</v>
      </c>
      <c r="AH267" s="67">
        <f t="shared" si="52"/>
        <v>0</v>
      </c>
      <c r="AI267" s="40"/>
      <c r="AJ267" s="16"/>
      <c r="AK267" s="29"/>
    </row>
    <row r="268" spans="1:37" ht="33.75" hidden="1" customHeight="1">
      <c r="A268">
        <v>250</v>
      </c>
      <c r="B268" s="21"/>
      <c r="C268" s="21"/>
      <c r="D268" s="21"/>
      <c r="E268" s="21"/>
      <c r="F268" s="26"/>
      <c r="G268" s="41" t="str">
        <f t="shared" si="45"/>
        <v/>
      </c>
      <c r="H268" s="35">
        <f t="shared" si="43"/>
        <v>0</v>
      </c>
      <c r="I268" s="36"/>
      <c r="J268" s="36" t="str">
        <f t="shared" si="46"/>
        <v/>
      </c>
      <c r="K268" s="35">
        <f t="shared" si="47"/>
        <v>0</v>
      </c>
      <c r="L268" s="36"/>
      <c r="M268" s="36"/>
      <c r="N268" s="36"/>
      <c r="O268" s="36"/>
      <c r="P268" s="35" t="str">
        <f t="shared" si="53"/>
        <v/>
      </c>
      <c r="Q268" s="22"/>
      <c r="R268" s="42"/>
      <c r="S268" s="22"/>
      <c r="T268" s="42"/>
      <c r="U268" s="42"/>
      <c r="V268" s="38">
        <f t="shared" si="48"/>
        <v>0</v>
      </c>
      <c r="W268" s="35">
        <f t="shared" si="49"/>
        <v>0</v>
      </c>
      <c r="X268" s="36"/>
      <c r="Y268" s="36"/>
      <c r="Z268" s="51"/>
      <c r="AA268" s="35">
        <f t="shared" si="50"/>
        <v>0</v>
      </c>
      <c r="AB268" s="36"/>
      <c r="AC268" s="36"/>
      <c r="AD268" s="51"/>
      <c r="AE268" s="63">
        <f>IFERROR(IF(OR($C268="都道府県",$C268="市区町村"),(($L268*300+$M268*400+$N268*500)),VLOOKUP($G268,リスト!$A$2:$B$4,2,FALSE)),0)-SUM(R268,T268,U268)*2</f>
        <v>0</v>
      </c>
      <c r="AF268" s="38">
        <f t="shared" si="51"/>
        <v>0</v>
      </c>
      <c r="AG268" s="58">
        <f t="shared" si="44"/>
        <v>0</v>
      </c>
      <c r="AH268" s="67">
        <f t="shared" si="52"/>
        <v>0</v>
      </c>
      <c r="AI268" s="40"/>
      <c r="AJ268" s="16"/>
      <c r="AK268" s="29"/>
    </row>
    <row r="269" spans="1:37" ht="33.75" hidden="1" customHeight="1">
      <c r="A269">
        <v>251</v>
      </c>
      <c r="B269" s="21"/>
      <c r="C269" s="21"/>
      <c r="D269" s="21"/>
      <c r="E269" s="21"/>
      <c r="F269" s="26"/>
      <c r="G269" s="41" t="str">
        <f t="shared" si="45"/>
        <v/>
      </c>
      <c r="H269" s="35">
        <f t="shared" si="43"/>
        <v>0</v>
      </c>
      <c r="I269" s="36"/>
      <c r="J269" s="36" t="str">
        <f t="shared" si="46"/>
        <v/>
      </c>
      <c r="K269" s="35">
        <f t="shared" si="47"/>
        <v>0</v>
      </c>
      <c r="L269" s="36"/>
      <c r="M269" s="36"/>
      <c r="N269" s="36"/>
      <c r="O269" s="36"/>
      <c r="P269" s="35" t="str">
        <f t="shared" si="53"/>
        <v/>
      </c>
      <c r="Q269" s="22"/>
      <c r="R269" s="42"/>
      <c r="S269" s="22"/>
      <c r="T269" s="42"/>
      <c r="U269" s="42"/>
      <c r="V269" s="38">
        <f t="shared" si="48"/>
        <v>0</v>
      </c>
      <c r="W269" s="35">
        <f t="shared" si="49"/>
        <v>0</v>
      </c>
      <c r="X269" s="36"/>
      <c r="Y269" s="36"/>
      <c r="Z269" s="51"/>
      <c r="AA269" s="35">
        <f t="shared" si="50"/>
        <v>0</v>
      </c>
      <c r="AB269" s="36"/>
      <c r="AC269" s="36"/>
      <c r="AD269" s="51"/>
      <c r="AE269" s="63">
        <f>IFERROR(IF(OR($C269="都道府県",$C269="市区町村"),(($L269*300+$M269*400+$N269*500)),VLOOKUP($G269,リスト!$A$2:$B$4,2,FALSE)),0)-SUM(R269,T269,U269)*2</f>
        <v>0</v>
      </c>
      <c r="AF269" s="38">
        <f t="shared" si="51"/>
        <v>0</v>
      </c>
      <c r="AG269" s="58">
        <f t="shared" si="44"/>
        <v>0</v>
      </c>
      <c r="AH269" s="67">
        <f t="shared" si="52"/>
        <v>0</v>
      </c>
      <c r="AI269" s="40"/>
      <c r="AJ269" s="16"/>
      <c r="AK269" s="29"/>
    </row>
    <row r="270" spans="1:37" ht="33.75" hidden="1" customHeight="1">
      <c r="A270">
        <v>252</v>
      </c>
      <c r="B270" s="21"/>
      <c r="C270" s="21"/>
      <c r="D270" s="21"/>
      <c r="E270" s="21"/>
      <c r="F270" s="26"/>
      <c r="G270" s="41" t="str">
        <f t="shared" si="45"/>
        <v/>
      </c>
      <c r="H270" s="35">
        <f t="shared" si="43"/>
        <v>0</v>
      </c>
      <c r="I270" s="36"/>
      <c r="J270" s="36" t="str">
        <f t="shared" si="46"/>
        <v/>
      </c>
      <c r="K270" s="35">
        <f t="shared" si="47"/>
        <v>0</v>
      </c>
      <c r="L270" s="36"/>
      <c r="M270" s="36"/>
      <c r="N270" s="36"/>
      <c r="O270" s="36"/>
      <c r="P270" s="35" t="str">
        <f t="shared" si="53"/>
        <v/>
      </c>
      <c r="Q270" s="22"/>
      <c r="R270" s="42"/>
      <c r="S270" s="22"/>
      <c r="T270" s="42"/>
      <c r="U270" s="42"/>
      <c r="V270" s="38">
        <f t="shared" si="48"/>
        <v>0</v>
      </c>
      <c r="W270" s="35">
        <f t="shared" si="49"/>
        <v>0</v>
      </c>
      <c r="X270" s="36"/>
      <c r="Y270" s="36"/>
      <c r="Z270" s="51"/>
      <c r="AA270" s="35">
        <f t="shared" si="50"/>
        <v>0</v>
      </c>
      <c r="AB270" s="36"/>
      <c r="AC270" s="36"/>
      <c r="AD270" s="51"/>
      <c r="AE270" s="63">
        <f>IFERROR(IF(OR($C270="都道府県",$C270="市区町村"),(($L270*300+$M270*400+$N270*500)),VLOOKUP($G270,リスト!$A$2:$B$4,2,FALSE)),0)-SUM(R270,T270,U270)*2</f>
        <v>0</v>
      </c>
      <c r="AF270" s="38">
        <f t="shared" si="51"/>
        <v>0</v>
      </c>
      <c r="AG270" s="58">
        <f t="shared" si="44"/>
        <v>0</v>
      </c>
      <c r="AH270" s="67">
        <f t="shared" si="52"/>
        <v>0</v>
      </c>
      <c r="AI270" s="40"/>
      <c r="AJ270" s="16"/>
      <c r="AK270" s="29"/>
    </row>
    <row r="271" spans="1:37" ht="33.75" hidden="1" customHeight="1">
      <c r="A271">
        <v>253</v>
      </c>
      <c r="B271" s="21"/>
      <c r="C271" s="21"/>
      <c r="D271" s="21"/>
      <c r="E271" s="21"/>
      <c r="F271" s="26"/>
      <c r="G271" s="41" t="str">
        <f t="shared" si="45"/>
        <v/>
      </c>
      <c r="H271" s="35">
        <f t="shared" si="43"/>
        <v>0</v>
      </c>
      <c r="I271" s="36"/>
      <c r="J271" s="36" t="str">
        <f t="shared" si="46"/>
        <v/>
      </c>
      <c r="K271" s="35">
        <f t="shared" si="47"/>
        <v>0</v>
      </c>
      <c r="L271" s="36"/>
      <c r="M271" s="36"/>
      <c r="N271" s="36"/>
      <c r="O271" s="36"/>
      <c r="P271" s="35" t="str">
        <f t="shared" si="53"/>
        <v/>
      </c>
      <c r="Q271" s="22"/>
      <c r="R271" s="42"/>
      <c r="S271" s="22"/>
      <c r="T271" s="42"/>
      <c r="U271" s="42"/>
      <c r="V271" s="38">
        <f t="shared" si="48"/>
        <v>0</v>
      </c>
      <c r="W271" s="35">
        <f t="shared" si="49"/>
        <v>0</v>
      </c>
      <c r="X271" s="36"/>
      <c r="Y271" s="36"/>
      <c r="Z271" s="51"/>
      <c r="AA271" s="35">
        <f t="shared" si="50"/>
        <v>0</v>
      </c>
      <c r="AB271" s="36"/>
      <c r="AC271" s="36"/>
      <c r="AD271" s="51"/>
      <c r="AE271" s="63">
        <f>IFERROR(IF(OR($C271="都道府県",$C271="市区町村"),(($L271*300+$M271*400+$N271*500)),VLOOKUP($G271,リスト!$A$2:$B$4,2,FALSE)),0)-SUM(R271,T271,U271)*2</f>
        <v>0</v>
      </c>
      <c r="AF271" s="38">
        <f t="shared" si="51"/>
        <v>0</v>
      </c>
      <c r="AG271" s="58">
        <f t="shared" si="44"/>
        <v>0</v>
      </c>
      <c r="AH271" s="67">
        <f t="shared" si="52"/>
        <v>0</v>
      </c>
      <c r="AI271" s="40"/>
      <c r="AJ271" s="16"/>
      <c r="AK271" s="29"/>
    </row>
    <row r="272" spans="1:37" ht="33.75" hidden="1" customHeight="1">
      <c r="A272">
        <v>254</v>
      </c>
      <c r="B272" s="21"/>
      <c r="C272" s="21"/>
      <c r="D272" s="21"/>
      <c r="E272" s="21"/>
      <c r="F272" s="26"/>
      <c r="G272" s="41" t="str">
        <f t="shared" si="45"/>
        <v/>
      </c>
      <c r="H272" s="35">
        <f t="shared" si="43"/>
        <v>0</v>
      </c>
      <c r="I272" s="36"/>
      <c r="J272" s="36" t="str">
        <f t="shared" si="46"/>
        <v/>
      </c>
      <c r="K272" s="35">
        <f t="shared" si="47"/>
        <v>0</v>
      </c>
      <c r="L272" s="36"/>
      <c r="M272" s="36"/>
      <c r="N272" s="36"/>
      <c r="O272" s="36"/>
      <c r="P272" s="35" t="str">
        <f t="shared" si="53"/>
        <v/>
      </c>
      <c r="Q272" s="22"/>
      <c r="R272" s="42"/>
      <c r="S272" s="22"/>
      <c r="T272" s="42"/>
      <c r="U272" s="42"/>
      <c r="V272" s="38">
        <f t="shared" si="48"/>
        <v>0</v>
      </c>
      <c r="W272" s="35">
        <f t="shared" si="49"/>
        <v>0</v>
      </c>
      <c r="X272" s="36"/>
      <c r="Y272" s="36"/>
      <c r="Z272" s="51"/>
      <c r="AA272" s="35">
        <f t="shared" si="50"/>
        <v>0</v>
      </c>
      <c r="AB272" s="36"/>
      <c r="AC272" s="36"/>
      <c r="AD272" s="51"/>
      <c r="AE272" s="63">
        <f>IFERROR(IF(OR($C272="都道府県",$C272="市区町村"),(($L272*300+$M272*400+$N272*500)),VLOOKUP($G272,リスト!$A$2:$B$4,2,FALSE)),0)-SUM(R272,T272,U272)*2</f>
        <v>0</v>
      </c>
      <c r="AF272" s="38">
        <f t="shared" si="51"/>
        <v>0</v>
      </c>
      <c r="AG272" s="58">
        <f t="shared" si="44"/>
        <v>0</v>
      </c>
      <c r="AH272" s="67">
        <f t="shared" si="52"/>
        <v>0</v>
      </c>
      <c r="AI272" s="40"/>
      <c r="AJ272" s="16"/>
      <c r="AK272" s="29"/>
    </row>
    <row r="273" spans="1:37" ht="33.75" hidden="1" customHeight="1">
      <c r="A273">
        <v>255</v>
      </c>
      <c r="B273" s="21"/>
      <c r="C273" s="21"/>
      <c r="D273" s="21"/>
      <c r="E273" s="21"/>
      <c r="F273" s="26"/>
      <c r="G273" s="41" t="str">
        <f t="shared" si="45"/>
        <v/>
      </c>
      <c r="H273" s="35">
        <f t="shared" ref="H273:H336" si="54">SUM(I273:J273)</f>
        <v>0</v>
      </c>
      <c r="I273" s="36"/>
      <c r="J273" s="36" t="str">
        <f t="shared" si="46"/>
        <v/>
      </c>
      <c r="K273" s="35">
        <f t="shared" si="47"/>
        <v>0</v>
      </c>
      <c r="L273" s="36"/>
      <c r="M273" s="36"/>
      <c r="N273" s="36"/>
      <c r="O273" s="36"/>
      <c r="P273" s="35" t="str">
        <f t="shared" si="53"/>
        <v/>
      </c>
      <c r="Q273" s="22"/>
      <c r="R273" s="42"/>
      <c r="S273" s="22"/>
      <c r="T273" s="42"/>
      <c r="U273" s="42"/>
      <c r="V273" s="38">
        <f t="shared" si="48"/>
        <v>0</v>
      </c>
      <c r="W273" s="35">
        <f t="shared" si="49"/>
        <v>0</v>
      </c>
      <c r="X273" s="36"/>
      <c r="Y273" s="36"/>
      <c r="Z273" s="51"/>
      <c r="AA273" s="35">
        <f t="shared" si="50"/>
        <v>0</v>
      </c>
      <c r="AB273" s="36"/>
      <c r="AC273" s="36"/>
      <c r="AD273" s="51"/>
      <c r="AE273" s="63">
        <f>IFERROR(IF(OR($C273="都道府県",$C273="市区町村"),(($L273*300+$M273*400+$N273*500)),VLOOKUP($G273,リスト!$A$2:$B$4,2,FALSE)),0)-SUM(R273,T273,U273)*2</f>
        <v>0</v>
      </c>
      <c r="AF273" s="38">
        <f t="shared" si="51"/>
        <v>0</v>
      </c>
      <c r="AG273" s="58">
        <f t="shared" si="44"/>
        <v>0</v>
      </c>
      <c r="AH273" s="67">
        <f t="shared" si="52"/>
        <v>0</v>
      </c>
      <c r="AI273" s="40"/>
      <c r="AJ273" s="16"/>
      <c r="AK273" s="29"/>
    </row>
    <row r="274" spans="1:37" ht="33.75" hidden="1" customHeight="1">
      <c r="A274">
        <v>256</v>
      </c>
      <c r="B274" s="21"/>
      <c r="C274" s="21"/>
      <c r="D274" s="21"/>
      <c r="E274" s="21"/>
      <c r="F274" s="26"/>
      <c r="G274" s="41" t="str">
        <f t="shared" si="45"/>
        <v/>
      </c>
      <c r="H274" s="35">
        <f t="shared" si="54"/>
        <v>0</v>
      </c>
      <c r="I274" s="36"/>
      <c r="J274" s="36" t="str">
        <f t="shared" si="46"/>
        <v/>
      </c>
      <c r="K274" s="35">
        <f t="shared" si="47"/>
        <v>0</v>
      </c>
      <c r="L274" s="36"/>
      <c r="M274" s="36"/>
      <c r="N274" s="36"/>
      <c r="O274" s="36"/>
      <c r="P274" s="35" t="str">
        <f t="shared" si="53"/>
        <v/>
      </c>
      <c r="Q274" s="22"/>
      <c r="R274" s="42"/>
      <c r="S274" s="22"/>
      <c r="T274" s="42"/>
      <c r="U274" s="42"/>
      <c r="V274" s="38">
        <f t="shared" si="48"/>
        <v>0</v>
      </c>
      <c r="W274" s="35">
        <f t="shared" si="49"/>
        <v>0</v>
      </c>
      <c r="X274" s="36"/>
      <c r="Y274" s="36"/>
      <c r="Z274" s="51"/>
      <c r="AA274" s="35">
        <f t="shared" si="50"/>
        <v>0</v>
      </c>
      <c r="AB274" s="36"/>
      <c r="AC274" s="36"/>
      <c r="AD274" s="51"/>
      <c r="AE274" s="63">
        <f>IFERROR(IF(OR($C274="都道府県",$C274="市区町村"),(($L274*300+$M274*400+$N274*500)),VLOOKUP($G274,リスト!$A$2:$B$4,2,FALSE)),0)-SUM(R274,T274,U274)*2</f>
        <v>0</v>
      </c>
      <c r="AF274" s="38">
        <f t="shared" si="51"/>
        <v>0</v>
      </c>
      <c r="AG274" s="58">
        <f t="shared" si="44"/>
        <v>0</v>
      </c>
      <c r="AH274" s="67">
        <f t="shared" si="52"/>
        <v>0</v>
      </c>
      <c r="AI274" s="40"/>
      <c r="AJ274" s="16"/>
      <c r="AK274" s="29"/>
    </row>
    <row r="275" spans="1:37" ht="33.75" hidden="1" customHeight="1">
      <c r="A275">
        <v>257</v>
      </c>
      <c r="B275" s="21"/>
      <c r="C275" s="21"/>
      <c r="D275" s="21"/>
      <c r="E275" s="21"/>
      <c r="F275" s="26"/>
      <c r="G275" s="41" t="str">
        <f t="shared" si="45"/>
        <v/>
      </c>
      <c r="H275" s="35">
        <f t="shared" si="54"/>
        <v>0</v>
      </c>
      <c r="I275" s="36"/>
      <c r="J275" s="36" t="str">
        <f t="shared" si="46"/>
        <v/>
      </c>
      <c r="K275" s="35">
        <f t="shared" si="47"/>
        <v>0</v>
      </c>
      <c r="L275" s="36"/>
      <c r="M275" s="36"/>
      <c r="N275" s="36"/>
      <c r="O275" s="36"/>
      <c r="P275" s="35" t="str">
        <f t="shared" si="53"/>
        <v/>
      </c>
      <c r="Q275" s="22"/>
      <c r="R275" s="42"/>
      <c r="S275" s="22"/>
      <c r="T275" s="42"/>
      <c r="U275" s="42"/>
      <c r="V275" s="38">
        <f t="shared" si="48"/>
        <v>0</v>
      </c>
      <c r="W275" s="35">
        <f t="shared" si="49"/>
        <v>0</v>
      </c>
      <c r="X275" s="36"/>
      <c r="Y275" s="36"/>
      <c r="Z275" s="51"/>
      <c r="AA275" s="35">
        <f t="shared" si="50"/>
        <v>0</v>
      </c>
      <c r="AB275" s="36"/>
      <c r="AC275" s="36"/>
      <c r="AD275" s="51"/>
      <c r="AE275" s="63">
        <f>IFERROR(IF(OR($C275="都道府県",$C275="市区町村"),(($L275*300+$M275*400+$N275*500)),VLOOKUP($G275,リスト!$A$2:$B$4,2,FALSE)),0)-SUM(R275,T275,U275)*2</f>
        <v>0</v>
      </c>
      <c r="AF275" s="38">
        <f t="shared" si="51"/>
        <v>0</v>
      </c>
      <c r="AG275" s="58">
        <f t="shared" ref="AG275:AG338" si="55">IF(C275="市区町村",ROUNDDOWN(AF275/2,0),AF275/2)</f>
        <v>0</v>
      </c>
      <c r="AH275" s="67">
        <f t="shared" si="52"/>
        <v>0</v>
      </c>
      <c r="AI275" s="40"/>
      <c r="AJ275" s="16"/>
      <c r="AK275" s="29"/>
    </row>
    <row r="276" spans="1:37" ht="33.75" hidden="1" customHeight="1">
      <c r="A276">
        <v>258</v>
      </c>
      <c r="B276" s="21"/>
      <c r="C276" s="21"/>
      <c r="D276" s="21"/>
      <c r="E276" s="21"/>
      <c r="F276" s="26"/>
      <c r="G276" s="41" t="str">
        <f t="shared" ref="G276:G339" si="56">IF(F276="","",(IF(F276&gt;=60,"③定員（60人以上）",IF(F276&gt;=20,"②定員（20人以上59人以下)","①定員（19人以下）"))))</f>
        <v/>
      </c>
      <c r="H276" s="35">
        <f t="shared" si="54"/>
        <v>0</v>
      </c>
      <c r="I276" s="36"/>
      <c r="J276" s="36" t="str">
        <f t="shared" ref="J276:J339" si="57">IF(C276="私立",1,"")</f>
        <v/>
      </c>
      <c r="K276" s="35">
        <f t="shared" ref="K276:K339" si="58">SUM(L276:N276)</f>
        <v>0</v>
      </c>
      <c r="L276" s="36"/>
      <c r="M276" s="36"/>
      <c r="N276" s="36"/>
      <c r="O276" s="36"/>
      <c r="P276" s="35" t="str">
        <f t="shared" si="53"/>
        <v/>
      </c>
      <c r="Q276" s="22"/>
      <c r="R276" s="42"/>
      <c r="S276" s="22"/>
      <c r="T276" s="42"/>
      <c r="U276" s="42"/>
      <c r="V276" s="38">
        <f t="shared" ref="V276:V339" si="59">W276+AA276</f>
        <v>0</v>
      </c>
      <c r="W276" s="35">
        <f t="shared" ref="W276:W339" si="60">X276+Y276</f>
        <v>0</v>
      </c>
      <c r="X276" s="36"/>
      <c r="Y276" s="36"/>
      <c r="Z276" s="51"/>
      <c r="AA276" s="35">
        <f t="shared" ref="AA276:AA339" si="61">SUM(AB276:AC276)</f>
        <v>0</v>
      </c>
      <c r="AB276" s="36"/>
      <c r="AC276" s="36"/>
      <c r="AD276" s="51"/>
      <c r="AE276" s="63">
        <f>IFERROR(IF(OR($C276="都道府県",$C276="市区町村"),(($L276*300+$M276*400+$N276*500)),VLOOKUP($G276,リスト!$A$2:$B$4,2,FALSE)),0)-SUM(R276,T276,U276)*2</f>
        <v>0</v>
      </c>
      <c r="AF276" s="38">
        <f t="shared" ref="AF276:AF339" si="62">IF(V276&lt;AE276,V276,AE276)</f>
        <v>0</v>
      </c>
      <c r="AG276" s="58">
        <f t="shared" si="55"/>
        <v>0</v>
      </c>
      <c r="AH276" s="67">
        <f t="shared" ref="AH276:AH339" si="63">ROUNDDOWN(AF276/2,0)</f>
        <v>0</v>
      </c>
      <c r="AI276" s="40"/>
      <c r="AJ276" s="16"/>
      <c r="AK276" s="29"/>
    </row>
    <row r="277" spans="1:37" ht="33.75" hidden="1" customHeight="1">
      <c r="A277">
        <v>259</v>
      </c>
      <c r="B277" s="21"/>
      <c r="C277" s="21"/>
      <c r="D277" s="21"/>
      <c r="E277" s="21"/>
      <c r="F277" s="26"/>
      <c r="G277" s="41" t="str">
        <f t="shared" si="56"/>
        <v/>
      </c>
      <c r="H277" s="35">
        <f t="shared" si="54"/>
        <v>0</v>
      </c>
      <c r="I277" s="36"/>
      <c r="J277" s="36" t="str">
        <f t="shared" si="57"/>
        <v/>
      </c>
      <c r="K277" s="35">
        <f t="shared" si="58"/>
        <v>0</v>
      </c>
      <c r="L277" s="36"/>
      <c r="M277" s="36"/>
      <c r="N277" s="36"/>
      <c r="O277" s="36"/>
      <c r="P277" s="35" t="str">
        <f t="shared" ref="P277:P340" si="64">IF(C277="市区町村",H277-O277,"")</f>
        <v/>
      </c>
      <c r="Q277" s="22"/>
      <c r="R277" s="42"/>
      <c r="S277" s="22"/>
      <c r="T277" s="42"/>
      <c r="U277" s="42"/>
      <c r="V277" s="38">
        <f t="shared" si="59"/>
        <v>0</v>
      </c>
      <c r="W277" s="35">
        <f t="shared" si="60"/>
        <v>0</v>
      </c>
      <c r="X277" s="36"/>
      <c r="Y277" s="36"/>
      <c r="Z277" s="51"/>
      <c r="AA277" s="35">
        <f t="shared" si="61"/>
        <v>0</v>
      </c>
      <c r="AB277" s="36"/>
      <c r="AC277" s="36"/>
      <c r="AD277" s="51"/>
      <c r="AE277" s="63">
        <f>IFERROR(IF(OR($C277="都道府県",$C277="市区町村"),(($L277*300+$M277*400+$N277*500)),VLOOKUP($G277,リスト!$A$2:$B$4,2,FALSE)),0)-SUM(R277,T277,U277)*2</f>
        <v>0</v>
      </c>
      <c r="AF277" s="38">
        <f t="shared" si="62"/>
        <v>0</v>
      </c>
      <c r="AG277" s="58">
        <f t="shared" si="55"/>
        <v>0</v>
      </c>
      <c r="AH277" s="67">
        <f t="shared" si="63"/>
        <v>0</v>
      </c>
      <c r="AI277" s="40"/>
      <c r="AJ277" s="16"/>
      <c r="AK277" s="29"/>
    </row>
    <row r="278" spans="1:37" ht="33.75" hidden="1" customHeight="1">
      <c r="A278">
        <v>260</v>
      </c>
      <c r="B278" s="21"/>
      <c r="C278" s="21"/>
      <c r="D278" s="21"/>
      <c r="E278" s="21"/>
      <c r="F278" s="26"/>
      <c r="G278" s="41" t="str">
        <f t="shared" si="56"/>
        <v/>
      </c>
      <c r="H278" s="35">
        <f t="shared" si="54"/>
        <v>0</v>
      </c>
      <c r="I278" s="36"/>
      <c r="J278" s="36" t="str">
        <f t="shared" si="57"/>
        <v/>
      </c>
      <c r="K278" s="35">
        <f t="shared" si="58"/>
        <v>0</v>
      </c>
      <c r="L278" s="36"/>
      <c r="M278" s="36"/>
      <c r="N278" s="36"/>
      <c r="O278" s="36"/>
      <c r="P278" s="35" t="str">
        <f t="shared" si="64"/>
        <v/>
      </c>
      <c r="Q278" s="22"/>
      <c r="R278" s="42"/>
      <c r="S278" s="22"/>
      <c r="T278" s="42"/>
      <c r="U278" s="42"/>
      <c r="V278" s="38">
        <f t="shared" si="59"/>
        <v>0</v>
      </c>
      <c r="W278" s="35">
        <f t="shared" si="60"/>
        <v>0</v>
      </c>
      <c r="X278" s="36"/>
      <c r="Y278" s="36"/>
      <c r="Z278" s="51"/>
      <c r="AA278" s="35">
        <f t="shared" si="61"/>
        <v>0</v>
      </c>
      <c r="AB278" s="36"/>
      <c r="AC278" s="36"/>
      <c r="AD278" s="51"/>
      <c r="AE278" s="63">
        <f>IFERROR(IF(OR($C278="都道府県",$C278="市区町村"),(($L278*300+$M278*400+$N278*500)),VLOOKUP($G278,リスト!$A$2:$B$4,2,FALSE)),0)-SUM(R278,T278,U278)*2</f>
        <v>0</v>
      </c>
      <c r="AF278" s="38">
        <f t="shared" si="62"/>
        <v>0</v>
      </c>
      <c r="AG278" s="58">
        <f t="shared" si="55"/>
        <v>0</v>
      </c>
      <c r="AH278" s="67">
        <f t="shared" si="63"/>
        <v>0</v>
      </c>
      <c r="AI278" s="40"/>
      <c r="AJ278" s="16"/>
      <c r="AK278" s="29"/>
    </row>
    <row r="279" spans="1:37" ht="33.75" hidden="1" customHeight="1">
      <c r="A279">
        <v>261</v>
      </c>
      <c r="B279" s="21"/>
      <c r="C279" s="21"/>
      <c r="D279" s="21"/>
      <c r="E279" s="21"/>
      <c r="F279" s="26"/>
      <c r="G279" s="41" t="str">
        <f t="shared" si="56"/>
        <v/>
      </c>
      <c r="H279" s="35">
        <f t="shared" si="54"/>
        <v>0</v>
      </c>
      <c r="I279" s="36"/>
      <c r="J279" s="36" t="str">
        <f t="shared" si="57"/>
        <v/>
      </c>
      <c r="K279" s="35">
        <f t="shared" si="58"/>
        <v>0</v>
      </c>
      <c r="L279" s="36"/>
      <c r="M279" s="36"/>
      <c r="N279" s="36"/>
      <c r="O279" s="36"/>
      <c r="P279" s="35" t="str">
        <f t="shared" si="64"/>
        <v/>
      </c>
      <c r="Q279" s="22"/>
      <c r="R279" s="42"/>
      <c r="S279" s="22"/>
      <c r="T279" s="42"/>
      <c r="U279" s="42"/>
      <c r="V279" s="38">
        <f t="shared" si="59"/>
        <v>0</v>
      </c>
      <c r="W279" s="35">
        <f t="shared" si="60"/>
        <v>0</v>
      </c>
      <c r="X279" s="36"/>
      <c r="Y279" s="36"/>
      <c r="Z279" s="51"/>
      <c r="AA279" s="35">
        <f t="shared" si="61"/>
        <v>0</v>
      </c>
      <c r="AB279" s="36"/>
      <c r="AC279" s="36"/>
      <c r="AD279" s="51"/>
      <c r="AE279" s="63">
        <f>IFERROR(IF(OR($C279="都道府県",$C279="市区町村"),(($L279*300+$M279*400+$N279*500)),VLOOKUP($G279,リスト!$A$2:$B$4,2,FALSE)),0)-SUM(R279,T279,U279)*2</f>
        <v>0</v>
      </c>
      <c r="AF279" s="38">
        <f t="shared" si="62"/>
        <v>0</v>
      </c>
      <c r="AG279" s="58">
        <f t="shared" si="55"/>
        <v>0</v>
      </c>
      <c r="AH279" s="67">
        <f t="shared" si="63"/>
        <v>0</v>
      </c>
      <c r="AI279" s="40"/>
      <c r="AJ279" s="16"/>
      <c r="AK279" s="29"/>
    </row>
    <row r="280" spans="1:37" ht="33.75" hidden="1" customHeight="1">
      <c r="A280">
        <v>262</v>
      </c>
      <c r="B280" s="21"/>
      <c r="C280" s="21"/>
      <c r="D280" s="21"/>
      <c r="E280" s="21"/>
      <c r="F280" s="26"/>
      <c r="G280" s="41" t="str">
        <f t="shared" si="56"/>
        <v/>
      </c>
      <c r="H280" s="35">
        <f t="shared" si="54"/>
        <v>0</v>
      </c>
      <c r="I280" s="36"/>
      <c r="J280" s="36" t="str">
        <f t="shared" si="57"/>
        <v/>
      </c>
      <c r="K280" s="35">
        <f t="shared" si="58"/>
        <v>0</v>
      </c>
      <c r="L280" s="36"/>
      <c r="M280" s="36"/>
      <c r="N280" s="36"/>
      <c r="O280" s="36"/>
      <c r="P280" s="35" t="str">
        <f t="shared" si="64"/>
        <v/>
      </c>
      <c r="Q280" s="22"/>
      <c r="R280" s="42"/>
      <c r="S280" s="22"/>
      <c r="T280" s="42"/>
      <c r="U280" s="42"/>
      <c r="V280" s="38">
        <f t="shared" si="59"/>
        <v>0</v>
      </c>
      <c r="W280" s="35">
        <f t="shared" si="60"/>
        <v>0</v>
      </c>
      <c r="X280" s="36"/>
      <c r="Y280" s="36"/>
      <c r="Z280" s="51"/>
      <c r="AA280" s="35">
        <f t="shared" si="61"/>
        <v>0</v>
      </c>
      <c r="AB280" s="36"/>
      <c r="AC280" s="36"/>
      <c r="AD280" s="51"/>
      <c r="AE280" s="63">
        <f>IFERROR(IF(OR($C280="都道府県",$C280="市区町村"),(($L280*300+$M280*400+$N280*500)),VLOOKUP($G280,リスト!$A$2:$B$4,2,FALSE)),0)-SUM(R280,T280,U280)*2</f>
        <v>0</v>
      </c>
      <c r="AF280" s="38">
        <f t="shared" si="62"/>
        <v>0</v>
      </c>
      <c r="AG280" s="58">
        <f t="shared" si="55"/>
        <v>0</v>
      </c>
      <c r="AH280" s="67">
        <f t="shared" si="63"/>
        <v>0</v>
      </c>
      <c r="AI280" s="40"/>
      <c r="AJ280" s="16"/>
      <c r="AK280" s="29"/>
    </row>
    <row r="281" spans="1:37" ht="33.75" hidden="1" customHeight="1">
      <c r="A281">
        <v>263</v>
      </c>
      <c r="B281" s="21"/>
      <c r="C281" s="21"/>
      <c r="D281" s="21"/>
      <c r="E281" s="21"/>
      <c r="F281" s="26"/>
      <c r="G281" s="41" t="str">
        <f t="shared" si="56"/>
        <v/>
      </c>
      <c r="H281" s="35">
        <f t="shared" si="54"/>
        <v>0</v>
      </c>
      <c r="I281" s="36"/>
      <c r="J281" s="36" t="str">
        <f t="shared" si="57"/>
        <v/>
      </c>
      <c r="K281" s="35">
        <f t="shared" si="58"/>
        <v>0</v>
      </c>
      <c r="L281" s="36"/>
      <c r="M281" s="36"/>
      <c r="N281" s="36"/>
      <c r="O281" s="36"/>
      <c r="P281" s="35" t="str">
        <f t="shared" si="64"/>
        <v/>
      </c>
      <c r="Q281" s="22"/>
      <c r="R281" s="42"/>
      <c r="S281" s="22"/>
      <c r="T281" s="42"/>
      <c r="U281" s="42"/>
      <c r="V281" s="38">
        <f t="shared" si="59"/>
        <v>0</v>
      </c>
      <c r="W281" s="35">
        <f t="shared" si="60"/>
        <v>0</v>
      </c>
      <c r="X281" s="36"/>
      <c r="Y281" s="36"/>
      <c r="Z281" s="51"/>
      <c r="AA281" s="35">
        <f t="shared" si="61"/>
        <v>0</v>
      </c>
      <c r="AB281" s="36"/>
      <c r="AC281" s="36"/>
      <c r="AD281" s="51"/>
      <c r="AE281" s="63">
        <f>IFERROR(IF(OR($C281="都道府県",$C281="市区町村"),(($L281*300+$M281*400+$N281*500)),VLOOKUP($G281,リスト!$A$2:$B$4,2,FALSE)),0)-SUM(R281,T281,U281)*2</f>
        <v>0</v>
      </c>
      <c r="AF281" s="38">
        <f t="shared" si="62"/>
        <v>0</v>
      </c>
      <c r="AG281" s="58">
        <f t="shared" si="55"/>
        <v>0</v>
      </c>
      <c r="AH281" s="67">
        <f t="shared" si="63"/>
        <v>0</v>
      </c>
      <c r="AI281" s="40"/>
      <c r="AJ281" s="16"/>
      <c r="AK281" s="29"/>
    </row>
    <row r="282" spans="1:37" ht="33.75" hidden="1" customHeight="1">
      <c r="A282">
        <v>264</v>
      </c>
      <c r="B282" s="21"/>
      <c r="C282" s="21"/>
      <c r="D282" s="21"/>
      <c r="E282" s="21"/>
      <c r="F282" s="26"/>
      <c r="G282" s="41" t="str">
        <f t="shared" si="56"/>
        <v/>
      </c>
      <c r="H282" s="35">
        <f t="shared" si="54"/>
        <v>0</v>
      </c>
      <c r="I282" s="36"/>
      <c r="J282" s="36" t="str">
        <f t="shared" si="57"/>
        <v/>
      </c>
      <c r="K282" s="35">
        <f t="shared" si="58"/>
        <v>0</v>
      </c>
      <c r="L282" s="36"/>
      <c r="M282" s="36"/>
      <c r="N282" s="36"/>
      <c r="O282" s="36"/>
      <c r="P282" s="35" t="str">
        <f t="shared" si="64"/>
        <v/>
      </c>
      <c r="Q282" s="22"/>
      <c r="R282" s="42"/>
      <c r="S282" s="22"/>
      <c r="T282" s="42"/>
      <c r="U282" s="42"/>
      <c r="V282" s="38">
        <f t="shared" si="59"/>
        <v>0</v>
      </c>
      <c r="W282" s="35">
        <f t="shared" si="60"/>
        <v>0</v>
      </c>
      <c r="X282" s="36"/>
      <c r="Y282" s="36"/>
      <c r="Z282" s="51"/>
      <c r="AA282" s="35">
        <f t="shared" si="61"/>
        <v>0</v>
      </c>
      <c r="AB282" s="36"/>
      <c r="AC282" s="36"/>
      <c r="AD282" s="51"/>
      <c r="AE282" s="63">
        <f>IFERROR(IF(OR($C282="都道府県",$C282="市区町村"),(($L282*300+$M282*400+$N282*500)),VLOOKUP($G282,リスト!$A$2:$B$4,2,FALSE)),0)-SUM(R282,T282,U282)*2</f>
        <v>0</v>
      </c>
      <c r="AF282" s="38">
        <f t="shared" si="62"/>
        <v>0</v>
      </c>
      <c r="AG282" s="58">
        <f t="shared" si="55"/>
        <v>0</v>
      </c>
      <c r="AH282" s="67">
        <f t="shared" si="63"/>
        <v>0</v>
      </c>
      <c r="AI282" s="40"/>
      <c r="AJ282" s="16"/>
      <c r="AK282" s="29"/>
    </row>
    <row r="283" spans="1:37" ht="33.75" hidden="1" customHeight="1">
      <c r="A283">
        <v>265</v>
      </c>
      <c r="B283" s="21"/>
      <c r="C283" s="21"/>
      <c r="D283" s="21"/>
      <c r="E283" s="21"/>
      <c r="F283" s="26"/>
      <c r="G283" s="41" t="str">
        <f t="shared" si="56"/>
        <v/>
      </c>
      <c r="H283" s="35">
        <f t="shared" si="54"/>
        <v>0</v>
      </c>
      <c r="I283" s="36"/>
      <c r="J283" s="36" t="str">
        <f t="shared" si="57"/>
        <v/>
      </c>
      <c r="K283" s="35">
        <f t="shared" si="58"/>
        <v>0</v>
      </c>
      <c r="L283" s="36"/>
      <c r="M283" s="36"/>
      <c r="N283" s="36"/>
      <c r="O283" s="36"/>
      <c r="P283" s="35" t="str">
        <f t="shared" si="64"/>
        <v/>
      </c>
      <c r="Q283" s="22"/>
      <c r="R283" s="42"/>
      <c r="S283" s="22"/>
      <c r="T283" s="42"/>
      <c r="U283" s="42"/>
      <c r="V283" s="38">
        <f t="shared" si="59"/>
        <v>0</v>
      </c>
      <c r="W283" s="35">
        <f t="shared" si="60"/>
        <v>0</v>
      </c>
      <c r="X283" s="36"/>
      <c r="Y283" s="36"/>
      <c r="Z283" s="51"/>
      <c r="AA283" s="35">
        <f t="shared" si="61"/>
        <v>0</v>
      </c>
      <c r="AB283" s="36"/>
      <c r="AC283" s="36"/>
      <c r="AD283" s="51"/>
      <c r="AE283" s="63">
        <f>IFERROR(IF(OR($C283="都道府県",$C283="市区町村"),(($L283*300+$M283*400+$N283*500)),VLOOKUP($G283,リスト!$A$2:$B$4,2,FALSE)),0)-SUM(R283,T283,U283)*2</f>
        <v>0</v>
      </c>
      <c r="AF283" s="38">
        <f t="shared" si="62"/>
        <v>0</v>
      </c>
      <c r="AG283" s="58">
        <f t="shared" si="55"/>
        <v>0</v>
      </c>
      <c r="AH283" s="67">
        <f t="shared" si="63"/>
        <v>0</v>
      </c>
      <c r="AI283" s="40"/>
      <c r="AJ283" s="16"/>
      <c r="AK283" s="29"/>
    </row>
    <row r="284" spans="1:37" ht="33.75" hidden="1" customHeight="1">
      <c r="A284">
        <v>266</v>
      </c>
      <c r="B284" s="21"/>
      <c r="C284" s="21"/>
      <c r="D284" s="21"/>
      <c r="E284" s="21"/>
      <c r="F284" s="26"/>
      <c r="G284" s="41" t="str">
        <f t="shared" si="56"/>
        <v/>
      </c>
      <c r="H284" s="35">
        <f t="shared" si="54"/>
        <v>0</v>
      </c>
      <c r="I284" s="36"/>
      <c r="J284" s="36" t="str">
        <f t="shared" si="57"/>
        <v/>
      </c>
      <c r="K284" s="35">
        <f t="shared" si="58"/>
        <v>0</v>
      </c>
      <c r="L284" s="36"/>
      <c r="M284" s="36"/>
      <c r="N284" s="36"/>
      <c r="O284" s="36"/>
      <c r="P284" s="35" t="str">
        <f t="shared" si="64"/>
        <v/>
      </c>
      <c r="Q284" s="22"/>
      <c r="R284" s="42"/>
      <c r="S284" s="22"/>
      <c r="T284" s="42"/>
      <c r="U284" s="42"/>
      <c r="V284" s="38">
        <f t="shared" si="59"/>
        <v>0</v>
      </c>
      <c r="W284" s="35">
        <f t="shared" si="60"/>
        <v>0</v>
      </c>
      <c r="X284" s="36"/>
      <c r="Y284" s="36"/>
      <c r="Z284" s="51"/>
      <c r="AA284" s="35">
        <f t="shared" si="61"/>
        <v>0</v>
      </c>
      <c r="AB284" s="36"/>
      <c r="AC284" s="36"/>
      <c r="AD284" s="51"/>
      <c r="AE284" s="63">
        <f>IFERROR(IF(OR($C284="都道府県",$C284="市区町村"),(($L284*300+$M284*400+$N284*500)),VLOOKUP($G284,リスト!$A$2:$B$4,2,FALSE)),0)-SUM(R284,T284,U284)*2</f>
        <v>0</v>
      </c>
      <c r="AF284" s="38">
        <f t="shared" si="62"/>
        <v>0</v>
      </c>
      <c r="AG284" s="58">
        <f t="shared" si="55"/>
        <v>0</v>
      </c>
      <c r="AH284" s="67">
        <f t="shared" si="63"/>
        <v>0</v>
      </c>
      <c r="AI284" s="40"/>
      <c r="AJ284" s="16"/>
      <c r="AK284" s="29"/>
    </row>
    <row r="285" spans="1:37" ht="33.75" hidden="1" customHeight="1">
      <c r="A285">
        <v>267</v>
      </c>
      <c r="B285" s="21"/>
      <c r="C285" s="21"/>
      <c r="D285" s="21"/>
      <c r="E285" s="21"/>
      <c r="F285" s="26"/>
      <c r="G285" s="41" t="str">
        <f t="shared" si="56"/>
        <v/>
      </c>
      <c r="H285" s="35">
        <f t="shared" si="54"/>
        <v>0</v>
      </c>
      <c r="I285" s="36"/>
      <c r="J285" s="36" t="str">
        <f t="shared" si="57"/>
        <v/>
      </c>
      <c r="K285" s="35">
        <f t="shared" si="58"/>
        <v>0</v>
      </c>
      <c r="L285" s="36"/>
      <c r="M285" s="36"/>
      <c r="N285" s="36"/>
      <c r="O285" s="36"/>
      <c r="P285" s="35" t="str">
        <f t="shared" si="64"/>
        <v/>
      </c>
      <c r="Q285" s="22"/>
      <c r="R285" s="42"/>
      <c r="S285" s="22"/>
      <c r="T285" s="42"/>
      <c r="U285" s="42"/>
      <c r="V285" s="38">
        <f t="shared" si="59"/>
        <v>0</v>
      </c>
      <c r="W285" s="35">
        <f t="shared" si="60"/>
        <v>0</v>
      </c>
      <c r="X285" s="36"/>
      <c r="Y285" s="36"/>
      <c r="Z285" s="51"/>
      <c r="AA285" s="35">
        <f t="shared" si="61"/>
        <v>0</v>
      </c>
      <c r="AB285" s="36"/>
      <c r="AC285" s="36"/>
      <c r="AD285" s="51"/>
      <c r="AE285" s="63">
        <f>IFERROR(IF(OR($C285="都道府県",$C285="市区町村"),(($L285*300+$M285*400+$N285*500)),VLOOKUP($G285,リスト!$A$2:$B$4,2,FALSE)),0)-SUM(R285,T285,U285)*2</f>
        <v>0</v>
      </c>
      <c r="AF285" s="38">
        <f t="shared" si="62"/>
        <v>0</v>
      </c>
      <c r="AG285" s="58">
        <f t="shared" si="55"/>
        <v>0</v>
      </c>
      <c r="AH285" s="67">
        <f t="shared" si="63"/>
        <v>0</v>
      </c>
      <c r="AI285" s="40"/>
      <c r="AJ285" s="16"/>
      <c r="AK285" s="29"/>
    </row>
    <row r="286" spans="1:37" ht="33.75" hidden="1" customHeight="1">
      <c r="A286">
        <v>268</v>
      </c>
      <c r="B286" s="21"/>
      <c r="C286" s="21"/>
      <c r="D286" s="21"/>
      <c r="E286" s="21"/>
      <c r="F286" s="26"/>
      <c r="G286" s="41" t="str">
        <f t="shared" si="56"/>
        <v/>
      </c>
      <c r="H286" s="35">
        <f t="shared" si="54"/>
        <v>0</v>
      </c>
      <c r="I286" s="36"/>
      <c r="J286" s="36" t="str">
        <f t="shared" si="57"/>
        <v/>
      </c>
      <c r="K286" s="35">
        <f t="shared" si="58"/>
        <v>0</v>
      </c>
      <c r="L286" s="36"/>
      <c r="M286" s="36"/>
      <c r="N286" s="36"/>
      <c r="O286" s="36"/>
      <c r="P286" s="35" t="str">
        <f t="shared" si="64"/>
        <v/>
      </c>
      <c r="Q286" s="22"/>
      <c r="R286" s="42"/>
      <c r="S286" s="22"/>
      <c r="T286" s="42"/>
      <c r="U286" s="42"/>
      <c r="V286" s="38">
        <f t="shared" si="59"/>
        <v>0</v>
      </c>
      <c r="W286" s="35">
        <f t="shared" si="60"/>
        <v>0</v>
      </c>
      <c r="X286" s="36"/>
      <c r="Y286" s="36"/>
      <c r="Z286" s="51"/>
      <c r="AA286" s="35">
        <f t="shared" si="61"/>
        <v>0</v>
      </c>
      <c r="AB286" s="36"/>
      <c r="AC286" s="36"/>
      <c r="AD286" s="51"/>
      <c r="AE286" s="63">
        <f>IFERROR(IF(OR($C286="都道府県",$C286="市区町村"),(($L286*300+$M286*400+$N286*500)),VLOOKUP($G286,リスト!$A$2:$B$4,2,FALSE)),0)-SUM(R286,T286,U286)*2</f>
        <v>0</v>
      </c>
      <c r="AF286" s="38">
        <f t="shared" si="62"/>
        <v>0</v>
      </c>
      <c r="AG286" s="58">
        <f t="shared" si="55"/>
        <v>0</v>
      </c>
      <c r="AH286" s="67">
        <f t="shared" si="63"/>
        <v>0</v>
      </c>
      <c r="AI286" s="40"/>
      <c r="AJ286" s="16"/>
      <c r="AK286" s="29"/>
    </row>
    <row r="287" spans="1:37" ht="33.75" hidden="1" customHeight="1">
      <c r="A287">
        <v>269</v>
      </c>
      <c r="B287" s="21"/>
      <c r="C287" s="21"/>
      <c r="D287" s="21"/>
      <c r="E287" s="21"/>
      <c r="F287" s="26"/>
      <c r="G287" s="41" t="str">
        <f t="shared" si="56"/>
        <v/>
      </c>
      <c r="H287" s="35">
        <f t="shared" si="54"/>
        <v>0</v>
      </c>
      <c r="I287" s="36"/>
      <c r="J287" s="36" t="str">
        <f t="shared" si="57"/>
        <v/>
      </c>
      <c r="K287" s="35">
        <f t="shared" si="58"/>
        <v>0</v>
      </c>
      <c r="L287" s="36"/>
      <c r="M287" s="36"/>
      <c r="N287" s="36"/>
      <c r="O287" s="36"/>
      <c r="P287" s="35" t="str">
        <f t="shared" si="64"/>
        <v/>
      </c>
      <c r="Q287" s="22"/>
      <c r="R287" s="42"/>
      <c r="S287" s="22"/>
      <c r="T287" s="42"/>
      <c r="U287" s="42"/>
      <c r="V287" s="38">
        <f t="shared" si="59"/>
        <v>0</v>
      </c>
      <c r="W287" s="35">
        <f t="shared" si="60"/>
        <v>0</v>
      </c>
      <c r="X287" s="36"/>
      <c r="Y287" s="36"/>
      <c r="Z287" s="51"/>
      <c r="AA287" s="35">
        <f t="shared" si="61"/>
        <v>0</v>
      </c>
      <c r="AB287" s="36"/>
      <c r="AC287" s="36"/>
      <c r="AD287" s="51"/>
      <c r="AE287" s="63">
        <f>IFERROR(IF(OR($C287="都道府県",$C287="市区町村"),(($L287*300+$M287*400+$N287*500)),VLOOKUP($G287,リスト!$A$2:$B$4,2,FALSE)),0)-SUM(R287,T287,U287)*2</f>
        <v>0</v>
      </c>
      <c r="AF287" s="38">
        <f t="shared" si="62"/>
        <v>0</v>
      </c>
      <c r="AG287" s="58">
        <f t="shared" si="55"/>
        <v>0</v>
      </c>
      <c r="AH287" s="67">
        <f t="shared" si="63"/>
        <v>0</v>
      </c>
      <c r="AI287" s="40"/>
      <c r="AJ287" s="16"/>
      <c r="AK287" s="29"/>
    </row>
    <row r="288" spans="1:37" ht="33.75" hidden="1" customHeight="1">
      <c r="A288">
        <v>270</v>
      </c>
      <c r="B288" s="21"/>
      <c r="C288" s="21"/>
      <c r="D288" s="21"/>
      <c r="E288" s="21"/>
      <c r="F288" s="26"/>
      <c r="G288" s="41" t="str">
        <f t="shared" si="56"/>
        <v/>
      </c>
      <c r="H288" s="35">
        <f t="shared" si="54"/>
        <v>0</v>
      </c>
      <c r="I288" s="36"/>
      <c r="J288" s="36" t="str">
        <f t="shared" si="57"/>
        <v/>
      </c>
      <c r="K288" s="35">
        <f t="shared" si="58"/>
        <v>0</v>
      </c>
      <c r="L288" s="36"/>
      <c r="M288" s="36"/>
      <c r="N288" s="36"/>
      <c r="O288" s="36"/>
      <c r="P288" s="35" t="str">
        <f t="shared" si="64"/>
        <v/>
      </c>
      <c r="Q288" s="22"/>
      <c r="R288" s="42"/>
      <c r="S288" s="22"/>
      <c r="T288" s="42"/>
      <c r="U288" s="42"/>
      <c r="V288" s="38">
        <f t="shared" si="59"/>
        <v>0</v>
      </c>
      <c r="W288" s="35">
        <f t="shared" si="60"/>
        <v>0</v>
      </c>
      <c r="X288" s="36"/>
      <c r="Y288" s="36"/>
      <c r="Z288" s="51"/>
      <c r="AA288" s="35">
        <f t="shared" si="61"/>
        <v>0</v>
      </c>
      <c r="AB288" s="36"/>
      <c r="AC288" s="36"/>
      <c r="AD288" s="51"/>
      <c r="AE288" s="63">
        <f>IFERROR(IF(OR($C288="都道府県",$C288="市区町村"),(($L288*300+$M288*400+$N288*500)),VLOOKUP($G288,リスト!$A$2:$B$4,2,FALSE)),0)-SUM(R288,T288,U288)*2</f>
        <v>0</v>
      </c>
      <c r="AF288" s="38">
        <f t="shared" si="62"/>
        <v>0</v>
      </c>
      <c r="AG288" s="58">
        <f t="shared" si="55"/>
        <v>0</v>
      </c>
      <c r="AH288" s="67">
        <f t="shared" si="63"/>
        <v>0</v>
      </c>
      <c r="AI288" s="40"/>
      <c r="AJ288" s="16"/>
      <c r="AK288" s="29"/>
    </row>
    <row r="289" spans="1:37" ht="33.75" hidden="1" customHeight="1">
      <c r="A289">
        <v>271</v>
      </c>
      <c r="B289" s="21"/>
      <c r="C289" s="21"/>
      <c r="D289" s="21"/>
      <c r="E289" s="21"/>
      <c r="F289" s="26"/>
      <c r="G289" s="41" t="str">
        <f t="shared" si="56"/>
        <v/>
      </c>
      <c r="H289" s="35">
        <f t="shared" si="54"/>
        <v>0</v>
      </c>
      <c r="I289" s="36"/>
      <c r="J289" s="36" t="str">
        <f t="shared" si="57"/>
        <v/>
      </c>
      <c r="K289" s="35">
        <f t="shared" si="58"/>
        <v>0</v>
      </c>
      <c r="L289" s="36"/>
      <c r="M289" s="36"/>
      <c r="N289" s="36"/>
      <c r="O289" s="36"/>
      <c r="P289" s="35" t="str">
        <f t="shared" si="64"/>
        <v/>
      </c>
      <c r="Q289" s="22"/>
      <c r="R289" s="42"/>
      <c r="S289" s="22"/>
      <c r="T289" s="42"/>
      <c r="U289" s="42"/>
      <c r="V289" s="38">
        <f t="shared" si="59"/>
        <v>0</v>
      </c>
      <c r="W289" s="35">
        <f t="shared" si="60"/>
        <v>0</v>
      </c>
      <c r="X289" s="36"/>
      <c r="Y289" s="36"/>
      <c r="Z289" s="51"/>
      <c r="AA289" s="35">
        <f t="shared" si="61"/>
        <v>0</v>
      </c>
      <c r="AB289" s="36"/>
      <c r="AC289" s="36"/>
      <c r="AD289" s="51"/>
      <c r="AE289" s="63">
        <f>IFERROR(IF(OR($C289="都道府県",$C289="市区町村"),(($L289*300+$M289*400+$N289*500)),VLOOKUP($G289,リスト!$A$2:$B$4,2,FALSE)),0)-SUM(R289,T289,U289)*2</f>
        <v>0</v>
      </c>
      <c r="AF289" s="38">
        <f t="shared" si="62"/>
        <v>0</v>
      </c>
      <c r="AG289" s="58">
        <f t="shared" si="55"/>
        <v>0</v>
      </c>
      <c r="AH289" s="67">
        <f t="shared" si="63"/>
        <v>0</v>
      </c>
      <c r="AI289" s="40"/>
      <c r="AJ289" s="16"/>
      <c r="AK289" s="29"/>
    </row>
    <row r="290" spans="1:37" ht="33.75" hidden="1" customHeight="1">
      <c r="A290">
        <v>272</v>
      </c>
      <c r="B290" s="21"/>
      <c r="C290" s="21"/>
      <c r="D290" s="21"/>
      <c r="E290" s="21"/>
      <c r="F290" s="26"/>
      <c r="G290" s="41" t="str">
        <f t="shared" si="56"/>
        <v/>
      </c>
      <c r="H290" s="35">
        <f t="shared" si="54"/>
        <v>0</v>
      </c>
      <c r="I290" s="36"/>
      <c r="J290" s="36" t="str">
        <f t="shared" si="57"/>
        <v/>
      </c>
      <c r="K290" s="35">
        <f t="shared" si="58"/>
        <v>0</v>
      </c>
      <c r="L290" s="36"/>
      <c r="M290" s="36"/>
      <c r="N290" s="36"/>
      <c r="O290" s="36"/>
      <c r="P290" s="35" t="str">
        <f t="shared" si="64"/>
        <v/>
      </c>
      <c r="Q290" s="22"/>
      <c r="R290" s="42"/>
      <c r="S290" s="22"/>
      <c r="T290" s="42"/>
      <c r="U290" s="42"/>
      <c r="V290" s="38">
        <f t="shared" si="59"/>
        <v>0</v>
      </c>
      <c r="W290" s="35">
        <f t="shared" si="60"/>
        <v>0</v>
      </c>
      <c r="X290" s="36"/>
      <c r="Y290" s="36"/>
      <c r="Z290" s="51"/>
      <c r="AA290" s="35">
        <f t="shared" si="61"/>
        <v>0</v>
      </c>
      <c r="AB290" s="36"/>
      <c r="AC290" s="36"/>
      <c r="AD290" s="51"/>
      <c r="AE290" s="63">
        <f>IFERROR(IF(OR($C290="都道府県",$C290="市区町村"),(($L290*300+$M290*400+$N290*500)),VLOOKUP($G290,リスト!$A$2:$B$4,2,FALSE)),0)-SUM(R290,T290,U290)*2</f>
        <v>0</v>
      </c>
      <c r="AF290" s="38">
        <f t="shared" si="62"/>
        <v>0</v>
      </c>
      <c r="AG290" s="58">
        <f t="shared" si="55"/>
        <v>0</v>
      </c>
      <c r="AH290" s="67">
        <f t="shared" si="63"/>
        <v>0</v>
      </c>
      <c r="AI290" s="40"/>
      <c r="AJ290" s="16"/>
      <c r="AK290" s="29"/>
    </row>
    <row r="291" spans="1:37" ht="33.75" hidden="1" customHeight="1">
      <c r="A291">
        <v>273</v>
      </c>
      <c r="B291" s="21"/>
      <c r="C291" s="21"/>
      <c r="D291" s="21"/>
      <c r="E291" s="21"/>
      <c r="F291" s="26"/>
      <c r="G291" s="41" t="str">
        <f t="shared" si="56"/>
        <v/>
      </c>
      <c r="H291" s="35">
        <f t="shared" si="54"/>
        <v>0</v>
      </c>
      <c r="I291" s="36"/>
      <c r="J291" s="36" t="str">
        <f t="shared" si="57"/>
        <v/>
      </c>
      <c r="K291" s="35">
        <f t="shared" si="58"/>
        <v>0</v>
      </c>
      <c r="L291" s="36"/>
      <c r="M291" s="36"/>
      <c r="N291" s="36"/>
      <c r="O291" s="36"/>
      <c r="P291" s="35" t="str">
        <f t="shared" si="64"/>
        <v/>
      </c>
      <c r="Q291" s="22"/>
      <c r="R291" s="42"/>
      <c r="S291" s="22"/>
      <c r="T291" s="42"/>
      <c r="U291" s="42"/>
      <c r="V291" s="38">
        <f t="shared" si="59"/>
        <v>0</v>
      </c>
      <c r="W291" s="35">
        <f t="shared" si="60"/>
        <v>0</v>
      </c>
      <c r="X291" s="36"/>
      <c r="Y291" s="36"/>
      <c r="Z291" s="51"/>
      <c r="AA291" s="35">
        <f t="shared" si="61"/>
        <v>0</v>
      </c>
      <c r="AB291" s="36"/>
      <c r="AC291" s="36"/>
      <c r="AD291" s="51"/>
      <c r="AE291" s="63">
        <f>IFERROR(IF(OR($C291="都道府県",$C291="市区町村"),(($L291*300+$M291*400+$N291*500)),VLOOKUP($G291,リスト!$A$2:$B$4,2,FALSE)),0)-SUM(R291,T291,U291)*2</f>
        <v>0</v>
      </c>
      <c r="AF291" s="38">
        <f t="shared" si="62"/>
        <v>0</v>
      </c>
      <c r="AG291" s="58">
        <f t="shared" si="55"/>
        <v>0</v>
      </c>
      <c r="AH291" s="67">
        <f t="shared" si="63"/>
        <v>0</v>
      </c>
      <c r="AI291" s="40"/>
      <c r="AJ291" s="16"/>
      <c r="AK291" s="29"/>
    </row>
    <row r="292" spans="1:37" ht="33.75" hidden="1" customHeight="1">
      <c r="A292">
        <v>274</v>
      </c>
      <c r="B292" s="21"/>
      <c r="C292" s="21"/>
      <c r="D292" s="21"/>
      <c r="E292" s="21"/>
      <c r="F292" s="26"/>
      <c r="G292" s="41" t="str">
        <f t="shared" si="56"/>
        <v/>
      </c>
      <c r="H292" s="35">
        <f t="shared" si="54"/>
        <v>0</v>
      </c>
      <c r="I292" s="36"/>
      <c r="J292" s="36" t="str">
        <f t="shared" si="57"/>
        <v/>
      </c>
      <c r="K292" s="35">
        <f t="shared" si="58"/>
        <v>0</v>
      </c>
      <c r="L292" s="36"/>
      <c r="M292" s="36"/>
      <c r="N292" s="36"/>
      <c r="O292" s="36"/>
      <c r="P292" s="35" t="str">
        <f t="shared" si="64"/>
        <v/>
      </c>
      <c r="Q292" s="22"/>
      <c r="R292" s="42"/>
      <c r="S292" s="22"/>
      <c r="T292" s="42"/>
      <c r="U292" s="42"/>
      <c r="V292" s="38">
        <f t="shared" si="59"/>
        <v>0</v>
      </c>
      <c r="W292" s="35">
        <f t="shared" si="60"/>
        <v>0</v>
      </c>
      <c r="X292" s="36"/>
      <c r="Y292" s="36"/>
      <c r="Z292" s="51"/>
      <c r="AA292" s="35">
        <f t="shared" si="61"/>
        <v>0</v>
      </c>
      <c r="AB292" s="36"/>
      <c r="AC292" s="36"/>
      <c r="AD292" s="51"/>
      <c r="AE292" s="63">
        <f>IFERROR(IF(OR($C292="都道府県",$C292="市区町村"),(($L292*300+$M292*400+$N292*500)),VLOOKUP($G292,リスト!$A$2:$B$4,2,FALSE)),0)-SUM(R292,T292,U292)*2</f>
        <v>0</v>
      </c>
      <c r="AF292" s="38">
        <f t="shared" si="62"/>
        <v>0</v>
      </c>
      <c r="AG292" s="58">
        <f t="shared" si="55"/>
        <v>0</v>
      </c>
      <c r="AH292" s="67">
        <f t="shared" si="63"/>
        <v>0</v>
      </c>
      <c r="AI292" s="40"/>
      <c r="AJ292" s="16"/>
      <c r="AK292" s="29"/>
    </row>
    <row r="293" spans="1:37" ht="33.75" hidden="1" customHeight="1">
      <c r="A293">
        <v>275</v>
      </c>
      <c r="B293" s="21"/>
      <c r="C293" s="21"/>
      <c r="D293" s="21"/>
      <c r="E293" s="21"/>
      <c r="F293" s="26"/>
      <c r="G293" s="41" t="str">
        <f t="shared" si="56"/>
        <v/>
      </c>
      <c r="H293" s="35">
        <f t="shared" si="54"/>
        <v>0</v>
      </c>
      <c r="I293" s="36"/>
      <c r="J293" s="36" t="str">
        <f t="shared" si="57"/>
        <v/>
      </c>
      <c r="K293" s="35">
        <f t="shared" si="58"/>
        <v>0</v>
      </c>
      <c r="L293" s="36"/>
      <c r="M293" s="36"/>
      <c r="N293" s="36"/>
      <c r="O293" s="36"/>
      <c r="P293" s="35" t="str">
        <f t="shared" si="64"/>
        <v/>
      </c>
      <c r="Q293" s="22"/>
      <c r="R293" s="42"/>
      <c r="S293" s="22"/>
      <c r="T293" s="42"/>
      <c r="U293" s="42"/>
      <c r="V293" s="38">
        <f t="shared" si="59"/>
        <v>0</v>
      </c>
      <c r="W293" s="35">
        <f t="shared" si="60"/>
        <v>0</v>
      </c>
      <c r="X293" s="36"/>
      <c r="Y293" s="36"/>
      <c r="Z293" s="51"/>
      <c r="AA293" s="35">
        <f t="shared" si="61"/>
        <v>0</v>
      </c>
      <c r="AB293" s="36"/>
      <c r="AC293" s="36"/>
      <c r="AD293" s="51"/>
      <c r="AE293" s="63">
        <f>IFERROR(IF(OR($C293="都道府県",$C293="市区町村"),(($L293*300+$M293*400+$N293*500)),VLOOKUP($G293,リスト!$A$2:$B$4,2,FALSE)),0)-SUM(R293,T293,U293)*2</f>
        <v>0</v>
      </c>
      <c r="AF293" s="38">
        <f t="shared" si="62"/>
        <v>0</v>
      </c>
      <c r="AG293" s="58">
        <f t="shared" si="55"/>
        <v>0</v>
      </c>
      <c r="AH293" s="67">
        <f t="shared" si="63"/>
        <v>0</v>
      </c>
      <c r="AI293" s="40"/>
      <c r="AJ293" s="16"/>
      <c r="AK293" s="29"/>
    </row>
    <row r="294" spans="1:37" ht="33.75" hidden="1" customHeight="1">
      <c r="A294">
        <v>276</v>
      </c>
      <c r="B294" s="21"/>
      <c r="C294" s="21"/>
      <c r="D294" s="21"/>
      <c r="E294" s="21"/>
      <c r="F294" s="26"/>
      <c r="G294" s="41" t="str">
        <f t="shared" si="56"/>
        <v/>
      </c>
      <c r="H294" s="35">
        <f t="shared" si="54"/>
        <v>0</v>
      </c>
      <c r="I294" s="36"/>
      <c r="J294" s="36" t="str">
        <f t="shared" si="57"/>
        <v/>
      </c>
      <c r="K294" s="35">
        <f t="shared" si="58"/>
        <v>0</v>
      </c>
      <c r="L294" s="36"/>
      <c r="M294" s="36"/>
      <c r="N294" s="36"/>
      <c r="O294" s="36"/>
      <c r="P294" s="35" t="str">
        <f t="shared" si="64"/>
        <v/>
      </c>
      <c r="Q294" s="22"/>
      <c r="R294" s="42"/>
      <c r="S294" s="22"/>
      <c r="T294" s="42"/>
      <c r="U294" s="42"/>
      <c r="V294" s="38">
        <f t="shared" si="59"/>
        <v>0</v>
      </c>
      <c r="W294" s="35">
        <f t="shared" si="60"/>
        <v>0</v>
      </c>
      <c r="X294" s="36"/>
      <c r="Y294" s="36"/>
      <c r="Z294" s="51"/>
      <c r="AA294" s="35">
        <f t="shared" si="61"/>
        <v>0</v>
      </c>
      <c r="AB294" s="36"/>
      <c r="AC294" s="36"/>
      <c r="AD294" s="51"/>
      <c r="AE294" s="63">
        <f>IFERROR(IF(OR($C294="都道府県",$C294="市区町村"),(($L294*300+$M294*400+$N294*500)),VLOOKUP($G294,リスト!$A$2:$B$4,2,FALSE)),0)-SUM(R294,T294,U294)*2</f>
        <v>0</v>
      </c>
      <c r="AF294" s="38">
        <f t="shared" si="62"/>
        <v>0</v>
      </c>
      <c r="AG294" s="58">
        <f t="shared" si="55"/>
        <v>0</v>
      </c>
      <c r="AH294" s="67">
        <f t="shared" si="63"/>
        <v>0</v>
      </c>
      <c r="AI294" s="40"/>
      <c r="AJ294" s="16"/>
      <c r="AK294" s="29"/>
    </row>
    <row r="295" spans="1:37" ht="33.75" hidden="1" customHeight="1">
      <c r="A295">
        <v>277</v>
      </c>
      <c r="B295" s="21"/>
      <c r="C295" s="21"/>
      <c r="D295" s="21"/>
      <c r="E295" s="21"/>
      <c r="F295" s="26"/>
      <c r="G295" s="41" t="str">
        <f t="shared" si="56"/>
        <v/>
      </c>
      <c r="H295" s="35">
        <f t="shared" si="54"/>
        <v>0</v>
      </c>
      <c r="I295" s="36"/>
      <c r="J295" s="36" t="str">
        <f t="shared" si="57"/>
        <v/>
      </c>
      <c r="K295" s="35">
        <f t="shared" si="58"/>
        <v>0</v>
      </c>
      <c r="L295" s="36"/>
      <c r="M295" s="36"/>
      <c r="N295" s="36"/>
      <c r="O295" s="36"/>
      <c r="P295" s="35" t="str">
        <f t="shared" si="64"/>
        <v/>
      </c>
      <c r="Q295" s="22"/>
      <c r="R295" s="42"/>
      <c r="S295" s="22"/>
      <c r="T295" s="42"/>
      <c r="U295" s="42"/>
      <c r="V295" s="38">
        <f t="shared" si="59"/>
        <v>0</v>
      </c>
      <c r="W295" s="35">
        <f t="shared" si="60"/>
        <v>0</v>
      </c>
      <c r="X295" s="36"/>
      <c r="Y295" s="36"/>
      <c r="Z295" s="51"/>
      <c r="AA295" s="35">
        <f t="shared" si="61"/>
        <v>0</v>
      </c>
      <c r="AB295" s="36"/>
      <c r="AC295" s="36"/>
      <c r="AD295" s="51"/>
      <c r="AE295" s="63">
        <f>IFERROR(IF(OR($C295="都道府県",$C295="市区町村"),(($L295*300+$M295*400+$N295*500)),VLOOKUP($G295,リスト!$A$2:$B$4,2,FALSE)),0)-SUM(R295,T295,U295)*2</f>
        <v>0</v>
      </c>
      <c r="AF295" s="38">
        <f t="shared" si="62"/>
        <v>0</v>
      </c>
      <c r="AG295" s="58">
        <f t="shared" si="55"/>
        <v>0</v>
      </c>
      <c r="AH295" s="67">
        <f t="shared" si="63"/>
        <v>0</v>
      </c>
      <c r="AI295" s="40"/>
      <c r="AJ295" s="16"/>
      <c r="AK295" s="29"/>
    </row>
    <row r="296" spans="1:37" ht="33.75" hidden="1" customHeight="1">
      <c r="A296">
        <v>278</v>
      </c>
      <c r="B296" s="21"/>
      <c r="C296" s="21"/>
      <c r="D296" s="21"/>
      <c r="E296" s="21"/>
      <c r="F296" s="26"/>
      <c r="G296" s="41" t="str">
        <f t="shared" si="56"/>
        <v/>
      </c>
      <c r="H296" s="35">
        <f t="shared" si="54"/>
        <v>0</v>
      </c>
      <c r="I296" s="36"/>
      <c r="J296" s="36" t="str">
        <f t="shared" si="57"/>
        <v/>
      </c>
      <c r="K296" s="35">
        <f t="shared" si="58"/>
        <v>0</v>
      </c>
      <c r="L296" s="36"/>
      <c r="M296" s="36"/>
      <c r="N296" s="36"/>
      <c r="O296" s="36"/>
      <c r="P296" s="35" t="str">
        <f t="shared" si="64"/>
        <v/>
      </c>
      <c r="Q296" s="22"/>
      <c r="R296" s="42"/>
      <c r="S296" s="22"/>
      <c r="T296" s="42"/>
      <c r="U296" s="42"/>
      <c r="V296" s="38">
        <f t="shared" si="59"/>
        <v>0</v>
      </c>
      <c r="W296" s="35">
        <f t="shared" si="60"/>
        <v>0</v>
      </c>
      <c r="X296" s="36"/>
      <c r="Y296" s="36"/>
      <c r="Z296" s="51"/>
      <c r="AA296" s="35">
        <f t="shared" si="61"/>
        <v>0</v>
      </c>
      <c r="AB296" s="36"/>
      <c r="AC296" s="36"/>
      <c r="AD296" s="51"/>
      <c r="AE296" s="63">
        <f>IFERROR(IF(OR($C296="都道府県",$C296="市区町村"),(($L296*300+$M296*400+$N296*500)),VLOOKUP($G296,リスト!$A$2:$B$4,2,FALSE)),0)-SUM(R296,T296,U296)*2</f>
        <v>0</v>
      </c>
      <c r="AF296" s="38">
        <f t="shared" si="62"/>
        <v>0</v>
      </c>
      <c r="AG296" s="58">
        <f t="shared" si="55"/>
        <v>0</v>
      </c>
      <c r="AH296" s="67">
        <f t="shared" si="63"/>
        <v>0</v>
      </c>
      <c r="AI296" s="40"/>
      <c r="AJ296" s="16"/>
      <c r="AK296" s="29"/>
    </row>
    <row r="297" spans="1:37" ht="33.75" hidden="1" customHeight="1">
      <c r="A297">
        <v>279</v>
      </c>
      <c r="B297" s="21"/>
      <c r="C297" s="21"/>
      <c r="D297" s="21"/>
      <c r="E297" s="21"/>
      <c r="F297" s="26"/>
      <c r="G297" s="41" t="str">
        <f t="shared" si="56"/>
        <v/>
      </c>
      <c r="H297" s="35">
        <f t="shared" si="54"/>
        <v>0</v>
      </c>
      <c r="I297" s="36"/>
      <c r="J297" s="36" t="str">
        <f t="shared" si="57"/>
        <v/>
      </c>
      <c r="K297" s="35">
        <f t="shared" si="58"/>
        <v>0</v>
      </c>
      <c r="L297" s="36"/>
      <c r="M297" s="36"/>
      <c r="N297" s="36"/>
      <c r="O297" s="36"/>
      <c r="P297" s="35" t="str">
        <f t="shared" si="64"/>
        <v/>
      </c>
      <c r="Q297" s="22"/>
      <c r="R297" s="42"/>
      <c r="S297" s="22"/>
      <c r="T297" s="42"/>
      <c r="U297" s="42"/>
      <c r="V297" s="38">
        <f t="shared" si="59"/>
        <v>0</v>
      </c>
      <c r="W297" s="35">
        <f t="shared" si="60"/>
        <v>0</v>
      </c>
      <c r="X297" s="36"/>
      <c r="Y297" s="36"/>
      <c r="Z297" s="51"/>
      <c r="AA297" s="35">
        <f t="shared" si="61"/>
        <v>0</v>
      </c>
      <c r="AB297" s="36"/>
      <c r="AC297" s="36"/>
      <c r="AD297" s="51"/>
      <c r="AE297" s="63">
        <f>IFERROR(IF(OR($C297="都道府県",$C297="市区町村"),(($L297*300+$M297*400+$N297*500)),VLOOKUP($G297,リスト!$A$2:$B$4,2,FALSE)),0)-SUM(R297,T297,U297)*2</f>
        <v>0</v>
      </c>
      <c r="AF297" s="38">
        <f t="shared" si="62"/>
        <v>0</v>
      </c>
      <c r="AG297" s="58">
        <f t="shared" si="55"/>
        <v>0</v>
      </c>
      <c r="AH297" s="67">
        <f t="shared" si="63"/>
        <v>0</v>
      </c>
      <c r="AI297" s="40"/>
      <c r="AJ297" s="16"/>
      <c r="AK297" s="29"/>
    </row>
    <row r="298" spans="1:37" ht="33.75" hidden="1" customHeight="1">
      <c r="A298">
        <v>280</v>
      </c>
      <c r="B298" s="21"/>
      <c r="C298" s="21"/>
      <c r="D298" s="21"/>
      <c r="E298" s="21"/>
      <c r="F298" s="26"/>
      <c r="G298" s="41" t="str">
        <f t="shared" si="56"/>
        <v/>
      </c>
      <c r="H298" s="35">
        <f t="shared" si="54"/>
        <v>0</v>
      </c>
      <c r="I298" s="36"/>
      <c r="J298" s="36" t="str">
        <f t="shared" si="57"/>
        <v/>
      </c>
      <c r="K298" s="35">
        <f t="shared" si="58"/>
        <v>0</v>
      </c>
      <c r="L298" s="36"/>
      <c r="M298" s="36"/>
      <c r="N298" s="36"/>
      <c r="O298" s="36"/>
      <c r="P298" s="35" t="str">
        <f t="shared" si="64"/>
        <v/>
      </c>
      <c r="Q298" s="22"/>
      <c r="R298" s="42"/>
      <c r="S298" s="22"/>
      <c r="T298" s="42"/>
      <c r="U298" s="42"/>
      <c r="V298" s="38">
        <f t="shared" si="59"/>
        <v>0</v>
      </c>
      <c r="W298" s="35">
        <f t="shared" si="60"/>
        <v>0</v>
      </c>
      <c r="X298" s="36"/>
      <c r="Y298" s="36"/>
      <c r="Z298" s="51"/>
      <c r="AA298" s="35">
        <f t="shared" si="61"/>
        <v>0</v>
      </c>
      <c r="AB298" s="36"/>
      <c r="AC298" s="36"/>
      <c r="AD298" s="51"/>
      <c r="AE298" s="63">
        <f>IFERROR(IF(OR($C298="都道府県",$C298="市区町村"),(($L298*300+$M298*400+$N298*500)),VLOOKUP($G298,リスト!$A$2:$B$4,2,FALSE)),0)-SUM(R298,T298,U298)*2</f>
        <v>0</v>
      </c>
      <c r="AF298" s="38">
        <f t="shared" si="62"/>
        <v>0</v>
      </c>
      <c r="AG298" s="58">
        <f t="shared" si="55"/>
        <v>0</v>
      </c>
      <c r="AH298" s="67">
        <f t="shared" si="63"/>
        <v>0</v>
      </c>
      <c r="AI298" s="40"/>
      <c r="AJ298" s="16"/>
      <c r="AK298" s="29"/>
    </row>
    <row r="299" spans="1:37" ht="33.75" hidden="1" customHeight="1">
      <c r="A299">
        <v>281</v>
      </c>
      <c r="B299" s="21"/>
      <c r="C299" s="21"/>
      <c r="D299" s="21"/>
      <c r="E299" s="21"/>
      <c r="F299" s="26"/>
      <c r="G299" s="41" t="str">
        <f t="shared" si="56"/>
        <v/>
      </c>
      <c r="H299" s="35">
        <f t="shared" si="54"/>
        <v>0</v>
      </c>
      <c r="I299" s="36"/>
      <c r="J299" s="36" t="str">
        <f t="shared" si="57"/>
        <v/>
      </c>
      <c r="K299" s="35">
        <f t="shared" si="58"/>
        <v>0</v>
      </c>
      <c r="L299" s="36"/>
      <c r="M299" s="36"/>
      <c r="N299" s="36"/>
      <c r="O299" s="36"/>
      <c r="P299" s="35" t="str">
        <f t="shared" si="64"/>
        <v/>
      </c>
      <c r="Q299" s="22"/>
      <c r="R299" s="42"/>
      <c r="S299" s="22"/>
      <c r="T299" s="42"/>
      <c r="U299" s="42"/>
      <c r="V299" s="38">
        <f t="shared" si="59"/>
        <v>0</v>
      </c>
      <c r="W299" s="35">
        <f t="shared" si="60"/>
        <v>0</v>
      </c>
      <c r="X299" s="36"/>
      <c r="Y299" s="36"/>
      <c r="Z299" s="51"/>
      <c r="AA299" s="35">
        <f t="shared" si="61"/>
        <v>0</v>
      </c>
      <c r="AB299" s="36"/>
      <c r="AC299" s="36"/>
      <c r="AD299" s="51"/>
      <c r="AE299" s="63">
        <f>IFERROR(IF(OR($C299="都道府県",$C299="市区町村"),(($L299*300+$M299*400+$N299*500)),VLOOKUP($G299,リスト!$A$2:$B$4,2,FALSE)),0)-SUM(R299,T299,U299)*2</f>
        <v>0</v>
      </c>
      <c r="AF299" s="38">
        <f t="shared" si="62"/>
        <v>0</v>
      </c>
      <c r="AG299" s="58">
        <f t="shared" si="55"/>
        <v>0</v>
      </c>
      <c r="AH299" s="67">
        <f t="shared" si="63"/>
        <v>0</v>
      </c>
      <c r="AI299" s="40"/>
      <c r="AJ299" s="16"/>
      <c r="AK299" s="29"/>
    </row>
    <row r="300" spans="1:37" ht="33.75" hidden="1" customHeight="1">
      <c r="A300">
        <v>282</v>
      </c>
      <c r="B300" s="21"/>
      <c r="C300" s="21"/>
      <c r="D300" s="21"/>
      <c r="E300" s="21"/>
      <c r="F300" s="26"/>
      <c r="G300" s="41" t="str">
        <f t="shared" si="56"/>
        <v/>
      </c>
      <c r="H300" s="35">
        <f t="shared" si="54"/>
        <v>0</v>
      </c>
      <c r="I300" s="36"/>
      <c r="J300" s="36" t="str">
        <f t="shared" si="57"/>
        <v/>
      </c>
      <c r="K300" s="35">
        <f t="shared" si="58"/>
        <v>0</v>
      </c>
      <c r="L300" s="36"/>
      <c r="M300" s="36"/>
      <c r="N300" s="36"/>
      <c r="O300" s="36"/>
      <c r="P300" s="35" t="str">
        <f t="shared" si="64"/>
        <v/>
      </c>
      <c r="Q300" s="22"/>
      <c r="R300" s="42"/>
      <c r="S300" s="22"/>
      <c r="T300" s="42"/>
      <c r="U300" s="42"/>
      <c r="V300" s="38">
        <f t="shared" si="59"/>
        <v>0</v>
      </c>
      <c r="W300" s="35">
        <f t="shared" si="60"/>
        <v>0</v>
      </c>
      <c r="X300" s="36"/>
      <c r="Y300" s="36"/>
      <c r="Z300" s="51"/>
      <c r="AA300" s="35">
        <f t="shared" si="61"/>
        <v>0</v>
      </c>
      <c r="AB300" s="36"/>
      <c r="AC300" s="36"/>
      <c r="AD300" s="51"/>
      <c r="AE300" s="63">
        <f>IFERROR(IF(OR($C300="都道府県",$C300="市区町村"),(($L300*300+$M300*400+$N300*500)),VLOOKUP($G300,リスト!$A$2:$B$4,2,FALSE)),0)-SUM(R300,T300,U300)*2</f>
        <v>0</v>
      </c>
      <c r="AF300" s="38">
        <f t="shared" si="62"/>
        <v>0</v>
      </c>
      <c r="AG300" s="58">
        <f t="shared" si="55"/>
        <v>0</v>
      </c>
      <c r="AH300" s="67">
        <f t="shared" si="63"/>
        <v>0</v>
      </c>
      <c r="AI300" s="40"/>
      <c r="AJ300" s="16"/>
      <c r="AK300" s="29"/>
    </row>
    <row r="301" spans="1:37" ht="33.75" hidden="1" customHeight="1">
      <c r="A301">
        <v>283</v>
      </c>
      <c r="B301" s="21"/>
      <c r="C301" s="21"/>
      <c r="D301" s="21"/>
      <c r="E301" s="21"/>
      <c r="F301" s="26"/>
      <c r="G301" s="41" t="str">
        <f t="shared" si="56"/>
        <v/>
      </c>
      <c r="H301" s="35">
        <f t="shared" si="54"/>
        <v>0</v>
      </c>
      <c r="I301" s="36"/>
      <c r="J301" s="36" t="str">
        <f t="shared" si="57"/>
        <v/>
      </c>
      <c r="K301" s="35">
        <f t="shared" si="58"/>
        <v>0</v>
      </c>
      <c r="L301" s="36"/>
      <c r="M301" s="36"/>
      <c r="N301" s="36"/>
      <c r="O301" s="36"/>
      <c r="P301" s="35" t="str">
        <f t="shared" si="64"/>
        <v/>
      </c>
      <c r="Q301" s="22"/>
      <c r="R301" s="42"/>
      <c r="S301" s="22"/>
      <c r="T301" s="42"/>
      <c r="U301" s="42"/>
      <c r="V301" s="38">
        <f t="shared" si="59"/>
        <v>0</v>
      </c>
      <c r="W301" s="35">
        <f t="shared" si="60"/>
        <v>0</v>
      </c>
      <c r="X301" s="36"/>
      <c r="Y301" s="36"/>
      <c r="Z301" s="51"/>
      <c r="AA301" s="35">
        <f t="shared" si="61"/>
        <v>0</v>
      </c>
      <c r="AB301" s="36"/>
      <c r="AC301" s="36"/>
      <c r="AD301" s="51"/>
      <c r="AE301" s="63">
        <f>IFERROR(IF(OR($C301="都道府県",$C301="市区町村"),(($L301*300+$M301*400+$N301*500)),VLOOKUP($G301,リスト!$A$2:$B$4,2,FALSE)),0)-SUM(R301,T301,U301)*2</f>
        <v>0</v>
      </c>
      <c r="AF301" s="38">
        <f t="shared" si="62"/>
        <v>0</v>
      </c>
      <c r="AG301" s="58">
        <f t="shared" si="55"/>
        <v>0</v>
      </c>
      <c r="AH301" s="67">
        <f t="shared" si="63"/>
        <v>0</v>
      </c>
      <c r="AI301" s="40"/>
      <c r="AJ301" s="16"/>
      <c r="AK301" s="29"/>
    </row>
    <row r="302" spans="1:37" ht="33.75" hidden="1" customHeight="1">
      <c r="A302">
        <v>284</v>
      </c>
      <c r="B302" s="21"/>
      <c r="C302" s="21"/>
      <c r="D302" s="21"/>
      <c r="E302" s="21"/>
      <c r="F302" s="26"/>
      <c r="G302" s="41" t="str">
        <f t="shared" si="56"/>
        <v/>
      </c>
      <c r="H302" s="35">
        <f t="shared" si="54"/>
        <v>0</v>
      </c>
      <c r="I302" s="36"/>
      <c r="J302" s="36" t="str">
        <f t="shared" si="57"/>
        <v/>
      </c>
      <c r="K302" s="35">
        <f t="shared" si="58"/>
        <v>0</v>
      </c>
      <c r="L302" s="36"/>
      <c r="M302" s="36"/>
      <c r="N302" s="36"/>
      <c r="O302" s="36"/>
      <c r="P302" s="35" t="str">
        <f t="shared" si="64"/>
        <v/>
      </c>
      <c r="Q302" s="22"/>
      <c r="R302" s="42"/>
      <c r="S302" s="22"/>
      <c r="T302" s="42"/>
      <c r="U302" s="42"/>
      <c r="V302" s="38">
        <f t="shared" si="59"/>
        <v>0</v>
      </c>
      <c r="W302" s="35">
        <f t="shared" si="60"/>
        <v>0</v>
      </c>
      <c r="X302" s="36"/>
      <c r="Y302" s="36"/>
      <c r="Z302" s="51"/>
      <c r="AA302" s="35">
        <f t="shared" si="61"/>
        <v>0</v>
      </c>
      <c r="AB302" s="36"/>
      <c r="AC302" s="36"/>
      <c r="AD302" s="51"/>
      <c r="AE302" s="63">
        <f>IFERROR(IF(OR($C302="都道府県",$C302="市区町村"),(($L302*300+$M302*400+$N302*500)),VLOOKUP($G302,リスト!$A$2:$B$4,2,FALSE)),0)-SUM(R302,T302,U302)*2</f>
        <v>0</v>
      </c>
      <c r="AF302" s="38">
        <f t="shared" si="62"/>
        <v>0</v>
      </c>
      <c r="AG302" s="58">
        <f t="shared" si="55"/>
        <v>0</v>
      </c>
      <c r="AH302" s="67">
        <f t="shared" si="63"/>
        <v>0</v>
      </c>
      <c r="AI302" s="40"/>
      <c r="AJ302" s="16"/>
      <c r="AK302" s="29"/>
    </row>
    <row r="303" spans="1:37" ht="33.75" hidden="1" customHeight="1">
      <c r="A303">
        <v>285</v>
      </c>
      <c r="B303" s="21"/>
      <c r="C303" s="21"/>
      <c r="D303" s="21"/>
      <c r="E303" s="21"/>
      <c r="F303" s="26"/>
      <c r="G303" s="41" t="str">
        <f t="shared" si="56"/>
        <v/>
      </c>
      <c r="H303" s="35">
        <f t="shared" si="54"/>
        <v>0</v>
      </c>
      <c r="I303" s="36"/>
      <c r="J303" s="36" t="str">
        <f t="shared" si="57"/>
        <v/>
      </c>
      <c r="K303" s="35">
        <f t="shared" si="58"/>
        <v>0</v>
      </c>
      <c r="L303" s="36"/>
      <c r="M303" s="36"/>
      <c r="N303" s="36"/>
      <c r="O303" s="36"/>
      <c r="P303" s="35" t="str">
        <f t="shared" si="64"/>
        <v/>
      </c>
      <c r="Q303" s="22"/>
      <c r="R303" s="42"/>
      <c r="S303" s="22"/>
      <c r="T303" s="42"/>
      <c r="U303" s="42"/>
      <c r="V303" s="38">
        <f t="shared" si="59"/>
        <v>0</v>
      </c>
      <c r="W303" s="35">
        <f t="shared" si="60"/>
        <v>0</v>
      </c>
      <c r="X303" s="36"/>
      <c r="Y303" s="36"/>
      <c r="Z303" s="51"/>
      <c r="AA303" s="35">
        <f t="shared" si="61"/>
        <v>0</v>
      </c>
      <c r="AB303" s="36"/>
      <c r="AC303" s="36"/>
      <c r="AD303" s="51"/>
      <c r="AE303" s="63">
        <f>IFERROR(IF(OR($C303="都道府県",$C303="市区町村"),(($L303*300+$M303*400+$N303*500)),VLOOKUP($G303,リスト!$A$2:$B$4,2,FALSE)),0)-SUM(R303,T303,U303)*2</f>
        <v>0</v>
      </c>
      <c r="AF303" s="38">
        <f t="shared" si="62"/>
        <v>0</v>
      </c>
      <c r="AG303" s="58">
        <f t="shared" si="55"/>
        <v>0</v>
      </c>
      <c r="AH303" s="67">
        <f t="shared" si="63"/>
        <v>0</v>
      </c>
      <c r="AI303" s="40"/>
      <c r="AJ303" s="16"/>
      <c r="AK303" s="29"/>
    </row>
    <row r="304" spans="1:37" ht="33.75" hidden="1" customHeight="1">
      <c r="A304">
        <v>286</v>
      </c>
      <c r="B304" s="21"/>
      <c r="C304" s="21"/>
      <c r="D304" s="21"/>
      <c r="E304" s="21"/>
      <c r="F304" s="26"/>
      <c r="G304" s="41" t="str">
        <f t="shared" si="56"/>
        <v/>
      </c>
      <c r="H304" s="35">
        <f t="shared" si="54"/>
        <v>0</v>
      </c>
      <c r="I304" s="36"/>
      <c r="J304" s="36" t="str">
        <f t="shared" si="57"/>
        <v/>
      </c>
      <c r="K304" s="35">
        <f t="shared" si="58"/>
        <v>0</v>
      </c>
      <c r="L304" s="36"/>
      <c r="M304" s="36"/>
      <c r="N304" s="36"/>
      <c r="O304" s="36"/>
      <c r="P304" s="35" t="str">
        <f t="shared" si="64"/>
        <v/>
      </c>
      <c r="Q304" s="22"/>
      <c r="R304" s="42"/>
      <c r="S304" s="22"/>
      <c r="T304" s="42"/>
      <c r="U304" s="42"/>
      <c r="V304" s="38">
        <f t="shared" si="59"/>
        <v>0</v>
      </c>
      <c r="W304" s="35">
        <f t="shared" si="60"/>
        <v>0</v>
      </c>
      <c r="X304" s="36"/>
      <c r="Y304" s="36"/>
      <c r="Z304" s="51"/>
      <c r="AA304" s="35">
        <f t="shared" si="61"/>
        <v>0</v>
      </c>
      <c r="AB304" s="36"/>
      <c r="AC304" s="36"/>
      <c r="AD304" s="51"/>
      <c r="AE304" s="63">
        <f>IFERROR(IF(OR($C304="都道府県",$C304="市区町村"),(($L304*300+$M304*400+$N304*500)),VLOOKUP($G304,リスト!$A$2:$B$4,2,FALSE)),0)-SUM(R304,T304,U304)*2</f>
        <v>0</v>
      </c>
      <c r="AF304" s="38">
        <f t="shared" si="62"/>
        <v>0</v>
      </c>
      <c r="AG304" s="58">
        <f t="shared" si="55"/>
        <v>0</v>
      </c>
      <c r="AH304" s="67">
        <f t="shared" si="63"/>
        <v>0</v>
      </c>
      <c r="AI304" s="40"/>
      <c r="AJ304" s="16"/>
      <c r="AK304" s="29"/>
    </row>
    <row r="305" spans="1:37" ht="33.75" hidden="1" customHeight="1">
      <c r="A305">
        <v>287</v>
      </c>
      <c r="B305" s="21"/>
      <c r="C305" s="21"/>
      <c r="D305" s="21"/>
      <c r="E305" s="21"/>
      <c r="F305" s="26"/>
      <c r="G305" s="41" t="str">
        <f t="shared" si="56"/>
        <v/>
      </c>
      <c r="H305" s="35">
        <f t="shared" si="54"/>
        <v>0</v>
      </c>
      <c r="I305" s="36"/>
      <c r="J305" s="36" t="str">
        <f t="shared" si="57"/>
        <v/>
      </c>
      <c r="K305" s="35">
        <f t="shared" si="58"/>
        <v>0</v>
      </c>
      <c r="L305" s="36"/>
      <c r="M305" s="36"/>
      <c r="N305" s="36"/>
      <c r="O305" s="36"/>
      <c r="P305" s="35" t="str">
        <f t="shared" si="64"/>
        <v/>
      </c>
      <c r="Q305" s="22"/>
      <c r="R305" s="42"/>
      <c r="S305" s="22"/>
      <c r="T305" s="42"/>
      <c r="U305" s="42"/>
      <c r="V305" s="38">
        <f t="shared" si="59"/>
        <v>0</v>
      </c>
      <c r="W305" s="35">
        <f t="shared" si="60"/>
        <v>0</v>
      </c>
      <c r="X305" s="36"/>
      <c r="Y305" s="36"/>
      <c r="Z305" s="51"/>
      <c r="AA305" s="35">
        <f t="shared" si="61"/>
        <v>0</v>
      </c>
      <c r="AB305" s="36"/>
      <c r="AC305" s="36"/>
      <c r="AD305" s="51"/>
      <c r="AE305" s="63">
        <f>IFERROR(IF(OR($C305="都道府県",$C305="市区町村"),(($L305*300+$M305*400+$N305*500)),VLOOKUP($G305,リスト!$A$2:$B$4,2,FALSE)),0)-SUM(R305,T305,U305)*2</f>
        <v>0</v>
      </c>
      <c r="AF305" s="38">
        <f t="shared" si="62"/>
        <v>0</v>
      </c>
      <c r="AG305" s="58">
        <f t="shared" si="55"/>
        <v>0</v>
      </c>
      <c r="AH305" s="67">
        <f t="shared" si="63"/>
        <v>0</v>
      </c>
      <c r="AI305" s="40"/>
      <c r="AJ305" s="16"/>
      <c r="AK305" s="29"/>
    </row>
    <row r="306" spans="1:37" ht="33.75" hidden="1" customHeight="1">
      <c r="A306">
        <v>288</v>
      </c>
      <c r="B306" s="21"/>
      <c r="C306" s="21"/>
      <c r="D306" s="21"/>
      <c r="E306" s="21"/>
      <c r="F306" s="26"/>
      <c r="G306" s="41" t="str">
        <f t="shared" si="56"/>
        <v/>
      </c>
      <c r="H306" s="35">
        <f t="shared" si="54"/>
        <v>0</v>
      </c>
      <c r="I306" s="36"/>
      <c r="J306" s="36" t="str">
        <f t="shared" si="57"/>
        <v/>
      </c>
      <c r="K306" s="35">
        <f t="shared" si="58"/>
        <v>0</v>
      </c>
      <c r="L306" s="36"/>
      <c r="M306" s="36"/>
      <c r="N306" s="36"/>
      <c r="O306" s="36"/>
      <c r="P306" s="35" t="str">
        <f t="shared" si="64"/>
        <v/>
      </c>
      <c r="Q306" s="22"/>
      <c r="R306" s="42"/>
      <c r="S306" s="22"/>
      <c r="T306" s="42"/>
      <c r="U306" s="42"/>
      <c r="V306" s="38">
        <f t="shared" si="59"/>
        <v>0</v>
      </c>
      <c r="W306" s="35">
        <f t="shared" si="60"/>
        <v>0</v>
      </c>
      <c r="X306" s="36"/>
      <c r="Y306" s="36"/>
      <c r="Z306" s="51"/>
      <c r="AA306" s="35">
        <f t="shared" si="61"/>
        <v>0</v>
      </c>
      <c r="AB306" s="36"/>
      <c r="AC306" s="36"/>
      <c r="AD306" s="51"/>
      <c r="AE306" s="63">
        <f>IFERROR(IF(OR($C306="都道府県",$C306="市区町村"),(($L306*300+$M306*400+$N306*500)),VLOOKUP($G306,リスト!$A$2:$B$4,2,FALSE)),0)-SUM(R306,T306,U306)*2</f>
        <v>0</v>
      </c>
      <c r="AF306" s="38">
        <f t="shared" si="62"/>
        <v>0</v>
      </c>
      <c r="AG306" s="58">
        <f t="shared" si="55"/>
        <v>0</v>
      </c>
      <c r="AH306" s="67">
        <f t="shared" si="63"/>
        <v>0</v>
      </c>
      <c r="AI306" s="40"/>
      <c r="AJ306" s="16"/>
      <c r="AK306" s="29"/>
    </row>
    <row r="307" spans="1:37" ht="33.75" hidden="1" customHeight="1">
      <c r="A307">
        <v>289</v>
      </c>
      <c r="B307" s="21"/>
      <c r="C307" s="21"/>
      <c r="D307" s="21"/>
      <c r="E307" s="21"/>
      <c r="F307" s="26"/>
      <c r="G307" s="41" t="str">
        <f t="shared" si="56"/>
        <v/>
      </c>
      <c r="H307" s="35">
        <f t="shared" si="54"/>
        <v>0</v>
      </c>
      <c r="I307" s="36"/>
      <c r="J307" s="36" t="str">
        <f t="shared" si="57"/>
        <v/>
      </c>
      <c r="K307" s="35">
        <f t="shared" si="58"/>
        <v>0</v>
      </c>
      <c r="L307" s="36"/>
      <c r="M307" s="36"/>
      <c r="N307" s="36"/>
      <c r="O307" s="36"/>
      <c r="P307" s="35" t="str">
        <f t="shared" si="64"/>
        <v/>
      </c>
      <c r="Q307" s="22"/>
      <c r="R307" s="42"/>
      <c r="S307" s="22"/>
      <c r="T307" s="42"/>
      <c r="U307" s="42"/>
      <c r="V307" s="38">
        <f t="shared" si="59"/>
        <v>0</v>
      </c>
      <c r="W307" s="35">
        <f t="shared" si="60"/>
        <v>0</v>
      </c>
      <c r="X307" s="36"/>
      <c r="Y307" s="36"/>
      <c r="Z307" s="51"/>
      <c r="AA307" s="35">
        <f t="shared" si="61"/>
        <v>0</v>
      </c>
      <c r="AB307" s="36"/>
      <c r="AC307" s="36"/>
      <c r="AD307" s="51"/>
      <c r="AE307" s="63">
        <f>IFERROR(IF(OR($C307="都道府県",$C307="市区町村"),(($L307*300+$M307*400+$N307*500)),VLOOKUP($G307,リスト!$A$2:$B$4,2,FALSE)),0)-SUM(R307,T307,U307)*2</f>
        <v>0</v>
      </c>
      <c r="AF307" s="38">
        <f t="shared" si="62"/>
        <v>0</v>
      </c>
      <c r="AG307" s="58">
        <f t="shared" si="55"/>
        <v>0</v>
      </c>
      <c r="AH307" s="67">
        <f t="shared" si="63"/>
        <v>0</v>
      </c>
      <c r="AI307" s="40"/>
      <c r="AJ307" s="16"/>
      <c r="AK307" s="29"/>
    </row>
    <row r="308" spans="1:37" ht="33.75" hidden="1" customHeight="1">
      <c r="A308">
        <v>290</v>
      </c>
      <c r="B308" s="21"/>
      <c r="C308" s="21"/>
      <c r="D308" s="21"/>
      <c r="E308" s="21"/>
      <c r="F308" s="26"/>
      <c r="G308" s="41" t="str">
        <f t="shared" si="56"/>
        <v/>
      </c>
      <c r="H308" s="35">
        <f t="shared" si="54"/>
        <v>0</v>
      </c>
      <c r="I308" s="36"/>
      <c r="J308" s="36" t="str">
        <f t="shared" si="57"/>
        <v/>
      </c>
      <c r="K308" s="35">
        <f t="shared" si="58"/>
        <v>0</v>
      </c>
      <c r="L308" s="36"/>
      <c r="M308" s="36"/>
      <c r="N308" s="36"/>
      <c r="O308" s="36"/>
      <c r="P308" s="35" t="str">
        <f t="shared" si="64"/>
        <v/>
      </c>
      <c r="Q308" s="22"/>
      <c r="R308" s="42"/>
      <c r="S308" s="22"/>
      <c r="T308" s="42"/>
      <c r="U308" s="42"/>
      <c r="V308" s="38">
        <f t="shared" si="59"/>
        <v>0</v>
      </c>
      <c r="W308" s="35">
        <f t="shared" si="60"/>
        <v>0</v>
      </c>
      <c r="X308" s="36"/>
      <c r="Y308" s="36"/>
      <c r="Z308" s="51"/>
      <c r="AA308" s="35">
        <f t="shared" si="61"/>
        <v>0</v>
      </c>
      <c r="AB308" s="36"/>
      <c r="AC308" s="36"/>
      <c r="AD308" s="51"/>
      <c r="AE308" s="63">
        <f>IFERROR(IF(OR($C308="都道府県",$C308="市区町村"),(($L308*300+$M308*400+$N308*500)),VLOOKUP($G308,リスト!$A$2:$B$4,2,FALSE)),0)-SUM(R308,T308,U308)*2</f>
        <v>0</v>
      </c>
      <c r="AF308" s="38">
        <f t="shared" si="62"/>
        <v>0</v>
      </c>
      <c r="AG308" s="58">
        <f t="shared" si="55"/>
        <v>0</v>
      </c>
      <c r="AH308" s="67">
        <f t="shared" si="63"/>
        <v>0</v>
      </c>
      <c r="AI308" s="40"/>
      <c r="AJ308" s="16"/>
      <c r="AK308" s="29"/>
    </row>
    <row r="309" spans="1:37" ht="33.75" hidden="1" customHeight="1">
      <c r="A309">
        <v>291</v>
      </c>
      <c r="B309" s="21"/>
      <c r="C309" s="21"/>
      <c r="D309" s="21"/>
      <c r="E309" s="21"/>
      <c r="F309" s="26"/>
      <c r="G309" s="41" t="str">
        <f t="shared" si="56"/>
        <v/>
      </c>
      <c r="H309" s="35">
        <f t="shared" si="54"/>
        <v>0</v>
      </c>
      <c r="I309" s="36"/>
      <c r="J309" s="36" t="str">
        <f t="shared" si="57"/>
        <v/>
      </c>
      <c r="K309" s="35">
        <f t="shared" si="58"/>
        <v>0</v>
      </c>
      <c r="L309" s="36"/>
      <c r="M309" s="36"/>
      <c r="N309" s="36"/>
      <c r="O309" s="36"/>
      <c r="P309" s="35" t="str">
        <f t="shared" si="64"/>
        <v/>
      </c>
      <c r="Q309" s="22"/>
      <c r="R309" s="42"/>
      <c r="S309" s="22"/>
      <c r="T309" s="42"/>
      <c r="U309" s="42"/>
      <c r="V309" s="38">
        <f t="shared" si="59"/>
        <v>0</v>
      </c>
      <c r="W309" s="35">
        <f t="shared" si="60"/>
        <v>0</v>
      </c>
      <c r="X309" s="36"/>
      <c r="Y309" s="36"/>
      <c r="Z309" s="51"/>
      <c r="AA309" s="35">
        <f t="shared" si="61"/>
        <v>0</v>
      </c>
      <c r="AB309" s="36"/>
      <c r="AC309" s="36"/>
      <c r="AD309" s="51"/>
      <c r="AE309" s="63">
        <f>IFERROR(IF(OR($C309="都道府県",$C309="市区町村"),(($L309*300+$M309*400+$N309*500)),VLOOKUP($G309,リスト!$A$2:$B$4,2,FALSE)),0)-SUM(R309,T309,U309)*2</f>
        <v>0</v>
      </c>
      <c r="AF309" s="38">
        <f t="shared" si="62"/>
        <v>0</v>
      </c>
      <c r="AG309" s="58">
        <f t="shared" si="55"/>
        <v>0</v>
      </c>
      <c r="AH309" s="67">
        <f t="shared" si="63"/>
        <v>0</v>
      </c>
      <c r="AI309" s="40"/>
      <c r="AJ309" s="16"/>
      <c r="AK309" s="29"/>
    </row>
    <row r="310" spans="1:37" ht="33.75" hidden="1" customHeight="1">
      <c r="A310">
        <v>292</v>
      </c>
      <c r="B310" s="21"/>
      <c r="C310" s="21"/>
      <c r="D310" s="21"/>
      <c r="E310" s="21"/>
      <c r="F310" s="26"/>
      <c r="G310" s="41" t="str">
        <f t="shared" si="56"/>
        <v/>
      </c>
      <c r="H310" s="35">
        <f t="shared" si="54"/>
        <v>0</v>
      </c>
      <c r="I310" s="36"/>
      <c r="J310" s="36" t="str">
        <f t="shared" si="57"/>
        <v/>
      </c>
      <c r="K310" s="35">
        <f t="shared" si="58"/>
        <v>0</v>
      </c>
      <c r="L310" s="36"/>
      <c r="M310" s="36"/>
      <c r="N310" s="36"/>
      <c r="O310" s="36"/>
      <c r="P310" s="35" t="str">
        <f t="shared" si="64"/>
        <v/>
      </c>
      <c r="Q310" s="22"/>
      <c r="R310" s="42"/>
      <c r="S310" s="22"/>
      <c r="T310" s="42"/>
      <c r="U310" s="42"/>
      <c r="V310" s="38">
        <f t="shared" si="59"/>
        <v>0</v>
      </c>
      <c r="W310" s="35">
        <f t="shared" si="60"/>
        <v>0</v>
      </c>
      <c r="X310" s="36"/>
      <c r="Y310" s="36"/>
      <c r="Z310" s="51"/>
      <c r="AA310" s="35">
        <f t="shared" si="61"/>
        <v>0</v>
      </c>
      <c r="AB310" s="36"/>
      <c r="AC310" s="36"/>
      <c r="AD310" s="51"/>
      <c r="AE310" s="63">
        <f>IFERROR(IF(OR($C310="都道府県",$C310="市区町村"),(($L310*300+$M310*400+$N310*500)),VLOOKUP($G310,リスト!$A$2:$B$4,2,FALSE)),0)-SUM(R310,T310,U310)*2</f>
        <v>0</v>
      </c>
      <c r="AF310" s="38">
        <f t="shared" si="62"/>
        <v>0</v>
      </c>
      <c r="AG310" s="58">
        <f t="shared" si="55"/>
        <v>0</v>
      </c>
      <c r="AH310" s="67">
        <f t="shared" si="63"/>
        <v>0</v>
      </c>
      <c r="AI310" s="40"/>
      <c r="AJ310" s="16"/>
      <c r="AK310" s="29"/>
    </row>
    <row r="311" spans="1:37" ht="33.75" hidden="1" customHeight="1">
      <c r="A311">
        <v>293</v>
      </c>
      <c r="B311" s="21"/>
      <c r="C311" s="21"/>
      <c r="D311" s="21"/>
      <c r="E311" s="21"/>
      <c r="F311" s="26"/>
      <c r="G311" s="41" t="str">
        <f t="shared" si="56"/>
        <v/>
      </c>
      <c r="H311" s="35">
        <f t="shared" si="54"/>
        <v>0</v>
      </c>
      <c r="I311" s="36"/>
      <c r="J311" s="36" t="str">
        <f t="shared" si="57"/>
        <v/>
      </c>
      <c r="K311" s="35">
        <f t="shared" si="58"/>
        <v>0</v>
      </c>
      <c r="L311" s="36"/>
      <c r="M311" s="36"/>
      <c r="N311" s="36"/>
      <c r="O311" s="36"/>
      <c r="P311" s="35" t="str">
        <f t="shared" si="64"/>
        <v/>
      </c>
      <c r="Q311" s="22"/>
      <c r="R311" s="42"/>
      <c r="S311" s="22"/>
      <c r="T311" s="42"/>
      <c r="U311" s="42"/>
      <c r="V311" s="38">
        <f t="shared" si="59"/>
        <v>0</v>
      </c>
      <c r="W311" s="35">
        <f t="shared" si="60"/>
        <v>0</v>
      </c>
      <c r="X311" s="36"/>
      <c r="Y311" s="36"/>
      <c r="Z311" s="51"/>
      <c r="AA311" s="35">
        <f t="shared" si="61"/>
        <v>0</v>
      </c>
      <c r="AB311" s="36"/>
      <c r="AC311" s="36"/>
      <c r="AD311" s="51"/>
      <c r="AE311" s="63">
        <f>IFERROR(IF(OR($C311="都道府県",$C311="市区町村"),(($L311*300+$M311*400+$N311*500)),VLOOKUP($G311,リスト!$A$2:$B$4,2,FALSE)),0)-SUM(R311,T311,U311)*2</f>
        <v>0</v>
      </c>
      <c r="AF311" s="38">
        <f t="shared" si="62"/>
        <v>0</v>
      </c>
      <c r="AG311" s="58">
        <f t="shared" si="55"/>
        <v>0</v>
      </c>
      <c r="AH311" s="67">
        <f t="shared" si="63"/>
        <v>0</v>
      </c>
      <c r="AI311" s="40"/>
      <c r="AJ311" s="16"/>
      <c r="AK311" s="29"/>
    </row>
    <row r="312" spans="1:37" ht="33.75" hidden="1" customHeight="1">
      <c r="A312">
        <v>294</v>
      </c>
      <c r="B312" s="21"/>
      <c r="C312" s="21"/>
      <c r="D312" s="21"/>
      <c r="E312" s="21"/>
      <c r="F312" s="26"/>
      <c r="G312" s="41" t="str">
        <f t="shared" si="56"/>
        <v/>
      </c>
      <c r="H312" s="35">
        <f t="shared" si="54"/>
        <v>0</v>
      </c>
      <c r="I312" s="36"/>
      <c r="J312" s="36" t="str">
        <f t="shared" si="57"/>
        <v/>
      </c>
      <c r="K312" s="35">
        <f t="shared" si="58"/>
        <v>0</v>
      </c>
      <c r="L312" s="36"/>
      <c r="M312" s="36"/>
      <c r="N312" s="36"/>
      <c r="O312" s="36"/>
      <c r="P312" s="35" t="str">
        <f t="shared" si="64"/>
        <v/>
      </c>
      <c r="Q312" s="22"/>
      <c r="R312" s="42"/>
      <c r="S312" s="22"/>
      <c r="T312" s="42"/>
      <c r="U312" s="42"/>
      <c r="V312" s="38">
        <f t="shared" si="59"/>
        <v>0</v>
      </c>
      <c r="W312" s="35">
        <f t="shared" si="60"/>
        <v>0</v>
      </c>
      <c r="X312" s="36"/>
      <c r="Y312" s="36"/>
      <c r="Z312" s="51"/>
      <c r="AA312" s="35">
        <f t="shared" si="61"/>
        <v>0</v>
      </c>
      <c r="AB312" s="36"/>
      <c r="AC312" s="36"/>
      <c r="AD312" s="51"/>
      <c r="AE312" s="63">
        <f>IFERROR(IF(OR($C312="都道府県",$C312="市区町村"),(($L312*300+$M312*400+$N312*500)),VLOOKUP($G312,リスト!$A$2:$B$4,2,FALSE)),0)-SUM(R312,T312,U312)*2</f>
        <v>0</v>
      </c>
      <c r="AF312" s="38">
        <f t="shared" si="62"/>
        <v>0</v>
      </c>
      <c r="AG312" s="58">
        <f t="shared" si="55"/>
        <v>0</v>
      </c>
      <c r="AH312" s="67">
        <f t="shared" si="63"/>
        <v>0</v>
      </c>
      <c r="AI312" s="40"/>
      <c r="AJ312" s="16"/>
      <c r="AK312" s="29"/>
    </row>
    <row r="313" spans="1:37" ht="33.75" hidden="1" customHeight="1">
      <c r="A313">
        <v>295</v>
      </c>
      <c r="B313" s="21"/>
      <c r="C313" s="21"/>
      <c r="D313" s="21"/>
      <c r="E313" s="21"/>
      <c r="F313" s="26"/>
      <c r="G313" s="41" t="str">
        <f t="shared" si="56"/>
        <v/>
      </c>
      <c r="H313" s="35">
        <f t="shared" si="54"/>
        <v>0</v>
      </c>
      <c r="I313" s="36"/>
      <c r="J313" s="36" t="str">
        <f t="shared" si="57"/>
        <v/>
      </c>
      <c r="K313" s="35">
        <f t="shared" si="58"/>
        <v>0</v>
      </c>
      <c r="L313" s="36"/>
      <c r="M313" s="36"/>
      <c r="N313" s="36"/>
      <c r="O313" s="36"/>
      <c r="P313" s="35" t="str">
        <f t="shared" si="64"/>
        <v/>
      </c>
      <c r="Q313" s="22"/>
      <c r="R313" s="42"/>
      <c r="S313" s="22"/>
      <c r="T313" s="42"/>
      <c r="U313" s="42"/>
      <c r="V313" s="38">
        <f t="shared" si="59"/>
        <v>0</v>
      </c>
      <c r="W313" s="35">
        <f t="shared" si="60"/>
        <v>0</v>
      </c>
      <c r="X313" s="36"/>
      <c r="Y313" s="36"/>
      <c r="Z313" s="51"/>
      <c r="AA313" s="35">
        <f t="shared" si="61"/>
        <v>0</v>
      </c>
      <c r="AB313" s="36"/>
      <c r="AC313" s="36"/>
      <c r="AD313" s="51"/>
      <c r="AE313" s="63">
        <f>IFERROR(IF(OR($C313="都道府県",$C313="市区町村"),(($L313*300+$M313*400+$N313*500)),VLOOKUP($G313,リスト!$A$2:$B$4,2,FALSE)),0)-SUM(R313,T313,U313)*2</f>
        <v>0</v>
      </c>
      <c r="AF313" s="38">
        <f t="shared" si="62"/>
        <v>0</v>
      </c>
      <c r="AG313" s="58">
        <f t="shared" si="55"/>
        <v>0</v>
      </c>
      <c r="AH313" s="67">
        <f t="shared" si="63"/>
        <v>0</v>
      </c>
      <c r="AI313" s="40"/>
      <c r="AJ313" s="16"/>
      <c r="AK313" s="29"/>
    </row>
    <row r="314" spans="1:37" ht="33.75" hidden="1" customHeight="1">
      <c r="A314">
        <v>296</v>
      </c>
      <c r="B314" s="21"/>
      <c r="C314" s="21"/>
      <c r="D314" s="21"/>
      <c r="E314" s="21"/>
      <c r="F314" s="26"/>
      <c r="G314" s="41" t="str">
        <f t="shared" si="56"/>
        <v/>
      </c>
      <c r="H314" s="35">
        <f t="shared" si="54"/>
        <v>0</v>
      </c>
      <c r="I314" s="36"/>
      <c r="J314" s="36" t="str">
        <f t="shared" si="57"/>
        <v/>
      </c>
      <c r="K314" s="35">
        <f t="shared" si="58"/>
        <v>0</v>
      </c>
      <c r="L314" s="36"/>
      <c r="M314" s="36"/>
      <c r="N314" s="36"/>
      <c r="O314" s="36"/>
      <c r="P314" s="35" t="str">
        <f t="shared" si="64"/>
        <v/>
      </c>
      <c r="Q314" s="22"/>
      <c r="R314" s="42"/>
      <c r="S314" s="22"/>
      <c r="T314" s="42"/>
      <c r="U314" s="42"/>
      <c r="V314" s="38">
        <f t="shared" si="59"/>
        <v>0</v>
      </c>
      <c r="W314" s="35">
        <f t="shared" si="60"/>
        <v>0</v>
      </c>
      <c r="X314" s="36"/>
      <c r="Y314" s="36"/>
      <c r="Z314" s="51"/>
      <c r="AA314" s="35">
        <f t="shared" si="61"/>
        <v>0</v>
      </c>
      <c r="AB314" s="36"/>
      <c r="AC314" s="36"/>
      <c r="AD314" s="51"/>
      <c r="AE314" s="63">
        <f>IFERROR(IF(OR($C314="都道府県",$C314="市区町村"),(($L314*300+$M314*400+$N314*500)),VLOOKUP($G314,リスト!$A$2:$B$4,2,FALSE)),0)-SUM(R314,T314,U314)*2</f>
        <v>0</v>
      </c>
      <c r="AF314" s="38">
        <f t="shared" si="62"/>
        <v>0</v>
      </c>
      <c r="AG314" s="58">
        <f t="shared" si="55"/>
        <v>0</v>
      </c>
      <c r="AH314" s="67">
        <f t="shared" si="63"/>
        <v>0</v>
      </c>
      <c r="AI314" s="40"/>
      <c r="AJ314" s="16"/>
      <c r="AK314" s="29"/>
    </row>
    <row r="315" spans="1:37" ht="33.75" hidden="1" customHeight="1">
      <c r="A315">
        <v>297</v>
      </c>
      <c r="B315" s="21"/>
      <c r="C315" s="21"/>
      <c r="D315" s="21"/>
      <c r="E315" s="21"/>
      <c r="F315" s="26"/>
      <c r="G315" s="41" t="str">
        <f t="shared" si="56"/>
        <v/>
      </c>
      <c r="H315" s="35">
        <f t="shared" si="54"/>
        <v>0</v>
      </c>
      <c r="I315" s="36"/>
      <c r="J315" s="36" t="str">
        <f t="shared" si="57"/>
        <v/>
      </c>
      <c r="K315" s="35">
        <f t="shared" si="58"/>
        <v>0</v>
      </c>
      <c r="L315" s="36"/>
      <c r="M315" s="36"/>
      <c r="N315" s="36"/>
      <c r="O315" s="36"/>
      <c r="P315" s="35" t="str">
        <f t="shared" si="64"/>
        <v/>
      </c>
      <c r="Q315" s="22"/>
      <c r="R315" s="42"/>
      <c r="S315" s="22"/>
      <c r="T315" s="42"/>
      <c r="U315" s="42"/>
      <c r="V315" s="38">
        <f t="shared" si="59"/>
        <v>0</v>
      </c>
      <c r="W315" s="35">
        <f t="shared" si="60"/>
        <v>0</v>
      </c>
      <c r="X315" s="36"/>
      <c r="Y315" s="36"/>
      <c r="Z315" s="51"/>
      <c r="AA315" s="35">
        <f t="shared" si="61"/>
        <v>0</v>
      </c>
      <c r="AB315" s="36"/>
      <c r="AC315" s="36"/>
      <c r="AD315" s="51"/>
      <c r="AE315" s="63">
        <f>IFERROR(IF(OR($C315="都道府県",$C315="市区町村"),(($L315*300+$M315*400+$N315*500)),VLOOKUP($G315,リスト!$A$2:$B$4,2,FALSE)),0)-SUM(R315,T315,U315)*2</f>
        <v>0</v>
      </c>
      <c r="AF315" s="38">
        <f t="shared" si="62"/>
        <v>0</v>
      </c>
      <c r="AG315" s="58">
        <f t="shared" si="55"/>
        <v>0</v>
      </c>
      <c r="AH315" s="67">
        <f t="shared" si="63"/>
        <v>0</v>
      </c>
      <c r="AI315" s="40"/>
      <c r="AJ315" s="16"/>
      <c r="AK315" s="29"/>
    </row>
    <row r="316" spans="1:37" ht="33.75" hidden="1" customHeight="1">
      <c r="A316">
        <v>298</v>
      </c>
      <c r="B316" s="21"/>
      <c r="C316" s="21"/>
      <c r="D316" s="21"/>
      <c r="E316" s="21"/>
      <c r="F316" s="26"/>
      <c r="G316" s="41" t="str">
        <f t="shared" si="56"/>
        <v/>
      </c>
      <c r="H316" s="35">
        <f t="shared" si="54"/>
        <v>0</v>
      </c>
      <c r="I316" s="36"/>
      <c r="J316" s="36" t="str">
        <f t="shared" si="57"/>
        <v/>
      </c>
      <c r="K316" s="35">
        <f t="shared" si="58"/>
        <v>0</v>
      </c>
      <c r="L316" s="36"/>
      <c r="M316" s="36"/>
      <c r="N316" s="36"/>
      <c r="O316" s="36"/>
      <c r="P316" s="35" t="str">
        <f t="shared" si="64"/>
        <v/>
      </c>
      <c r="Q316" s="22"/>
      <c r="R316" s="42"/>
      <c r="S316" s="22"/>
      <c r="T316" s="42"/>
      <c r="U316" s="42"/>
      <c r="V316" s="38">
        <f t="shared" si="59"/>
        <v>0</v>
      </c>
      <c r="W316" s="35">
        <f t="shared" si="60"/>
        <v>0</v>
      </c>
      <c r="X316" s="36"/>
      <c r="Y316" s="36"/>
      <c r="Z316" s="51"/>
      <c r="AA316" s="35">
        <f t="shared" si="61"/>
        <v>0</v>
      </c>
      <c r="AB316" s="36"/>
      <c r="AC316" s="36"/>
      <c r="AD316" s="51"/>
      <c r="AE316" s="63">
        <f>IFERROR(IF(OR($C316="都道府県",$C316="市区町村"),(($L316*300+$M316*400+$N316*500)),VLOOKUP($G316,リスト!$A$2:$B$4,2,FALSE)),0)-SUM(R316,T316,U316)*2</f>
        <v>0</v>
      </c>
      <c r="AF316" s="38">
        <f t="shared" si="62"/>
        <v>0</v>
      </c>
      <c r="AG316" s="58">
        <f t="shared" si="55"/>
        <v>0</v>
      </c>
      <c r="AH316" s="67">
        <f t="shared" si="63"/>
        <v>0</v>
      </c>
      <c r="AI316" s="40"/>
      <c r="AJ316" s="16"/>
      <c r="AK316" s="29"/>
    </row>
    <row r="317" spans="1:37" ht="33.75" hidden="1" customHeight="1">
      <c r="A317">
        <v>299</v>
      </c>
      <c r="B317" s="21"/>
      <c r="C317" s="21"/>
      <c r="D317" s="21"/>
      <c r="E317" s="21"/>
      <c r="F317" s="26"/>
      <c r="G317" s="41" t="str">
        <f t="shared" si="56"/>
        <v/>
      </c>
      <c r="H317" s="35">
        <f t="shared" si="54"/>
        <v>0</v>
      </c>
      <c r="I317" s="36"/>
      <c r="J317" s="36" t="str">
        <f t="shared" si="57"/>
        <v/>
      </c>
      <c r="K317" s="35">
        <f t="shared" si="58"/>
        <v>0</v>
      </c>
      <c r="L317" s="36"/>
      <c r="M317" s="36"/>
      <c r="N317" s="36"/>
      <c r="O317" s="36"/>
      <c r="P317" s="35" t="str">
        <f t="shared" si="64"/>
        <v/>
      </c>
      <c r="Q317" s="22"/>
      <c r="R317" s="42"/>
      <c r="S317" s="22"/>
      <c r="T317" s="42"/>
      <c r="U317" s="42"/>
      <c r="V317" s="38">
        <f t="shared" si="59"/>
        <v>0</v>
      </c>
      <c r="W317" s="35">
        <f t="shared" si="60"/>
        <v>0</v>
      </c>
      <c r="X317" s="36"/>
      <c r="Y317" s="36"/>
      <c r="Z317" s="51"/>
      <c r="AA317" s="35">
        <f t="shared" si="61"/>
        <v>0</v>
      </c>
      <c r="AB317" s="36"/>
      <c r="AC317" s="36"/>
      <c r="AD317" s="51"/>
      <c r="AE317" s="63">
        <f>IFERROR(IF(OR($C317="都道府県",$C317="市区町村"),(($L317*300+$M317*400+$N317*500)),VLOOKUP($G317,リスト!$A$2:$B$4,2,FALSE)),0)-SUM(R317,T317,U317)*2</f>
        <v>0</v>
      </c>
      <c r="AF317" s="38">
        <f t="shared" si="62"/>
        <v>0</v>
      </c>
      <c r="AG317" s="58">
        <f t="shared" si="55"/>
        <v>0</v>
      </c>
      <c r="AH317" s="67">
        <f t="shared" si="63"/>
        <v>0</v>
      </c>
      <c r="AI317" s="40"/>
      <c r="AJ317" s="16"/>
      <c r="AK317" s="29"/>
    </row>
    <row r="318" spans="1:37" ht="33.75" hidden="1" customHeight="1">
      <c r="A318">
        <v>300</v>
      </c>
      <c r="B318" s="21"/>
      <c r="C318" s="21"/>
      <c r="D318" s="21"/>
      <c r="E318" s="21"/>
      <c r="F318" s="26"/>
      <c r="G318" s="41" t="str">
        <f t="shared" si="56"/>
        <v/>
      </c>
      <c r="H318" s="35">
        <f t="shared" si="54"/>
        <v>0</v>
      </c>
      <c r="I318" s="36"/>
      <c r="J318" s="36" t="str">
        <f t="shared" si="57"/>
        <v/>
      </c>
      <c r="K318" s="35">
        <f t="shared" si="58"/>
        <v>0</v>
      </c>
      <c r="L318" s="36"/>
      <c r="M318" s="36"/>
      <c r="N318" s="36"/>
      <c r="O318" s="36"/>
      <c r="P318" s="35" t="str">
        <f t="shared" si="64"/>
        <v/>
      </c>
      <c r="Q318" s="22"/>
      <c r="R318" s="42"/>
      <c r="S318" s="22"/>
      <c r="T318" s="42"/>
      <c r="U318" s="42"/>
      <c r="V318" s="38">
        <f t="shared" si="59"/>
        <v>0</v>
      </c>
      <c r="W318" s="35">
        <f t="shared" si="60"/>
        <v>0</v>
      </c>
      <c r="X318" s="36"/>
      <c r="Y318" s="36"/>
      <c r="Z318" s="51"/>
      <c r="AA318" s="35">
        <f t="shared" si="61"/>
        <v>0</v>
      </c>
      <c r="AB318" s="36"/>
      <c r="AC318" s="36"/>
      <c r="AD318" s="51"/>
      <c r="AE318" s="63">
        <f>IFERROR(IF(OR($C318="都道府県",$C318="市区町村"),(($L318*300+$M318*400+$N318*500)),VLOOKUP($G318,リスト!$A$2:$B$4,2,FALSE)),0)-SUM(R318,T318,U318)*2</f>
        <v>0</v>
      </c>
      <c r="AF318" s="38">
        <f t="shared" si="62"/>
        <v>0</v>
      </c>
      <c r="AG318" s="58">
        <f t="shared" si="55"/>
        <v>0</v>
      </c>
      <c r="AH318" s="67">
        <f t="shared" si="63"/>
        <v>0</v>
      </c>
      <c r="AI318" s="40"/>
      <c r="AJ318" s="16"/>
      <c r="AK318" s="29"/>
    </row>
    <row r="319" spans="1:37" ht="33.75" hidden="1" customHeight="1">
      <c r="A319">
        <v>301</v>
      </c>
      <c r="B319" s="21"/>
      <c r="C319" s="21"/>
      <c r="D319" s="21"/>
      <c r="E319" s="21"/>
      <c r="F319" s="26"/>
      <c r="G319" s="41" t="str">
        <f t="shared" si="56"/>
        <v/>
      </c>
      <c r="H319" s="35">
        <f t="shared" si="54"/>
        <v>0</v>
      </c>
      <c r="I319" s="36"/>
      <c r="J319" s="36" t="str">
        <f t="shared" si="57"/>
        <v/>
      </c>
      <c r="K319" s="35">
        <f t="shared" si="58"/>
        <v>0</v>
      </c>
      <c r="L319" s="36"/>
      <c r="M319" s="36"/>
      <c r="N319" s="36"/>
      <c r="O319" s="36"/>
      <c r="P319" s="35" t="str">
        <f t="shared" si="64"/>
        <v/>
      </c>
      <c r="Q319" s="22"/>
      <c r="R319" s="42"/>
      <c r="S319" s="22"/>
      <c r="T319" s="42"/>
      <c r="U319" s="42"/>
      <c r="V319" s="38">
        <f t="shared" si="59"/>
        <v>0</v>
      </c>
      <c r="W319" s="35">
        <f t="shared" si="60"/>
        <v>0</v>
      </c>
      <c r="X319" s="36"/>
      <c r="Y319" s="36"/>
      <c r="Z319" s="51"/>
      <c r="AA319" s="35">
        <f t="shared" si="61"/>
        <v>0</v>
      </c>
      <c r="AB319" s="36"/>
      <c r="AC319" s="36"/>
      <c r="AD319" s="51"/>
      <c r="AE319" s="63">
        <f>IFERROR(IF(OR($C319="都道府県",$C319="市区町村"),(($L319*300+$M319*400+$N319*500)),VLOOKUP($G319,リスト!$A$2:$B$4,2,FALSE)),0)-SUM(R319,T319,U319)*2</f>
        <v>0</v>
      </c>
      <c r="AF319" s="38">
        <f t="shared" si="62"/>
        <v>0</v>
      </c>
      <c r="AG319" s="58">
        <f t="shared" si="55"/>
        <v>0</v>
      </c>
      <c r="AH319" s="67">
        <f t="shared" si="63"/>
        <v>0</v>
      </c>
      <c r="AI319" s="40"/>
      <c r="AJ319" s="16"/>
      <c r="AK319" s="29"/>
    </row>
    <row r="320" spans="1:37" ht="33.75" hidden="1" customHeight="1">
      <c r="A320">
        <v>302</v>
      </c>
      <c r="B320" s="21"/>
      <c r="C320" s="21"/>
      <c r="D320" s="21"/>
      <c r="E320" s="21"/>
      <c r="F320" s="26"/>
      <c r="G320" s="41" t="str">
        <f t="shared" si="56"/>
        <v/>
      </c>
      <c r="H320" s="35">
        <f t="shared" si="54"/>
        <v>0</v>
      </c>
      <c r="I320" s="36"/>
      <c r="J320" s="36" t="str">
        <f t="shared" si="57"/>
        <v/>
      </c>
      <c r="K320" s="35">
        <f t="shared" si="58"/>
        <v>0</v>
      </c>
      <c r="L320" s="36"/>
      <c r="M320" s="36"/>
      <c r="N320" s="36"/>
      <c r="O320" s="36"/>
      <c r="P320" s="35" t="str">
        <f t="shared" si="64"/>
        <v/>
      </c>
      <c r="Q320" s="22"/>
      <c r="R320" s="42"/>
      <c r="S320" s="22"/>
      <c r="T320" s="42"/>
      <c r="U320" s="42"/>
      <c r="V320" s="38">
        <f t="shared" si="59"/>
        <v>0</v>
      </c>
      <c r="W320" s="35">
        <f t="shared" si="60"/>
        <v>0</v>
      </c>
      <c r="X320" s="36"/>
      <c r="Y320" s="36"/>
      <c r="Z320" s="51"/>
      <c r="AA320" s="35">
        <f t="shared" si="61"/>
        <v>0</v>
      </c>
      <c r="AB320" s="36"/>
      <c r="AC320" s="36"/>
      <c r="AD320" s="51"/>
      <c r="AE320" s="63">
        <f>IFERROR(IF(OR($C320="都道府県",$C320="市区町村"),(($L320*300+$M320*400+$N320*500)),VLOOKUP($G320,リスト!$A$2:$B$4,2,FALSE)),0)-SUM(R320,T320,U320)*2</f>
        <v>0</v>
      </c>
      <c r="AF320" s="38">
        <f t="shared" si="62"/>
        <v>0</v>
      </c>
      <c r="AG320" s="58">
        <f t="shared" si="55"/>
        <v>0</v>
      </c>
      <c r="AH320" s="67">
        <f t="shared" si="63"/>
        <v>0</v>
      </c>
      <c r="AI320" s="40"/>
      <c r="AJ320" s="16"/>
      <c r="AK320" s="29"/>
    </row>
    <row r="321" spans="1:37" ht="33.75" hidden="1" customHeight="1">
      <c r="A321">
        <v>303</v>
      </c>
      <c r="B321" s="21"/>
      <c r="C321" s="21"/>
      <c r="D321" s="21"/>
      <c r="E321" s="21"/>
      <c r="F321" s="26"/>
      <c r="G321" s="41" t="str">
        <f t="shared" si="56"/>
        <v/>
      </c>
      <c r="H321" s="35">
        <f t="shared" si="54"/>
        <v>0</v>
      </c>
      <c r="I321" s="36"/>
      <c r="J321" s="36" t="str">
        <f t="shared" si="57"/>
        <v/>
      </c>
      <c r="K321" s="35">
        <f t="shared" si="58"/>
        <v>0</v>
      </c>
      <c r="L321" s="36"/>
      <c r="M321" s="36"/>
      <c r="N321" s="36"/>
      <c r="O321" s="36"/>
      <c r="P321" s="35" t="str">
        <f t="shared" si="64"/>
        <v/>
      </c>
      <c r="Q321" s="22"/>
      <c r="R321" s="42"/>
      <c r="S321" s="22"/>
      <c r="T321" s="42"/>
      <c r="U321" s="42"/>
      <c r="V321" s="38">
        <f t="shared" si="59"/>
        <v>0</v>
      </c>
      <c r="W321" s="35">
        <f t="shared" si="60"/>
        <v>0</v>
      </c>
      <c r="X321" s="36"/>
      <c r="Y321" s="36"/>
      <c r="Z321" s="51"/>
      <c r="AA321" s="35">
        <f t="shared" si="61"/>
        <v>0</v>
      </c>
      <c r="AB321" s="36"/>
      <c r="AC321" s="36"/>
      <c r="AD321" s="51"/>
      <c r="AE321" s="63">
        <f>IFERROR(IF(OR($C321="都道府県",$C321="市区町村"),(($L321*300+$M321*400+$N321*500)),VLOOKUP($G321,リスト!$A$2:$B$4,2,FALSE)),0)-SUM(R321,T321,U321)*2</f>
        <v>0</v>
      </c>
      <c r="AF321" s="38">
        <f t="shared" si="62"/>
        <v>0</v>
      </c>
      <c r="AG321" s="58">
        <f t="shared" si="55"/>
        <v>0</v>
      </c>
      <c r="AH321" s="67">
        <f t="shared" si="63"/>
        <v>0</v>
      </c>
      <c r="AI321" s="40"/>
      <c r="AJ321" s="16"/>
      <c r="AK321" s="29"/>
    </row>
    <row r="322" spans="1:37" ht="33.75" hidden="1" customHeight="1">
      <c r="A322">
        <v>304</v>
      </c>
      <c r="B322" s="21"/>
      <c r="C322" s="21"/>
      <c r="D322" s="21"/>
      <c r="E322" s="21"/>
      <c r="F322" s="26"/>
      <c r="G322" s="41" t="str">
        <f t="shared" si="56"/>
        <v/>
      </c>
      <c r="H322" s="35">
        <f t="shared" si="54"/>
        <v>0</v>
      </c>
      <c r="I322" s="36"/>
      <c r="J322" s="36" t="str">
        <f t="shared" si="57"/>
        <v/>
      </c>
      <c r="K322" s="35">
        <f t="shared" si="58"/>
        <v>0</v>
      </c>
      <c r="L322" s="36"/>
      <c r="M322" s="36"/>
      <c r="N322" s="36"/>
      <c r="O322" s="36"/>
      <c r="P322" s="35" t="str">
        <f t="shared" si="64"/>
        <v/>
      </c>
      <c r="Q322" s="22"/>
      <c r="R322" s="42"/>
      <c r="S322" s="22"/>
      <c r="T322" s="42"/>
      <c r="U322" s="42"/>
      <c r="V322" s="38">
        <f t="shared" si="59"/>
        <v>0</v>
      </c>
      <c r="W322" s="35">
        <f t="shared" si="60"/>
        <v>0</v>
      </c>
      <c r="X322" s="36"/>
      <c r="Y322" s="36"/>
      <c r="Z322" s="51"/>
      <c r="AA322" s="35">
        <f t="shared" si="61"/>
        <v>0</v>
      </c>
      <c r="AB322" s="36"/>
      <c r="AC322" s="36"/>
      <c r="AD322" s="51"/>
      <c r="AE322" s="63">
        <f>IFERROR(IF(OR($C322="都道府県",$C322="市区町村"),(($L322*300+$M322*400+$N322*500)),VLOOKUP($G322,リスト!$A$2:$B$4,2,FALSE)),0)-SUM(R322,T322,U322)*2</f>
        <v>0</v>
      </c>
      <c r="AF322" s="38">
        <f t="shared" si="62"/>
        <v>0</v>
      </c>
      <c r="AG322" s="58">
        <f t="shared" si="55"/>
        <v>0</v>
      </c>
      <c r="AH322" s="67">
        <f t="shared" si="63"/>
        <v>0</v>
      </c>
      <c r="AI322" s="40"/>
      <c r="AJ322" s="16"/>
      <c r="AK322" s="29"/>
    </row>
    <row r="323" spans="1:37" ht="33.75" hidden="1" customHeight="1">
      <c r="A323">
        <v>305</v>
      </c>
      <c r="B323" s="21"/>
      <c r="C323" s="21"/>
      <c r="D323" s="21"/>
      <c r="E323" s="21"/>
      <c r="F323" s="26"/>
      <c r="G323" s="41" t="str">
        <f t="shared" si="56"/>
        <v/>
      </c>
      <c r="H323" s="35">
        <f t="shared" si="54"/>
        <v>0</v>
      </c>
      <c r="I323" s="36"/>
      <c r="J323" s="36" t="str">
        <f t="shared" si="57"/>
        <v/>
      </c>
      <c r="K323" s="35">
        <f t="shared" si="58"/>
        <v>0</v>
      </c>
      <c r="L323" s="36"/>
      <c r="M323" s="36"/>
      <c r="N323" s="36"/>
      <c r="O323" s="36"/>
      <c r="P323" s="35" t="str">
        <f t="shared" si="64"/>
        <v/>
      </c>
      <c r="Q323" s="22"/>
      <c r="R323" s="42"/>
      <c r="S323" s="22"/>
      <c r="T323" s="42"/>
      <c r="U323" s="42"/>
      <c r="V323" s="38">
        <f t="shared" si="59"/>
        <v>0</v>
      </c>
      <c r="W323" s="35">
        <f t="shared" si="60"/>
        <v>0</v>
      </c>
      <c r="X323" s="36"/>
      <c r="Y323" s="36"/>
      <c r="Z323" s="51"/>
      <c r="AA323" s="35">
        <f t="shared" si="61"/>
        <v>0</v>
      </c>
      <c r="AB323" s="36"/>
      <c r="AC323" s="36"/>
      <c r="AD323" s="51"/>
      <c r="AE323" s="63">
        <f>IFERROR(IF(OR($C323="都道府県",$C323="市区町村"),(($L323*300+$M323*400+$N323*500)),VLOOKUP($G323,リスト!$A$2:$B$4,2,FALSE)),0)-SUM(R323,T323,U323)*2</f>
        <v>0</v>
      </c>
      <c r="AF323" s="38">
        <f t="shared" si="62"/>
        <v>0</v>
      </c>
      <c r="AG323" s="58">
        <f t="shared" si="55"/>
        <v>0</v>
      </c>
      <c r="AH323" s="67">
        <f t="shared" si="63"/>
        <v>0</v>
      </c>
      <c r="AI323" s="40"/>
      <c r="AJ323" s="16"/>
      <c r="AK323" s="29"/>
    </row>
    <row r="324" spans="1:37" ht="33.75" hidden="1" customHeight="1">
      <c r="A324">
        <v>306</v>
      </c>
      <c r="B324" s="21"/>
      <c r="C324" s="21"/>
      <c r="D324" s="21"/>
      <c r="E324" s="21"/>
      <c r="F324" s="26"/>
      <c r="G324" s="41" t="str">
        <f t="shared" si="56"/>
        <v/>
      </c>
      <c r="H324" s="35">
        <f t="shared" si="54"/>
        <v>0</v>
      </c>
      <c r="I324" s="36"/>
      <c r="J324" s="36" t="str">
        <f t="shared" si="57"/>
        <v/>
      </c>
      <c r="K324" s="35">
        <f t="shared" si="58"/>
        <v>0</v>
      </c>
      <c r="L324" s="36"/>
      <c r="M324" s="36"/>
      <c r="N324" s="36"/>
      <c r="O324" s="36"/>
      <c r="P324" s="35" t="str">
        <f t="shared" si="64"/>
        <v/>
      </c>
      <c r="Q324" s="22"/>
      <c r="R324" s="42"/>
      <c r="S324" s="22"/>
      <c r="T324" s="42"/>
      <c r="U324" s="42"/>
      <c r="V324" s="38">
        <f t="shared" si="59"/>
        <v>0</v>
      </c>
      <c r="W324" s="35">
        <f t="shared" si="60"/>
        <v>0</v>
      </c>
      <c r="X324" s="36"/>
      <c r="Y324" s="36"/>
      <c r="Z324" s="51"/>
      <c r="AA324" s="35">
        <f t="shared" si="61"/>
        <v>0</v>
      </c>
      <c r="AB324" s="36"/>
      <c r="AC324" s="36"/>
      <c r="AD324" s="51"/>
      <c r="AE324" s="63">
        <f>IFERROR(IF(OR($C324="都道府県",$C324="市区町村"),(($L324*300+$M324*400+$N324*500)),VLOOKUP($G324,リスト!$A$2:$B$4,2,FALSE)),0)-SUM(R324,T324,U324)*2</f>
        <v>0</v>
      </c>
      <c r="AF324" s="38">
        <f t="shared" si="62"/>
        <v>0</v>
      </c>
      <c r="AG324" s="58">
        <f t="shared" si="55"/>
        <v>0</v>
      </c>
      <c r="AH324" s="67">
        <f t="shared" si="63"/>
        <v>0</v>
      </c>
      <c r="AI324" s="40"/>
      <c r="AJ324" s="16"/>
      <c r="AK324" s="29"/>
    </row>
    <row r="325" spans="1:37" ht="33.75" hidden="1" customHeight="1">
      <c r="A325">
        <v>307</v>
      </c>
      <c r="B325" s="21"/>
      <c r="C325" s="21"/>
      <c r="D325" s="21"/>
      <c r="E325" s="21"/>
      <c r="F325" s="26"/>
      <c r="G325" s="41" t="str">
        <f t="shared" si="56"/>
        <v/>
      </c>
      <c r="H325" s="35">
        <f t="shared" si="54"/>
        <v>0</v>
      </c>
      <c r="I325" s="36"/>
      <c r="J325" s="36" t="str">
        <f t="shared" si="57"/>
        <v/>
      </c>
      <c r="K325" s="35">
        <f t="shared" si="58"/>
        <v>0</v>
      </c>
      <c r="L325" s="36"/>
      <c r="M325" s="36"/>
      <c r="N325" s="36"/>
      <c r="O325" s="36"/>
      <c r="P325" s="35" t="str">
        <f t="shared" si="64"/>
        <v/>
      </c>
      <c r="Q325" s="22"/>
      <c r="R325" s="42"/>
      <c r="S325" s="22"/>
      <c r="T325" s="42"/>
      <c r="U325" s="42"/>
      <c r="V325" s="38">
        <f t="shared" si="59"/>
        <v>0</v>
      </c>
      <c r="W325" s="35">
        <f t="shared" si="60"/>
        <v>0</v>
      </c>
      <c r="X325" s="36"/>
      <c r="Y325" s="36"/>
      <c r="Z325" s="51"/>
      <c r="AA325" s="35">
        <f t="shared" si="61"/>
        <v>0</v>
      </c>
      <c r="AB325" s="36"/>
      <c r="AC325" s="36"/>
      <c r="AD325" s="51"/>
      <c r="AE325" s="63">
        <f>IFERROR(IF(OR($C325="都道府県",$C325="市区町村"),(($L325*300+$M325*400+$N325*500)),VLOOKUP($G325,リスト!$A$2:$B$4,2,FALSE)),0)-SUM(R325,T325,U325)*2</f>
        <v>0</v>
      </c>
      <c r="AF325" s="38">
        <f t="shared" si="62"/>
        <v>0</v>
      </c>
      <c r="AG325" s="58">
        <f t="shared" si="55"/>
        <v>0</v>
      </c>
      <c r="AH325" s="67">
        <f t="shared" si="63"/>
        <v>0</v>
      </c>
      <c r="AI325" s="40"/>
      <c r="AJ325" s="16"/>
      <c r="AK325" s="29"/>
    </row>
    <row r="326" spans="1:37" ht="33.75" hidden="1" customHeight="1">
      <c r="A326">
        <v>308</v>
      </c>
      <c r="B326" s="21"/>
      <c r="C326" s="21"/>
      <c r="D326" s="21"/>
      <c r="E326" s="21"/>
      <c r="F326" s="26"/>
      <c r="G326" s="41" t="str">
        <f t="shared" si="56"/>
        <v/>
      </c>
      <c r="H326" s="35">
        <f t="shared" si="54"/>
        <v>0</v>
      </c>
      <c r="I326" s="36"/>
      <c r="J326" s="36" t="str">
        <f t="shared" si="57"/>
        <v/>
      </c>
      <c r="K326" s="35">
        <f t="shared" si="58"/>
        <v>0</v>
      </c>
      <c r="L326" s="36"/>
      <c r="M326" s="36"/>
      <c r="N326" s="36"/>
      <c r="O326" s="36"/>
      <c r="P326" s="35" t="str">
        <f t="shared" si="64"/>
        <v/>
      </c>
      <c r="Q326" s="22"/>
      <c r="R326" s="42"/>
      <c r="S326" s="22"/>
      <c r="T326" s="42"/>
      <c r="U326" s="42"/>
      <c r="V326" s="38">
        <f t="shared" si="59"/>
        <v>0</v>
      </c>
      <c r="W326" s="35">
        <f t="shared" si="60"/>
        <v>0</v>
      </c>
      <c r="X326" s="36"/>
      <c r="Y326" s="36"/>
      <c r="Z326" s="51"/>
      <c r="AA326" s="35">
        <f t="shared" si="61"/>
        <v>0</v>
      </c>
      <c r="AB326" s="36"/>
      <c r="AC326" s="36"/>
      <c r="AD326" s="51"/>
      <c r="AE326" s="63">
        <f>IFERROR(IF(OR($C326="都道府県",$C326="市区町村"),(($L326*300+$M326*400+$N326*500)),VLOOKUP($G326,リスト!$A$2:$B$4,2,FALSE)),0)-SUM(R326,T326,U326)*2</f>
        <v>0</v>
      </c>
      <c r="AF326" s="38">
        <f t="shared" si="62"/>
        <v>0</v>
      </c>
      <c r="AG326" s="58">
        <f t="shared" si="55"/>
        <v>0</v>
      </c>
      <c r="AH326" s="67">
        <f t="shared" si="63"/>
        <v>0</v>
      </c>
      <c r="AI326" s="40"/>
      <c r="AJ326" s="16"/>
      <c r="AK326" s="29"/>
    </row>
    <row r="327" spans="1:37" ht="33.75" hidden="1" customHeight="1">
      <c r="A327">
        <v>309</v>
      </c>
      <c r="B327" s="21"/>
      <c r="C327" s="21"/>
      <c r="D327" s="21"/>
      <c r="E327" s="21"/>
      <c r="F327" s="26"/>
      <c r="G327" s="41" t="str">
        <f t="shared" si="56"/>
        <v/>
      </c>
      <c r="H327" s="35">
        <f t="shared" si="54"/>
        <v>0</v>
      </c>
      <c r="I327" s="36"/>
      <c r="J327" s="36" t="str">
        <f t="shared" si="57"/>
        <v/>
      </c>
      <c r="K327" s="35">
        <f t="shared" si="58"/>
        <v>0</v>
      </c>
      <c r="L327" s="36"/>
      <c r="M327" s="36"/>
      <c r="N327" s="36"/>
      <c r="O327" s="36"/>
      <c r="P327" s="35" t="str">
        <f t="shared" si="64"/>
        <v/>
      </c>
      <c r="Q327" s="22"/>
      <c r="R327" s="42"/>
      <c r="S327" s="22"/>
      <c r="T327" s="42"/>
      <c r="U327" s="42"/>
      <c r="V327" s="38">
        <f t="shared" si="59"/>
        <v>0</v>
      </c>
      <c r="W327" s="35">
        <f t="shared" si="60"/>
        <v>0</v>
      </c>
      <c r="X327" s="36"/>
      <c r="Y327" s="36"/>
      <c r="Z327" s="51"/>
      <c r="AA327" s="35">
        <f t="shared" si="61"/>
        <v>0</v>
      </c>
      <c r="AB327" s="36"/>
      <c r="AC327" s="36"/>
      <c r="AD327" s="51"/>
      <c r="AE327" s="63">
        <f>IFERROR(IF(OR($C327="都道府県",$C327="市区町村"),(($L327*300+$M327*400+$N327*500)),VLOOKUP($G327,リスト!$A$2:$B$4,2,FALSE)),0)-SUM(R327,T327,U327)*2</f>
        <v>0</v>
      </c>
      <c r="AF327" s="38">
        <f t="shared" si="62"/>
        <v>0</v>
      </c>
      <c r="AG327" s="58">
        <f t="shared" si="55"/>
        <v>0</v>
      </c>
      <c r="AH327" s="67">
        <f t="shared" si="63"/>
        <v>0</v>
      </c>
      <c r="AI327" s="40"/>
      <c r="AJ327" s="16"/>
      <c r="AK327" s="29"/>
    </row>
    <row r="328" spans="1:37" ht="33.75" hidden="1" customHeight="1">
      <c r="A328">
        <v>310</v>
      </c>
      <c r="B328" s="21"/>
      <c r="C328" s="21"/>
      <c r="D328" s="21"/>
      <c r="E328" s="21"/>
      <c r="F328" s="26"/>
      <c r="G328" s="41" t="str">
        <f t="shared" si="56"/>
        <v/>
      </c>
      <c r="H328" s="35">
        <f t="shared" si="54"/>
        <v>0</v>
      </c>
      <c r="I328" s="36"/>
      <c r="J328" s="36" t="str">
        <f t="shared" si="57"/>
        <v/>
      </c>
      <c r="K328" s="35">
        <f t="shared" si="58"/>
        <v>0</v>
      </c>
      <c r="L328" s="36"/>
      <c r="M328" s="36"/>
      <c r="N328" s="36"/>
      <c r="O328" s="36"/>
      <c r="P328" s="35" t="str">
        <f t="shared" si="64"/>
        <v/>
      </c>
      <c r="Q328" s="22"/>
      <c r="R328" s="42"/>
      <c r="S328" s="22"/>
      <c r="T328" s="42"/>
      <c r="U328" s="42"/>
      <c r="V328" s="38">
        <f t="shared" si="59"/>
        <v>0</v>
      </c>
      <c r="W328" s="35">
        <f t="shared" si="60"/>
        <v>0</v>
      </c>
      <c r="X328" s="36"/>
      <c r="Y328" s="36"/>
      <c r="Z328" s="51"/>
      <c r="AA328" s="35">
        <f t="shared" si="61"/>
        <v>0</v>
      </c>
      <c r="AB328" s="36"/>
      <c r="AC328" s="36"/>
      <c r="AD328" s="51"/>
      <c r="AE328" s="63">
        <f>IFERROR(IF(OR($C328="都道府県",$C328="市区町村"),(($L328*300+$M328*400+$N328*500)),VLOOKUP($G328,リスト!$A$2:$B$4,2,FALSE)),0)-SUM(R328,T328,U328)*2</f>
        <v>0</v>
      </c>
      <c r="AF328" s="38">
        <f t="shared" si="62"/>
        <v>0</v>
      </c>
      <c r="AG328" s="58">
        <f t="shared" si="55"/>
        <v>0</v>
      </c>
      <c r="AH328" s="67">
        <f t="shared" si="63"/>
        <v>0</v>
      </c>
      <c r="AI328" s="40"/>
      <c r="AJ328" s="16"/>
      <c r="AK328" s="29"/>
    </row>
    <row r="329" spans="1:37" ht="33.75" hidden="1" customHeight="1">
      <c r="A329">
        <v>311</v>
      </c>
      <c r="B329" s="21"/>
      <c r="C329" s="21"/>
      <c r="D329" s="21"/>
      <c r="E329" s="21"/>
      <c r="F329" s="26"/>
      <c r="G329" s="41" t="str">
        <f t="shared" si="56"/>
        <v/>
      </c>
      <c r="H329" s="35">
        <f t="shared" si="54"/>
        <v>0</v>
      </c>
      <c r="I329" s="36"/>
      <c r="J329" s="36" t="str">
        <f t="shared" si="57"/>
        <v/>
      </c>
      <c r="K329" s="35">
        <f t="shared" si="58"/>
        <v>0</v>
      </c>
      <c r="L329" s="36"/>
      <c r="M329" s="36"/>
      <c r="N329" s="36"/>
      <c r="O329" s="36"/>
      <c r="P329" s="35" t="str">
        <f t="shared" si="64"/>
        <v/>
      </c>
      <c r="Q329" s="22"/>
      <c r="R329" s="42"/>
      <c r="S329" s="22"/>
      <c r="T329" s="42"/>
      <c r="U329" s="42"/>
      <c r="V329" s="38">
        <f t="shared" si="59"/>
        <v>0</v>
      </c>
      <c r="W329" s="35">
        <f t="shared" si="60"/>
        <v>0</v>
      </c>
      <c r="X329" s="36"/>
      <c r="Y329" s="36"/>
      <c r="Z329" s="51"/>
      <c r="AA329" s="35">
        <f t="shared" si="61"/>
        <v>0</v>
      </c>
      <c r="AB329" s="36"/>
      <c r="AC329" s="36"/>
      <c r="AD329" s="51"/>
      <c r="AE329" s="63">
        <f>IFERROR(IF(OR($C329="都道府県",$C329="市区町村"),(($L329*300+$M329*400+$N329*500)),VLOOKUP($G329,リスト!$A$2:$B$4,2,FALSE)),0)-SUM(R329,T329,U329)*2</f>
        <v>0</v>
      </c>
      <c r="AF329" s="38">
        <f t="shared" si="62"/>
        <v>0</v>
      </c>
      <c r="AG329" s="58">
        <f t="shared" si="55"/>
        <v>0</v>
      </c>
      <c r="AH329" s="67">
        <f t="shared" si="63"/>
        <v>0</v>
      </c>
      <c r="AI329" s="40"/>
      <c r="AJ329" s="16"/>
      <c r="AK329" s="29"/>
    </row>
    <row r="330" spans="1:37" ht="33.75" hidden="1" customHeight="1">
      <c r="A330">
        <v>312</v>
      </c>
      <c r="B330" s="21"/>
      <c r="C330" s="21"/>
      <c r="D330" s="21"/>
      <c r="E330" s="21"/>
      <c r="F330" s="26"/>
      <c r="G330" s="41" t="str">
        <f t="shared" si="56"/>
        <v/>
      </c>
      <c r="H330" s="35">
        <f t="shared" si="54"/>
        <v>0</v>
      </c>
      <c r="I330" s="36"/>
      <c r="J330" s="36" t="str">
        <f t="shared" si="57"/>
        <v/>
      </c>
      <c r="K330" s="35">
        <f t="shared" si="58"/>
        <v>0</v>
      </c>
      <c r="L330" s="36"/>
      <c r="M330" s="36"/>
      <c r="N330" s="36"/>
      <c r="O330" s="36"/>
      <c r="P330" s="35" t="str">
        <f t="shared" si="64"/>
        <v/>
      </c>
      <c r="Q330" s="22"/>
      <c r="R330" s="42"/>
      <c r="S330" s="22"/>
      <c r="T330" s="42"/>
      <c r="U330" s="42"/>
      <c r="V330" s="38">
        <f t="shared" si="59"/>
        <v>0</v>
      </c>
      <c r="W330" s="35">
        <f t="shared" si="60"/>
        <v>0</v>
      </c>
      <c r="X330" s="36"/>
      <c r="Y330" s="36"/>
      <c r="Z330" s="51"/>
      <c r="AA330" s="35">
        <f t="shared" si="61"/>
        <v>0</v>
      </c>
      <c r="AB330" s="36"/>
      <c r="AC330" s="36"/>
      <c r="AD330" s="51"/>
      <c r="AE330" s="63">
        <f>IFERROR(IF(OR($C330="都道府県",$C330="市区町村"),(($L330*300+$M330*400+$N330*500)),VLOOKUP($G330,リスト!$A$2:$B$4,2,FALSE)),0)-SUM(R330,T330,U330)*2</f>
        <v>0</v>
      </c>
      <c r="AF330" s="38">
        <f t="shared" si="62"/>
        <v>0</v>
      </c>
      <c r="AG330" s="58">
        <f t="shared" si="55"/>
        <v>0</v>
      </c>
      <c r="AH330" s="67">
        <f t="shared" si="63"/>
        <v>0</v>
      </c>
      <c r="AI330" s="40"/>
      <c r="AJ330" s="16"/>
      <c r="AK330" s="29"/>
    </row>
    <row r="331" spans="1:37" ht="33.75" hidden="1" customHeight="1">
      <c r="A331">
        <v>313</v>
      </c>
      <c r="B331" s="21"/>
      <c r="C331" s="21"/>
      <c r="D331" s="21"/>
      <c r="E331" s="21"/>
      <c r="F331" s="26"/>
      <c r="G331" s="41" t="str">
        <f t="shared" si="56"/>
        <v/>
      </c>
      <c r="H331" s="35">
        <f t="shared" si="54"/>
        <v>0</v>
      </c>
      <c r="I331" s="36"/>
      <c r="J331" s="36" t="str">
        <f t="shared" si="57"/>
        <v/>
      </c>
      <c r="K331" s="35">
        <f t="shared" si="58"/>
        <v>0</v>
      </c>
      <c r="L331" s="36"/>
      <c r="M331" s="36"/>
      <c r="N331" s="36"/>
      <c r="O331" s="36"/>
      <c r="P331" s="35" t="str">
        <f t="shared" si="64"/>
        <v/>
      </c>
      <c r="Q331" s="22"/>
      <c r="R331" s="42"/>
      <c r="S331" s="22"/>
      <c r="T331" s="42"/>
      <c r="U331" s="42"/>
      <c r="V331" s="38">
        <f t="shared" si="59"/>
        <v>0</v>
      </c>
      <c r="W331" s="35">
        <f t="shared" si="60"/>
        <v>0</v>
      </c>
      <c r="X331" s="36"/>
      <c r="Y331" s="36"/>
      <c r="Z331" s="51"/>
      <c r="AA331" s="35">
        <f t="shared" si="61"/>
        <v>0</v>
      </c>
      <c r="AB331" s="36"/>
      <c r="AC331" s="36"/>
      <c r="AD331" s="51"/>
      <c r="AE331" s="63">
        <f>IFERROR(IF(OR($C331="都道府県",$C331="市区町村"),(($L331*300+$M331*400+$N331*500)),VLOOKUP($G331,リスト!$A$2:$B$4,2,FALSE)),0)-SUM(R331,T331,U331)*2</f>
        <v>0</v>
      </c>
      <c r="AF331" s="38">
        <f t="shared" si="62"/>
        <v>0</v>
      </c>
      <c r="AG331" s="58">
        <f t="shared" si="55"/>
        <v>0</v>
      </c>
      <c r="AH331" s="67">
        <f t="shared" si="63"/>
        <v>0</v>
      </c>
      <c r="AI331" s="40"/>
      <c r="AJ331" s="16"/>
      <c r="AK331" s="29"/>
    </row>
    <row r="332" spans="1:37" ht="33.75" hidden="1" customHeight="1">
      <c r="A332">
        <v>314</v>
      </c>
      <c r="B332" s="21"/>
      <c r="C332" s="21"/>
      <c r="D332" s="21"/>
      <c r="E332" s="21"/>
      <c r="F332" s="26"/>
      <c r="G332" s="41" t="str">
        <f t="shared" si="56"/>
        <v/>
      </c>
      <c r="H332" s="35">
        <f t="shared" si="54"/>
        <v>0</v>
      </c>
      <c r="I332" s="36"/>
      <c r="J332" s="36" t="str">
        <f t="shared" si="57"/>
        <v/>
      </c>
      <c r="K332" s="35">
        <f t="shared" si="58"/>
        <v>0</v>
      </c>
      <c r="L332" s="36"/>
      <c r="M332" s="36"/>
      <c r="N332" s="36"/>
      <c r="O332" s="36"/>
      <c r="P332" s="35" t="str">
        <f t="shared" si="64"/>
        <v/>
      </c>
      <c r="Q332" s="22"/>
      <c r="R332" s="42"/>
      <c r="S332" s="22"/>
      <c r="T332" s="42"/>
      <c r="U332" s="42"/>
      <c r="V332" s="38">
        <f t="shared" si="59"/>
        <v>0</v>
      </c>
      <c r="W332" s="35">
        <f t="shared" si="60"/>
        <v>0</v>
      </c>
      <c r="X332" s="36"/>
      <c r="Y332" s="36"/>
      <c r="Z332" s="51"/>
      <c r="AA332" s="35">
        <f t="shared" si="61"/>
        <v>0</v>
      </c>
      <c r="AB332" s="36"/>
      <c r="AC332" s="36"/>
      <c r="AD332" s="51"/>
      <c r="AE332" s="63">
        <f>IFERROR(IF(OR($C332="都道府県",$C332="市区町村"),(($L332*300+$M332*400+$N332*500)),VLOOKUP($G332,リスト!$A$2:$B$4,2,FALSE)),0)-SUM(R332,T332,U332)*2</f>
        <v>0</v>
      </c>
      <c r="AF332" s="38">
        <f t="shared" si="62"/>
        <v>0</v>
      </c>
      <c r="AG332" s="58">
        <f t="shared" si="55"/>
        <v>0</v>
      </c>
      <c r="AH332" s="67">
        <f t="shared" si="63"/>
        <v>0</v>
      </c>
      <c r="AI332" s="40"/>
      <c r="AJ332" s="16"/>
      <c r="AK332" s="29"/>
    </row>
    <row r="333" spans="1:37" ht="33.75" hidden="1" customHeight="1">
      <c r="A333">
        <v>315</v>
      </c>
      <c r="B333" s="21"/>
      <c r="C333" s="21"/>
      <c r="D333" s="21"/>
      <c r="E333" s="21"/>
      <c r="F333" s="26"/>
      <c r="G333" s="41" t="str">
        <f t="shared" si="56"/>
        <v/>
      </c>
      <c r="H333" s="35">
        <f t="shared" si="54"/>
        <v>0</v>
      </c>
      <c r="I333" s="36"/>
      <c r="J333" s="36" t="str">
        <f t="shared" si="57"/>
        <v/>
      </c>
      <c r="K333" s="35">
        <f t="shared" si="58"/>
        <v>0</v>
      </c>
      <c r="L333" s="36"/>
      <c r="M333" s="36"/>
      <c r="N333" s="36"/>
      <c r="O333" s="36"/>
      <c r="P333" s="35" t="str">
        <f t="shared" si="64"/>
        <v/>
      </c>
      <c r="Q333" s="22"/>
      <c r="R333" s="42"/>
      <c r="S333" s="22"/>
      <c r="T333" s="42"/>
      <c r="U333" s="42"/>
      <c r="V333" s="38">
        <f t="shared" si="59"/>
        <v>0</v>
      </c>
      <c r="W333" s="35">
        <f t="shared" si="60"/>
        <v>0</v>
      </c>
      <c r="X333" s="36"/>
      <c r="Y333" s="36"/>
      <c r="Z333" s="51"/>
      <c r="AA333" s="35">
        <f t="shared" si="61"/>
        <v>0</v>
      </c>
      <c r="AB333" s="36"/>
      <c r="AC333" s="36"/>
      <c r="AD333" s="51"/>
      <c r="AE333" s="63">
        <f>IFERROR(IF(OR($C333="都道府県",$C333="市区町村"),(($L333*300+$M333*400+$N333*500)),VLOOKUP($G333,リスト!$A$2:$B$4,2,FALSE)),0)-SUM(R333,T333,U333)*2</f>
        <v>0</v>
      </c>
      <c r="AF333" s="38">
        <f t="shared" si="62"/>
        <v>0</v>
      </c>
      <c r="AG333" s="58">
        <f t="shared" si="55"/>
        <v>0</v>
      </c>
      <c r="AH333" s="67">
        <f t="shared" si="63"/>
        <v>0</v>
      </c>
      <c r="AI333" s="40"/>
      <c r="AJ333" s="16"/>
      <c r="AK333" s="29"/>
    </row>
    <row r="334" spans="1:37" ht="33.75" hidden="1" customHeight="1">
      <c r="A334">
        <v>316</v>
      </c>
      <c r="B334" s="21"/>
      <c r="C334" s="21"/>
      <c r="D334" s="21"/>
      <c r="E334" s="21"/>
      <c r="F334" s="26"/>
      <c r="G334" s="41" t="str">
        <f t="shared" si="56"/>
        <v/>
      </c>
      <c r="H334" s="35">
        <f t="shared" si="54"/>
        <v>0</v>
      </c>
      <c r="I334" s="36"/>
      <c r="J334" s="36" t="str">
        <f t="shared" si="57"/>
        <v/>
      </c>
      <c r="K334" s="35">
        <f t="shared" si="58"/>
        <v>0</v>
      </c>
      <c r="L334" s="36"/>
      <c r="M334" s="36"/>
      <c r="N334" s="36"/>
      <c r="O334" s="36"/>
      <c r="P334" s="35" t="str">
        <f t="shared" si="64"/>
        <v/>
      </c>
      <c r="Q334" s="22"/>
      <c r="R334" s="42"/>
      <c r="S334" s="22"/>
      <c r="T334" s="42"/>
      <c r="U334" s="42"/>
      <c r="V334" s="38">
        <f t="shared" si="59"/>
        <v>0</v>
      </c>
      <c r="W334" s="35">
        <f t="shared" si="60"/>
        <v>0</v>
      </c>
      <c r="X334" s="36"/>
      <c r="Y334" s="36"/>
      <c r="Z334" s="51"/>
      <c r="AA334" s="35">
        <f t="shared" si="61"/>
        <v>0</v>
      </c>
      <c r="AB334" s="36"/>
      <c r="AC334" s="36"/>
      <c r="AD334" s="51"/>
      <c r="AE334" s="63">
        <f>IFERROR(IF(OR($C334="都道府県",$C334="市区町村"),(($L334*300+$M334*400+$N334*500)),VLOOKUP($G334,リスト!$A$2:$B$4,2,FALSE)),0)-SUM(R334,T334,U334)*2</f>
        <v>0</v>
      </c>
      <c r="AF334" s="38">
        <f t="shared" si="62"/>
        <v>0</v>
      </c>
      <c r="AG334" s="58">
        <f t="shared" si="55"/>
        <v>0</v>
      </c>
      <c r="AH334" s="67">
        <f t="shared" si="63"/>
        <v>0</v>
      </c>
      <c r="AI334" s="40"/>
      <c r="AJ334" s="16"/>
      <c r="AK334" s="29"/>
    </row>
    <row r="335" spans="1:37" ht="33.75" hidden="1" customHeight="1">
      <c r="A335">
        <v>317</v>
      </c>
      <c r="B335" s="21"/>
      <c r="C335" s="21"/>
      <c r="D335" s="21"/>
      <c r="E335" s="21"/>
      <c r="F335" s="26"/>
      <c r="G335" s="41" t="str">
        <f t="shared" si="56"/>
        <v/>
      </c>
      <c r="H335" s="35">
        <f t="shared" si="54"/>
        <v>0</v>
      </c>
      <c r="I335" s="36"/>
      <c r="J335" s="36" t="str">
        <f t="shared" si="57"/>
        <v/>
      </c>
      <c r="K335" s="35">
        <f t="shared" si="58"/>
        <v>0</v>
      </c>
      <c r="L335" s="36"/>
      <c r="M335" s="36"/>
      <c r="N335" s="36"/>
      <c r="O335" s="36"/>
      <c r="P335" s="35" t="str">
        <f t="shared" si="64"/>
        <v/>
      </c>
      <c r="Q335" s="22"/>
      <c r="R335" s="42"/>
      <c r="S335" s="22"/>
      <c r="T335" s="42"/>
      <c r="U335" s="42"/>
      <c r="V335" s="38">
        <f t="shared" si="59"/>
        <v>0</v>
      </c>
      <c r="W335" s="35">
        <f t="shared" si="60"/>
        <v>0</v>
      </c>
      <c r="X335" s="36"/>
      <c r="Y335" s="36"/>
      <c r="Z335" s="51"/>
      <c r="AA335" s="35">
        <f t="shared" si="61"/>
        <v>0</v>
      </c>
      <c r="AB335" s="36"/>
      <c r="AC335" s="36"/>
      <c r="AD335" s="51"/>
      <c r="AE335" s="63">
        <f>IFERROR(IF(OR($C335="都道府県",$C335="市区町村"),(($L335*300+$M335*400+$N335*500)),VLOOKUP($G335,リスト!$A$2:$B$4,2,FALSE)),0)-SUM(R335,T335,U335)*2</f>
        <v>0</v>
      </c>
      <c r="AF335" s="38">
        <f t="shared" si="62"/>
        <v>0</v>
      </c>
      <c r="AG335" s="58">
        <f t="shared" si="55"/>
        <v>0</v>
      </c>
      <c r="AH335" s="67">
        <f t="shared" si="63"/>
        <v>0</v>
      </c>
      <c r="AI335" s="40"/>
      <c r="AJ335" s="16"/>
      <c r="AK335" s="29"/>
    </row>
    <row r="336" spans="1:37" ht="33.75" hidden="1" customHeight="1">
      <c r="A336">
        <v>318</v>
      </c>
      <c r="B336" s="21"/>
      <c r="C336" s="21"/>
      <c r="D336" s="21"/>
      <c r="E336" s="21"/>
      <c r="F336" s="26"/>
      <c r="G336" s="41" t="str">
        <f t="shared" si="56"/>
        <v/>
      </c>
      <c r="H336" s="35">
        <f t="shared" si="54"/>
        <v>0</v>
      </c>
      <c r="I336" s="36"/>
      <c r="J336" s="36" t="str">
        <f t="shared" si="57"/>
        <v/>
      </c>
      <c r="K336" s="35">
        <f t="shared" si="58"/>
        <v>0</v>
      </c>
      <c r="L336" s="36"/>
      <c r="M336" s="36"/>
      <c r="N336" s="36"/>
      <c r="O336" s="36"/>
      <c r="P336" s="35" t="str">
        <f t="shared" si="64"/>
        <v/>
      </c>
      <c r="Q336" s="22"/>
      <c r="R336" s="42"/>
      <c r="S336" s="22"/>
      <c r="T336" s="42"/>
      <c r="U336" s="42"/>
      <c r="V336" s="38">
        <f t="shared" si="59"/>
        <v>0</v>
      </c>
      <c r="W336" s="35">
        <f t="shared" si="60"/>
        <v>0</v>
      </c>
      <c r="X336" s="36"/>
      <c r="Y336" s="36"/>
      <c r="Z336" s="51"/>
      <c r="AA336" s="35">
        <f t="shared" si="61"/>
        <v>0</v>
      </c>
      <c r="AB336" s="36"/>
      <c r="AC336" s="36"/>
      <c r="AD336" s="51"/>
      <c r="AE336" s="63">
        <f>IFERROR(IF(OR($C336="都道府県",$C336="市区町村"),(($L336*300+$M336*400+$N336*500)),VLOOKUP($G336,リスト!$A$2:$B$4,2,FALSE)),0)-SUM(R336,T336,U336)*2</f>
        <v>0</v>
      </c>
      <c r="AF336" s="38">
        <f t="shared" si="62"/>
        <v>0</v>
      </c>
      <c r="AG336" s="58">
        <f t="shared" si="55"/>
        <v>0</v>
      </c>
      <c r="AH336" s="67">
        <f t="shared" si="63"/>
        <v>0</v>
      </c>
      <c r="AI336" s="40"/>
      <c r="AJ336" s="16"/>
      <c r="AK336" s="29"/>
    </row>
    <row r="337" spans="1:37" ht="33.75" hidden="1" customHeight="1">
      <c r="A337">
        <v>319</v>
      </c>
      <c r="B337" s="21"/>
      <c r="C337" s="21"/>
      <c r="D337" s="21"/>
      <c r="E337" s="21"/>
      <c r="F337" s="26"/>
      <c r="G337" s="41" t="str">
        <f t="shared" si="56"/>
        <v/>
      </c>
      <c r="H337" s="35">
        <f t="shared" ref="H337:H400" si="65">SUM(I337:J337)</f>
        <v>0</v>
      </c>
      <c r="I337" s="36"/>
      <c r="J337" s="36" t="str">
        <f t="shared" si="57"/>
        <v/>
      </c>
      <c r="K337" s="35">
        <f t="shared" si="58"/>
        <v>0</v>
      </c>
      <c r="L337" s="36"/>
      <c r="M337" s="36"/>
      <c r="N337" s="36"/>
      <c r="O337" s="36"/>
      <c r="P337" s="35" t="str">
        <f t="shared" si="64"/>
        <v/>
      </c>
      <c r="Q337" s="22"/>
      <c r="R337" s="42"/>
      <c r="S337" s="22"/>
      <c r="T337" s="42"/>
      <c r="U337" s="42"/>
      <c r="V337" s="38">
        <f t="shared" si="59"/>
        <v>0</v>
      </c>
      <c r="W337" s="35">
        <f t="shared" si="60"/>
        <v>0</v>
      </c>
      <c r="X337" s="36"/>
      <c r="Y337" s="36"/>
      <c r="Z337" s="51"/>
      <c r="AA337" s="35">
        <f t="shared" si="61"/>
        <v>0</v>
      </c>
      <c r="AB337" s="36"/>
      <c r="AC337" s="36"/>
      <c r="AD337" s="51"/>
      <c r="AE337" s="63">
        <f>IFERROR(IF(OR($C337="都道府県",$C337="市区町村"),(($L337*300+$M337*400+$N337*500)),VLOOKUP($G337,リスト!$A$2:$B$4,2,FALSE)),0)-SUM(R337,T337,U337)*2</f>
        <v>0</v>
      </c>
      <c r="AF337" s="38">
        <f t="shared" si="62"/>
        <v>0</v>
      </c>
      <c r="AG337" s="58">
        <f t="shared" si="55"/>
        <v>0</v>
      </c>
      <c r="AH337" s="67">
        <f t="shared" si="63"/>
        <v>0</v>
      </c>
      <c r="AI337" s="40"/>
      <c r="AJ337" s="16"/>
      <c r="AK337" s="29"/>
    </row>
    <row r="338" spans="1:37" ht="33.75" hidden="1" customHeight="1">
      <c r="A338">
        <v>320</v>
      </c>
      <c r="B338" s="21"/>
      <c r="C338" s="21"/>
      <c r="D338" s="21"/>
      <c r="E338" s="21"/>
      <c r="F338" s="26"/>
      <c r="G338" s="41" t="str">
        <f t="shared" si="56"/>
        <v/>
      </c>
      <c r="H338" s="35">
        <f t="shared" si="65"/>
        <v>0</v>
      </c>
      <c r="I338" s="36"/>
      <c r="J338" s="36" t="str">
        <f t="shared" si="57"/>
        <v/>
      </c>
      <c r="K338" s="35">
        <f t="shared" si="58"/>
        <v>0</v>
      </c>
      <c r="L338" s="36"/>
      <c r="M338" s="36"/>
      <c r="N338" s="36"/>
      <c r="O338" s="36"/>
      <c r="P338" s="35" t="str">
        <f t="shared" si="64"/>
        <v/>
      </c>
      <c r="Q338" s="22"/>
      <c r="R338" s="42"/>
      <c r="S338" s="22"/>
      <c r="T338" s="42"/>
      <c r="U338" s="42"/>
      <c r="V338" s="38">
        <f t="shared" si="59"/>
        <v>0</v>
      </c>
      <c r="W338" s="35">
        <f t="shared" si="60"/>
        <v>0</v>
      </c>
      <c r="X338" s="36"/>
      <c r="Y338" s="36"/>
      <c r="Z338" s="51"/>
      <c r="AA338" s="35">
        <f t="shared" si="61"/>
        <v>0</v>
      </c>
      <c r="AB338" s="36"/>
      <c r="AC338" s="36"/>
      <c r="AD338" s="51"/>
      <c r="AE338" s="63">
        <f>IFERROR(IF(OR($C338="都道府県",$C338="市区町村"),(($L338*300+$M338*400+$N338*500)),VLOOKUP($G338,リスト!$A$2:$B$4,2,FALSE)),0)-SUM(R338,T338,U338)*2</f>
        <v>0</v>
      </c>
      <c r="AF338" s="38">
        <f t="shared" si="62"/>
        <v>0</v>
      </c>
      <c r="AG338" s="58">
        <f t="shared" si="55"/>
        <v>0</v>
      </c>
      <c r="AH338" s="67">
        <f t="shared" si="63"/>
        <v>0</v>
      </c>
      <c r="AI338" s="40"/>
      <c r="AJ338" s="16"/>
      <c r="AK338" s="29"/>
    </row>
    <row r="339" spans="1:37" ht="33.75" hidden="1" customHeight="1">
      <c r="A339">
        <v>321</v>
      </c>
      <c r="B339" s="21"/>
      <c r="C339" s="21"/>
      <c r="D339" s="21"/>
      <c r="E339" s="21"/>
      <c r="F339" s="26"/>
      <c r="G339" s="41" t="str">
        <f t="shared" si="56"/>
        <v/>
      </c>
      <c r="H339" s="35">
        <f t="shared" si="65"/>
        <v>0</v>
      </c>
      <c r="I339" s="36"/>
      <c r="J339" s="36" t="str">
        <f t="shared" si="57"/>
        <v/>
      </c>
      <c r="K339" s="35">
        <f t="shared" si="58"/>
        <v>0</v>
      </c>
      <c r="L339" s="36"/>
      <c r="M339" s="36"/>
      <c r="N339" s="36"/>
      <c r="O339" s="36"/>
      <c r="P339" s="35" t="str">
        <f t="shared" si="64"/>
        <v/>
      </c>
      <c r="Q339" s="22"/>
      <c r="R339" s="42"/>
      <c r="S339" s="22"/>
      <c r="T339" s="42"/>
      <c r="U339" s="42"/>
      <c r="V339" s="38">
        <f t="shared" si="59"/>
        <v>0</v>
      </c>
      <c r="W339" s="35">
        <f t="shared" si="60"/>
        <v>0</v>
      </c>
      <c r="X339" s="36"/>
      <c r="Y339" s="36"/>
      <c r="Z339" s="51"/>
      <c r="AA339" s="35">
        <f t="shared" si="61"/>
        <v>0</v>
      </c>
      <c r="AB339" s="36"/>
      <c r="AC339" s="36"/>
      <c r="AD339" s="51"/>
      <c r="AE339" s="63">
        <f>IFERROR(IF(OR($C339="都道府県",$C339="市区町村"),(($L339*300+$M339*400+$N339*500)),VLOOKUP($G339,リスト!$A$2:$B$4,2,FALSE)),0)-SUM(R339,T339,U339)*2</f>
        <v>0</v>
      </c>
      <c r="AF339" s="38">
        <f t="shared" si="62"/>
        <v>0</v>
      </c>
      <c r="AG339" s="58">
        <f t="shared" ref="AG339:AG402" si="66">IF(C339="市区町村",ROUNDDOWN(AF339/2,0),AF339/2)</f>
        <v>0</v>
      </c>
      <c r="AH339" s="67">
        <f t="shared" si="63"/>
        <v>0</v>
      </c>
      <c r="AI339" s="40"/>
      <c r="AJ339" s="16"/>
      <c r="AK339" s="29"/>
    </row>
    <row r="340" spans="1:37" ht="33.75" hidden="1" customHeight="1">
      <c r="A340">
        <v>322</v>
      </c>
      <c r="B340" s="21"/>
      <c r="C340" s="21"/>
      <c r="D340" s="21"/>
      <c r="E340" s="21"/>
      <c r="F340" s="26"/>
      <c r="G340" s="41" t="str">
        <f t="shared" ref="G340:G403" si="67">IF(F340="","",(IF(F340&gt;=60,"③定員（60人以上）",IF(F340&gt;=20,"②定員（20人以上59人以下)","①定員（19人以下）"))))</f>
        <v/>
      </c>
      <c r="H340" s="35">
        <f t="shared" si="65"/>
        <v>0</v>
      </c>
      <c r="I340" s="36"/>
      <c r="J340" s="36" t="str">
        <f t="shared" ref="J340:J403" si="68">IF(C340="私立",1,"")</f>
        <v/>
      </c>
      <c r="K340" s="35">
        <f t="shared" ref="K340:K403" si="69">SUM(L340:N340)</f>
        <v>0</v>
      </c>
      <c r="L340" s="36"/>
      <c r="M340" s="36"/>
      <c r="N340" s="36"/>
      <c r="O340" s="36"/>
      <c r="P340" s="35" t="str">
        <f t="shared" si="64"/>
        <v/>
      </c>
      <c r="Q340" s="22"/>
      <c r="R340" s="42"/>
      <c r="S340" s="22"/>
      <c r="T340" s="42"/>
      <c r="U340" s="42"/>
      <c r="V340" s="38">
        <f t="shared" ref="V340:V403" si="70">W340+AA340</f>
        <v>0</v>
      </c>
      <c r="W340" s="35">
        <f t="shared" ref="W340:W403" si="71">X340+Y340</f>
        <v>0</v>
      </c>
      <c r="X340" s="36"/>
      <c r="Y340" s="36"/>
      <c r="Z340" s="51"/>
      <c r="AA340" s="35">
        <f t="shared" ref="AA340:AA403" si="72">SUM(AB340:AC340)</f>
        <v>0</v>
      </c>
      <c r="AB340" s="36"/>
      <c r="AC340" s="36"/>
      <c r="AD340" s="51"/>
      <c r="AE340" s="63">
        <f>IFERROR(IF(OR($C340="都道府県",$C340="市区町村"),(($L340*300+$M340*400+$N340*500)),VLOOKUP($G340,リスト!$A$2:$B$4,2,FALSE)),0)-SUM(R340,T340,U340)*2</f>
        <v>0</v>
      </c>
      <c r="AF340" s="38">
        <f t="shared" ref="AF340:AF403" si="73">IF(V340&lt;AE340,V340,AE340)</f>
        <v>0</v>
      </c>
      <c r="AG340" s="58">
        <f t="shared" si="66"/>
        <v>0</v>
      </c>
      <c r="AH340" s="67">
        <f t="shared" ref="AH340:AH403" si="74">ROUNDDOWN(AF340/2,0)</f>
        <v>0</v>
      </c>
      <c r="AI340" s="40"/>
      <c r="AJ340" s="16"/>
      <c r="AK340" s="29"/>
    </row>
    <row r="341" spans="1:37" ht="33.75" hidden="1" customHeight="1">
      <c r="A341">
        <v>323</v>
      </c>
      <c r="B341" s="21"/>
      <c r="C341" s="21"/>
      <c r="D341" s="21"/>
      <c r="E341" s="21"/>
      <c r="F341" s="26"/>
      <c r="G341" s="41" t="str">
        <f t="shared" si="67"/>
        <v/>
      </c>
      <c r="H341" s="35">
        <f t="shared" si="65"/>
        <v>0</v>
      </c>
      <c r="I341" s="36"/>
      <c r="J341" s="36" t="str">
        <f t="shared" si="68"/>
        <v/>
      </c>
      <c r="K341" s="35">
        <f t="shared" si="69"/>
        <v>0</v>
      </c>
      <c r="L341" s="36"/>
      <c r="M341" s="36"/>
      <c r="N341" s="36"/>
      <c r="O341" s="36"/>
      <c r="P341" s="35" t="str">
        <f t="shared" ref="P341:P404" si="75">IF(C341="市区町村",H341-O341,"")</f>
        <v/>
      </c>
      <c r="Q341" s="22"/>
      <c r="R341" s="42"/>
      <c r="S341" s="22"/>
      <c r="T341" s="42"/>
      <c r="U341" s="42"/>
      <c r="V341" s="38">
        <f t="shared" si="70"/>
        <v>0</v>
      </c>
      <c r="W341" s="35">
        <f t="shared" si="71"/>
        <v>0</v>
      </c>
      <c r="X341" s="36"/>
      <c r="Y341" s="36"/>
      <c r="Z341" s="51"/>
      <c r="AA341" s="35">
        <f t="shared" si="72"/>
        <v>0</v>
      </c>
      <c r="AB341" s="36"/>
      <c r="AC341" s="36"/>
      <c r="AD341" s="51"/>
      <c r="AE341" s="63">
        <f>IFERROR(IF(OR($C341="都道府県",$C341="市区町村"),(($L341*300+$M341*400+$N341*500)),VLOOKUP($G341,リスト!$A$2:$B$4,2,FALSE)),0)-SUM(R341,T341,U341)*2</f>
        <v>0</v>
      </c>
      <c r="AF341" s="38">
        <f t="shared" si="73"/>
        <v>0</v>
      </c>
      <c r="AG341" s="58">
        <f t="shared" si="66"/>
        <v>0</v>
      </c>
      <c r="AH341" s="67">
        <f t="shared" si="74"/>
        <v>0</v>
      </c>
      <c r="AI341" s="40"/>
      <c r="AJ341" s="16"/>
      <c r="AK341" s="29"/>
    </row>
    <row r="342" spans="1:37" ht="33.75" hidden="1" customHeight="1">
      <c r="A342">
        <v>324</v>
      </c>
      <c r="B342" s="21"/>
      <c r="C342" s="21"/>
      <c r="D342" s="21"/>
      <c r="E342" s="21"/>
      <c r="F342" s="26"/>
      <c r="G342" s="41" t="str">
        <f t="shared" si="67"/>
        <v/>
      </c>
      <c r="H342" s="35">
        <f t="shared" si="65"/>
        <v>0</v>
      </c>
      <c r="I342" s="36"/>
      <c r="J342" s="36" t="str">
        <f t="shared" si="68"/>
        <v/>
      </c>
      <c r="K342" s="35">
        <f t="shared" si="69"/>
        <v>0</v>
      </c>
      <c r="L342" s="36"/>
      <c r="M342" s="36"/>
      <c r="N342" s="36"/>
      <c r="O342" s="36"/>
      <c r="P342" s="35" t="str">
        <f t="shared" si="75"/>
        <v/>
      </c>
      <c r="Q342" s="22"/>
      <c r="R342" s="42"/>
      <c r="S342" s="22"/>
      <c r="T342" s="42"/>
      <c r="U342" s="42"/>
      <c r="V342" s="38">
        <f t="shared" si="70"/>
        <v>0</v>
      </c>
      <c r="W342" s="35">
        <f t="shared" si="71"/>
        <v>0</v>
      </c>
      <c r="X342" s="36"/>
      <c r="Y342" s="36"/>
      <c r="Z342" s="51"/>
      <c r="AA342" s="35">
        <f t="shared" si="72"/>
        <v>0</v>
      </c>
      <c r="AB342" s="36"/>
      <c r="AC342" s="36"/>
      <c r="AD342" s="51"/>
      <c r="AE342" s="63">
        <f>IFERROR(IF(OR($C342="都道府県",$C342="市区町村"),(($L342*300+$M342*400+$N342*500)),VLOOKUP($G342,リスト!$A$2:$B$4,2,FALSE)),0)-SUM(R342,T342,U342)*2</f>
        <v>0</v>
      </c>
      <c r="AF342" s="38">
        <f t="shared" si="73"/>
        <v>0</v>
      </c>
      <c r="AG342" s="58">
        <f t="shared" si="66"/>
        <v>0</v>
      </c>
      <c r="AH342" s="67">
        <f t="shared" si="74"/>
        <v>0</v>
      </c>
      <c r="AI342" s="40"/>
      <c r="AJ342" s="16"/>
      <c r="AK342" s="29"/>
    </row>
    <row r="343" spans="1:37" ht="33.75" hidden="1" customHeight="1">
      <c r="A343">
        <v>325</v>
      </c>
      <c r="B343" s="21"/>
      <c r="C343" s="21"/>
      <c r="D343" s="21"/>
      <c r="E343" s="21"/>
      <c r="F343" s="26"/>
      <c r="G343" s="41" t="str">
        <f t="shared" si="67"/>
        <v/>
      </c>
      <c r="H343" s="35">
        <f t="shared" si="65"/>
        <v>0</v>
      </c>
      <c r="I343" s="36"/>
      <c r="J343" s="36" t="str">
        <f t="shared" si="68"/>
        <v/>
      </c>
      <c r="K343" s="35">
        <f t="shared" si="69"/>
        <v>0</v>
      </c>
      <c r="L343" s="36"/>
      <c r="M343" s="36"/>
      <c r="N343" s="36"/>
      <c r="O343" s="36"/>
      <c r="P343" s="35" t="str">
        <f t="shared" si="75"/>
        <v/>
      </c>
      <c r="Q343" s="22"/>
      <c r="R343" s="42"/>
      <c r="S343" s="22"/>
      <c r="T343" s="42"/>
      <c r="U343" s="42"/>
      <c r="V343" s="38">
        <f t="shared" si="70"/>
        <v>0</v>
      </c>
      <c r="W343" s="35">
        <f t="shared" si="71"/>
        <v>0</v>
      </c>
      <c r="X343" s="36"/>
      <c r="Y343" s="36"/>
      <c r="Z343" s="51"/>
      <c r="AA343" s="35">
        <f t="shared" si="72"/>
        <v>0</v>
      </c>
      <c r="AB343" s="36"/>
      <c r="AC343" s="36"/>
      <c r="AD343" s="51"/>
      <c r="AE343" s="63">
        <f>IFERROR(IF(OR($C343="都道府県",$C343="市区町村"),(($L343*300+$M343*400+$N343*500)),VLOOKUP($G343,リスト!$A$2:$B$4,2,FALSE)),0)-SUM(R343,T343,U343)*2</f>
        <v>0</v>
      </c>
      <c r="AF343" s="38">
        <f t="shared" si="73"/>
        <v>0</v>
      </c>
      <c r="AG343" s="58">
        <f t="shared" si="66"/>
        <v>0</v>
      </c>
      <c r="AH343" s="67">
        <f t="shared" si="74"/>
        <v>0</v>
      </c>
      <c r="AI343" s="40"/>
      <c r="AJ343" s="16"/>
      <c r="AK343" s="29"/>
    </row>
    <row r="344" spans="1:37" ht="33.75" hidden="1" customHeight="1">
      <c r="A344">
        <v>326</v>
      </c>
      <c r="B344" s="21"/>
      <c r="C344" s="21"/>
      <c r="D344" s="21"/>
      <c r="E344" s="21"/>
      <c r="F344" s="26"/>
      <c r="G344" s="41" t="str">
        <f t="shared" si="67"/>
        <v/>
      </c>
      <c r="H344" s="35">
        <f t="shared" si="65"/>
        <v>0</v>
      </c>
      <c r="I344" s="36"/>
      <c r="J344" s="36" t="str">
        <f t="shared" si="68"/>
        <v/>
      </c>
      <c r="K344" s="35">
        <f t="shared" si="69"/>
        <v>0</v>
      </c>
      <c r="L344" s="36"/>
      <c r="M344" s="36"/>
      <c r="N344" s="36"/>
      <c r="O344" s="36"/>
      <c r="P344" s="35" t="str">
        <f t="shared" si="75"/>
        <v/>
      </c>
      <c r="Q344" s="22"/>
      <c r="R344" s="42"/>
      <c r="S344" s="22"/>
      <c r="T344" s="42"/>
      <c r="U344" s="42"/>
      <c r="V344" s="38">
        <f t="shared" si="70"/>
        <v>0</v>
      </c>
      <c r="W344" s="35">
        <f t="shared" si="71"/>
        <v>0</v>
      </c>
      <c r="X344" s="36"/>
      <c r="Y344" s="36"/>
      <c r="Z344" s="51"/>
      <c r="AA344" s="35">
        <f t="shared" si="72"/>
        <v>0</v>
      </c>
      <c r="AB344" s="36"/>
      <c r="AC344" s="36"/>
      <c r="AD344" s="51"/>
      <c r="AE344" s="63">
        <f>IFERROR(IF(OR($C344="都道府県",$C344="市区町村"),(($L344*300+$M344*400+$N344*500)),VLOOKUP($G344,リスト!$A$2:$B$4,2,FALSE)),0)-SUM(R344,T344,U344)*2</f>
        <v>0</v>
      </c>
      <c r="AF344" s="38">
        <f t="shared" si="73"/>
        <v>0</v>
      </c>
      <c r="AG344" s="58">
        <f t="shared" si="66"/>
        <v>0</v>
      </c>
      <c r="AH344" s="67">
        <f t="shared" si="74"/>
        <v>0</v>
      </c>
      <c r="AI344" s="40"/>
      <c r="AJ344" s="16"/>
      <c r="AK344" s="29"/>
    </row>
    <row r="345" spans="1:37" ht="33.75" hidden="1" customHeight="1">
      <c r="A345">
        <v>327</v>
      </c>
      <c r="B345" s="21"/>
      <c r="C345" s="21"/>
      <c r="D345" s="21"/>
      <c r="E345" s="21"/>
      <c r="F345" s="26"/>
      <c r="G345" s="41" t="str">
        <f t="shared" si="67"/>
        <v/>
      </c>
      <c r="H345" s="35">
        <f t="shared" si="65"/>
        <v>0</v>
      </c>
      <c r="I345" s="36"/>
      <c r="J345" s="36" t="str">
        <f t="shared" si="68"/>
        <v/>
      </c>
      <c r="K345" s="35">
        <f t="shared" si="69"/>
        <v>0</v>
      </c>
      <c r="L345" s="36"/>
      <c r="M345" s="36"/>
      <c r="N345" s="36"/>
      <c r="O345" s="36"/>
      <c r="P345" s="35" t="str">
        <f t="shared" si="75"/>
        <v/>
      </c>
      <c r="Q345" s="22"/>
      <c r="R345" s="42"/>
      <c r="S345" s="22"/>
      <c r="T345" s="42"/>
      <c r="U345" s="42"/>
      <c r="V345" s="38">
        <f t="shared" si="70"/>
        <v>0</v>
      </c>
      <c r="W345" s="35">
        <f t="shared" si="71"/>
        <v>0</v>
      </c>
      <c r="X345" s="36"/>
      <c r="Y345" s="36"/>
      <c r="Z345" s="51"/>
      <c r="AA345" s="35">
        <f t="shared" si="72"/>
        <v>0</v>
      </c>
      <c r="AB345" s="36"/>
      <c r="AC345" s="36"/>
      <c r="AD345" s="51"/>
      <c r="AE345" s="63">
        <f>IFERROR(IF(OR($C345="都道府県",$C345="市区町村"),(($L345*300+$M345*400+$N345*500)),VLOOKUP($G345,リスト!$A$2:$B$4,2,FALSE)),0)-SUM(R345,T345,U345)*2</f>
        <v>0</v>
      </c>
      <c r="AF345" s="38">
        <f t="shared" si="73"/>
        <v>0</v>
      </c>
      <c r="AG345" s="58">
        <f t="shared" si="66"/>
        <v>0</v>
      </c>
      <c r="AH345" s="67">
        <f t="shared" si="74"/>
        <v>0</v>
      </c>
      <c r="AI345" s="40"/>
      <c r="AJ345" s="16"/>
      <c r="AK345" s="29"/>
    </row>
    <row r="346" spans="1:37" ht="33.75" hidden="1" customHeight="1">
      <c r="A346">
        <v>328</v>
      </c>
      <c r="B346" s="21"/>
      <c r="C346" s="21"/>
      <c r="D346" s="21"/>
      <c r="E346" s="21"/>
      <c r="F346" s="26"/>
      <c r="G346" s="41" t="str">
        <f t="shared" si="67"/>
        <v/>
      </c>
      <c r="H346" s="35">
        <f t="shared" si="65"/>
        <v>0</v>
      </c>
      <c r="I346" s="36"/>
      <c r="J346" s="36" t="str">
        <f t="shared" si="68"/>
        <v/>
      </c>
      <c r="K346" s="35">
        <f t="shared" si="69"/>
        <v>0</v>
      </c>
      <c r="L346" s="36"/>
      <c r="M346" s="36"/>
      <c r="N346" s="36"/>
      <c r="O346" s="36"/>
      <c r="P346" s="35" t="str">
        <f t="shared" si="75"/>
        <v/>
      </c>
      <c r="Q346" s="22"/>
      <c r="R346" s="42"/>
      <c r="S346" s="22"/>
      <c r="T346" s="42"/>
      <c r="U346" s="42"/>
      <c r="V346" s="38">
        <f t="shared" si="70"/>
        <v>0</v>
      </c>
      <c r="W346" s="35">
        <f t="shared" si="71"/>
        <v>0</v>
      </c>
      <c r="X346" s="36"/>
      <c r="Y346" s="36"/>
      <c r="Z346" s="51"/>
      <c r="AA346" s="35">
        <f t="shared" si="72"/>
        <v>0</v>
      </c>
      <c r="AB346" s="36"/>
      <c r="AC346" s="36"/>
      <c r="AD346" s="51"/>
      <c r="AE346" s="63">
        <f>IFERROR(IF(OR($C346="都道府県",$C346="市区町村"),(($L346*300+$M346*400+$N346*500)),VLOOKUP($G346,リスト!$A$2:$B$4,2,FALSE)),0)-SUM(R346,T346,U346)*2</f>
        <v>0</v>
      </c>
      <c r="AF346" s="38">
        <f t="shared" si="73"/>
        <v>0</v>
      </c>
      <c r="AG346" s="58">
        <f t="shared" si="66"/>
        <v>0</v>
      </c>
      <c r="AH346" s="67">
        <f t="shared" si="74"/>
        <v>0</v>
      </c>
      <c r="AI346" s="40"/>
      <c r="AJ346" s="16"/>
      <c r="AK346" s="29"/>
    </row>
    <row r="347" spans="1:37" ht="33.75" hidden="1" customHeight="1">
      <c r="A347">
        <v>329</v>
      </c>
      <c r="B347" s="21"/>
      <c r="C347" s="21"/>
      <c r="D347" s="21"/>
      <c r="E347" s="21"/>
      <c r="F347" s="26"/>
      <c r="G347" s="41" t="str">
        <f t="shared" si="67"/>
        <v/>
      </c>
      <c r="H347" s="35">
        <f t="shared" si="65"/>
        <v>0</v>
      </c>
      <c r="I347" s="36"/>
      <c r="J347" s="36" t="str">
        <f t="shared" si="68"/>
        <v/>
      </c>
      <c r="K347" s="35">
        <f t="shared" si="69"/>
        <v>0</v>
      </c>
      <c r="L347" s="36"/>
      <c r="M347" s="36"/>
      <c r="N347" s="36"/>
      <c r="O347" s="36"/>
      <c r="P347" s="35" t="str">
        <f t="shared" si="75"/>
        <v/>
      </c>
      <c r="Q347" s="22"/>
      <c r="R347" s="42"/>
      <c r="S347" s="22"/>
      <c r="T347" s="42"/>
      <c r="U347" s="42"/>
      <c r="V347" s="38">
        <f t="shared" si="70"/>
        <v>0</v>
      </c>
      <c r="W347" s="35">
        <f t="shared" si="71"/>
        <v>0</v>
      </c>
      <c r="X347" s="36"/>
      <c r="Y347" s="36"/>
      <c r="Z347" s="51"/>
      <c r="AA347" s="35">
        <f t="shared" si="72"/>
        <v>0</v>
      </c>
      <c r="AB347" s="36"/>
      <c r="AC347" s="36"/>
      <c r="AD347" s="51"/>
      <c r="AE347" s="63">
        <f>IFERROR(IF(OR($C347="都道府県",$C347="市区町村"),(($L347*300+$M347*400+$N347*500)),VLOOKUP($G347,リスト!$A$2:$B$4,2,FALSE)),0)-SUM(R347,T347,U347)*2</f>
        <v>0</v>
      </c>
      <c r="AF347" s="38">
        <f t="shared" si="73"/>
        <v>0</v>
      </c>
      <c r="AG347" s="58">
        <f t="shared" si="66"/>
        <v>0</v>
      </c>
      <c r="AH347" s="67">
        <f t="shared" si="74"/>
        <v>0</v>
      </c>
      <c r="AI347" s="40"/>
      <c r="AJ347" s="16"/>
      <c r="AK347" s="29"/>
    </row>
    <row r="348" spans="1:37" ht="33.75" hidden="1" customHeight="1">
      <c r="A348">
        <v>330</v>
      </c>
      <c r="B348" s="21"/>
      <c r="C348" s="21"/>
      <c r="D348" s="21"/>
      <c r="E348" s="21"/>
      <c r="F348" s="26"/>
      <c r="G348" s="41" t="str">
        <f t="shared" si="67"/>
        <v/>
      </c>
      <c r="H348" s="35">
        <f t="shared" si="65"/>
        <v>0</v>
      </c>
      <c r="I348" s="36"/>
      <c r="J348" s="36" t="str">
        <f t="shared" si="68"/>
        <v/>
      </c>
      <c r="K348" s="35">
        <f t="shared" si="69"/>
        <v>0</v>
      </c>
      <c r="L348" s="36"/>
      <c r="M348" s="36"/>
      <c r="N348" s="36"/>
      <c r="O348" s="36"/>
      <c r="P348" s="35" t="str">
        <f t="shared" si="75"/>
        <v/>
      </c>
      <c r="Q348" s="22"/>
      <c r="R348" s="42"/>
      <c r="S348" s="22"/>
      <c r="T348" s="42"/>
      <c r="U348" s="42"/>
      <c r="V348" s="38">
        <f t="shared" si="70"/>
        <v>0</v>
      </c>
      <c r="W348" s="35">
        <f t="shared" si="71"/>
        <v>0</v>
      </c>
      <c r="X348" s="36"/>
      <c r="Y348" s="36"/>
      <c r="Z348" s="51"/>
      <c r="AA348" s="35">
        <f t="shared" si="72"/>
        <v>0</v>
      </c>
      <c r="AB348" s="36"/>
      <c r="AC348" s="36"/>
      <c r="AD348" s="51"/>
      <c r="AE348" s="63">
        <f>IFERROR(IF(OR($C348="都道府県",$C348="市区町村"),(($L348*300+$M348*400+$N348*500)),VLOOKUP($G348,リスト!$A$2:$B$4,2,FALSE)),0)-SUM(R348,T348,U348)*2</f>
        <v>0</v>
      </c>
      <c r="AF348" s="38">
        <f t="shared" si="73"/>
        <v>0</v>
      </c>
      <c r="AG348" s="58">
        <f t="shared" si="66"/>
        <v>0</v>
      </c>
      <c r="AH348" s="67">
        <f t="shared" si="74"/>
        <v>0</v>
      </c>
      <c r="AI348" s="40"/>
      <c r="AJ348" s="16"/>
      <c r="AK348" s="29"/>
    </row>
    <row r="349" spans="1:37" ht="33.75" hidden="1" customHeight="1">
      <c r="A349">
        <v>331</v>
      </c>
      <c r="B349" s="21"/>
      <c r="C349" s="21"/>
      <c r="D349" s="21"/>
      <c r="E349" s="21"/>
      <c r="F349" s="26"/>
      <c r="G349" s="41" t="str">
        <f t="shared" si="67"/>
        <v/>
      </c>
      <c r="H349" s="35">
        <f t="shared" si="65"/>
        <v>0</v>
      </c>
      <c r="I349" s="36"/>
      <c r="J349" s="36" t="str">
        <f t="shared" si="68"/>
        <v/>
      </c>
      <c r="K349" s="35">
        <f t="shared" si="69"/>
        <v>0</v>
      </c>
      <c r="L349" s="36"/>
      <c r="M349" s="36"/>
      <c r="N349" s="36"/>
      <c r="O349" s="36"/>
      <c r="P349" s="35" t="str">
        <f t="shared" si="75"/>
        <v/>
      </c>
      <c r="Q349" s="22"/>
      <c r="R349" s="42"/>
      <c r="S349" s="22"/>
      <c r="T349" s="42"/>
      <c r="U349" s="42"/>
      <c r="V349" s="38">
        <f t="shared" si="70"/>
        <v>0</v>
      </c>
      <c r="W349" s="35">
        <f t="shared" si="71"/>
        <v>0</v>
      </c>
      <c r="X349" s="36"/>
      <c r="Y349" s="36"/>
      <c r="Z349" s="51"/>
      <c r="AA349" s="35">
        <f t="shared" si="72"/>
        <v>0</v>
      </c>
      <c r="AB349" s="36"/>
      <c r="AC349" s="36"/>
      <c r="AD349" s="51"/>
      <c r="AE349" s="63">
        <f>IFERROR(IF(OR($C349="都道府県",$C349="市区町村"),(($L349*300+$M349*400+$N349*500)),VLOOKUP($G349,リスト!$A$2:$B$4,2,FALSE)),0)-SUM(R349,T349,U349)*2</f>
        <v>0</v>
      </c>
      <c r="AF349" s="38">
        <f t="shared" si="73"/>
        <v>0</v>
      </c>
      <c r="AG349" s="58">
        <f t="shared" si="66"/>
        <v>0</v>
      </c>
      <c r="AH349" s="67">
        <f t="shared" si="74"/>
        <v>0</v>
      </c>
      <c r="AI349" s="40"/>
      <c r="AJ349" s="16"/>
      <c r="AK349" s="29"/>
    </row>
    <row r="350" spans="1:37" ht="33.75" hidden="1" customHeight="1">
      <c r="A350">
        <v>332</v>
      </c>
      <c r="B350" s="21"/>
      <c r="C350" s="21"/>
      <c r="D350" s="21"/>
      <c r="E350" s="21"/>
      <c r="F350" s="26"/>
      <c r="G350" s="41" t="str">
        <f t="shared" si="67"/>
        <v/>
      </c>
      <c r="H350" s="35">
        <f t="shared" si="65"/>
        <v>0</v>
      </c>
      <c r="I350" s="36"/>
      <c r="J350" s="36" t="str">
        <f t="shared" si="68"/>
        <v/>
      </c>
      <c r="K350" s="35">
        <f t="shared" si="69"/>
        <v>0</v>
      </c>
      <c r="L350" s="36"/>
      <c r="M350" s="36"/>
      <c r="N350" s="36"/>
      <c r="O350" s="36"/>
      <c r="P350" s="35" t="str">
        <f t="shared" si="75"/>
        <v/>
      </c>
      <c r="Q350" s="22"/>
      <c r="R350" s="42"/>
      <c r="S350" s="22"/>
      <c r="T350" s="42"/>
      <c r="U350" s="42"/>
      <c r="V350" s="38">
        <f t="shared" si="70"/>
        <v>0</v>
      </c>
      <c r="W350" s="35">
        <f t="shared" si="71"/>
        <v>0</v>
      </c>
      <c r="X350" s="36"/>
      <c r="Y350" s="36"/>
      <c r="Z350" s="51"/>
      <c r="AA350" s="35">
        <f t="shared" si="72"/>
        <v>0</v>
      </c>
      <c r="AB350" s="36"/>
      <c r="AC350" s="36"/>
      <c r="AD350" s="51"/>
      <c r="AE350" s="63">
        <f>IFERROR(IF(OR($C350="都道府県",$C350="市区町村"),(($L350*300+$M350*400+$N350*500)),VLOOKUP($G350,リスト!$A$2:$B$4,2,FALSE)),0)-SUM(R350,T350,U350)*2</f>
        <v>0</v>
      </c>
      <c r="AF350" s="38">
        <f t="shared" si="73"/>
        <v>0</v>
      </c>
      <c r="AG350" s="58">
        <f t="shared" si="66"/>
        <v>0</v>
      </c>
      <c r="AH350" s="67">
        <f t="shared" si="74"/>
        <v>0</v>
      </c>
      <c r="AI350" s="40"/>
      <c r="AJ350" s="16"/>
      <c r="AK350" s="29"/>
    </row>
    <row r="351" spans="1:37" ht="33.75" hidden="1" customHeight="1">
      <c r="A351">
        <v>333</v>
      </c>
      <c r="B351" s="21"/>
      <c r="C351" s="21"/>
      <c r="D351" s="21"/>
      <c r="E351" s="21"/>
      <c r="F351" s="26"/>
      <c r="G351" s="41" t="str">
        <f t="shared" si="67"/>
        <v/>
      </c>
      <c r="H351" s="35">
        <f t="shared" si="65"/>
        <v>0</v>
      </c>
      <c r="I351" s="36"/>
      <c r="J351" s="36" t="str">
        <f t="shared" si="68"/>
        <v/>
      </c>
      <c r="K351" s="35">
        <f t="shared" si="69"/>
        <v>0</v>
      </c>
      <c r="L351" s="36"/>
      <c r="M351" s="36"/>
      <c r="N351" s="36"/>
      <c r="O351" s="36"/>
      <c r="P351" s="35" t="str">
        <f t="shared" si="75"/>
        <v/>
      </c>
      <c r="Q351" s="22"/>
      <c r="R351" s="42"/>
      <c r="S351" s="22"/>
      <c r="T351" s="42"/>
      <c r="U351" s="42"/>
      <c r="V351" s="38">
        <f t="shared" si="70"/>
        <v>0</v>
      </c>
      <c r="W351" s="35">
        <f t="shared" si="71"/>
        <v>0</v>
      </c>
      <c r="X351" s="36"/>
      <c r="Y351" s="36"/>
      <c r="Z351" s="51"/>
      <c r="AA351" s="35">
        <f t="shared" si="72"/>
        <v>0</v>
      </c>
      <c r="AB351" s="36"/>
      <c r="AC351" s="36"/>
      <c r="AD351" s="51"/>
      <c r="AE351" s="63">
        <f>IFERROR(IF(OR($C351="都道府県",$C351="市区町村"),(($L351*300+$M351*400+$N351*500)),VLOOKUP($G351,リスト!$A$2:$B$4,2,FALSE)),0)-SUM(R351,T351,U351)*2</f>
        <v>0</v>
      </c>
      <c r="AF351" s="38">
        <f t="shared" si="73"/>
        <v>0</v>
      </c>
      <c r="AG351" s="58">
        <f t="shared" si="66"/>
        <v>0</v>
      </c>
      <c r="AH351" s="67">
        <f t="shared" si="74"/>
        <v>0</v>
      </c>
      <c r="AI351" s="40"/>
      <c r="AJ351" s="16"/>
      <c r="AK351" s="29"/>
    </row>
    <row r="352" spans="1:37" ht="33.75" hidden="1" customHeight="1">
      <c r="A352">
        <v>334</v>
      </c>
      <c r="B352" s="21"/>
      <c r="C352" s="21"/>
      <c r="D352" s="21"/>
      <c r="E352" s="21"/>
      <c r="F352" s="26"/>
      <c r="G352" s="41" t="str">
        <f t="shared" si="67"/>
        <v/>
      </c>
      <c r="H352" s="35">
        <f t="shared" si="65"/>
        <v>0</v>
      </c>
      <c r="I352" s="36"/>
      <c r="J352" s="36" t="str">
        <f t="shared" si="68"/>
        <v/>
      </c>
      <c r="K352" s="35">
        <f t="shared" si="69"/>
        <v>0</v>
      </c>
      <c r="L352" s="36"/>
      <c r="M352" s="36"/>
      <c r="N352" s="36"/>
      <c r="O352" s="36"/>
      <c r="P352" s="35" t="str">
        <f t="shared" si="75"/>
        <v/>
      </c>
      <c r="Q352" s="22"/>
      <c r="R352" s="42"/>
      <c r="S352" s="22"/>
      <c r="T352" s="42"/>
      <c r="U352" s="42"/>
      <c r="V352" s="38">
        <f t="shared" si="70"/>
        <v>0</v>
      </c>
      <c r="W352" s="35">
        <f t="shared" si="71"/>
        <v>0</v>
      </c>
      <c r="X352" s="36"/>
      <c r="Y352" s="36"/>
      <c r="Z352" s="51"/>
      <c r="AA352" s="35">
        <f t="shared" si="72"/>
        <v>0</v>
      </c>
      <c r="AB352" s="36"/>
      <c r="AC352" s="36"/>
      <c r="AD352" s="51"/>
      <c r="AE352" s="63">
        <f>IFERROR(IF(OR($C352="都道府県",$C352="市区町村"),(($L352*300+$M352*400+$N352*500)),VLOOKUP($G352,リスト!$A$2:$B$4,2,FALSE)),0)-SUM(R352,T352,U352)*2</f>
        <v>0</v>
      </c>
      <c r="AF352" s="38">
        <f t="shared" si="73"/>
        <v>0</v>
      </c>
      <c r="AG352" s="58">
        <f t="shared" si="66"/>
        <v>0</v>
      </c>
      <c r="AH352" s="67">
        <f t="shared" si="74"/>
        <v>0</v>
      </c>
      <c r="AI352" s="40"/>
      <c r="AJ352" s="16"/>
      <c r="AK352" s="29"/>
    </row>
    <row r="353" spans="1:37" ht="33.75" hidden="1" customHeight="1">
      <c r="A353">
        <v>335</v>
      </c>
      <c r="B353" s="21"/>
      <c r="C353" s="21"/>
      <c r="D353" s="21"/>
      <c r="E353" s="21"/>
      <c r="F353" s="26"/>
      <c r="G353" s="41" t="str">
        <f t="shared" si="67"/>
        <v/>
      </c>
      <c r="H353" s="35">
        <f t="shared" si="65"/>
        <v>0</v>
      </c>
      <c r="I353" s="36"/>
      <c r="J353" s="36" t="str">
        <f t="shared" si="68"/>
        <v/>
      </c>
      <c r="K353" s="35">
        <f t="shared" si="69"/>
        <v>0</v>
      </c>
      <c r="L353" s="36"/>
      <c r="M353" s="36"/>
      <c r="N353" s="36"/>
      <c r="O353" s="36"/>
      <c r="P353" s="35" t="str">
        <f t="shared" si="75"/>
        <v/>
      </c>
      <c r="Q353" s="22"/>
      <c r="R353" s="42"/>
      <c r="S353" s="22"/>
      <c r="T353" s="42"/>
      <c r="U353" s="42"/>
      <c r="V353" s="38">
        <f t="shared" si="70"/>
        <v>0</v>
      </c>
      <c r="W353" s="35">
        <f t="shared" si="71"/>
        <v>0</v>
      </c>
      <c r="X353" s="36"/>
      <c r="Y353" s="36"/>
      <c r="Z353" s="51"/>
      <c r="AA353" s="35">
        <f t="shared" si="72"/>
        <v>0</v>
      </c>
      <c r="AB353" s="36"/>
      <c r="AC353" s="36"/>
      <c r="AD353" s="51"/>
      <c r="AE353" s="63">
        <f>IFERROR(IF(OR($C353="都道府県",$C353="市区町村"),(($L353*300+$M353*400+$N353*500)),VLOOKUP($G353,リスト!$A$2:$B$4,2,FALSE)),0)-SUM(R353,T353,U353)*2</f>
        <v>0</v>
      </c>
      <c r="AF353" s="38">
        <f t="shared" si="73"/>
        <v>0</v>
      </c>
      <c r="AG353" s="58">
        <f t="shared" si="66"/>
        <v>0</v>
      </c>
      <c r="AH353" s="67">
        <f t="shared" si="74"/>
        <v>0</v>
      </c>
      <c r="AI353" s="40"/>
      <c r="AJ353" s="16"/>
      <c r="AK353" s="29"/>
    </row>
    <row r="354" spans="1:37" ht="33.75" hidden="1" customHeight="1">
      <c r="A354">
        <v>336</v>
      </c>
      <c r="B354" s="21"/>
      <c r="C354" s="21"/>
      <c r="D354" s="21"/>
      <c r="E354" s="21"/>
      <c r="F354" s="26"/>
      <c r="G354" s="41" t="str">
        <f t="shared" si="67"/>
        <v/>
      </c>
      <c r="H354" s="35">
        <f t="shared" si="65"/>
        <v>0</v>
      </c>
      <c r="I354" s="36"/>
      <c r="J354" s="36" t="str">
        <f t="shared" si="68"/>
        <v/>
      </c>
      <c r="K354" s="35">
        <f t="shared" si="69"/>
        <v>0</v>
      </c>
      <c r="L354" s="36"/>
      <c r="M354" s="36"/>
      <c r="N354" s="36"/>
      <c r="O354" s="36"/>
      <c r="P354" s="35" t="str">
        <f t="shared" si="75"/>
        <v/>
      </c>
      <c r="Q354" s="22"/>
      <c r="R354" s="42"/>
      <c r="S354" s="22"/>
      <c r="T354" s="42"/>
      <c r="U354" s="42"/>
      <c r="V354" s="38">
        <f t="shared" si="70"/>
        <v>0</v>
      </c>
      <c r="W354" s="35">
        <f t="shared" si="71"/>
        <v>0</v>
      </c>
      <c r="X354" s="36"/>
      <c r="Y354" s="36"/>
      <c r="Z354" s="51"/>
      <c r="AA354" s="35">
        <f t="shared" si="72"/>
        <v>0</v>
      </c>
      <c r="AB354" s="36"/>
      <c r="AC354" s="36"/>
      <c r="AD354" s="51"/>
      <c r="AE354" s="63">
        <f>IFERROR(IF(OR($C354="都道府県",$C354="市区町村"),(($L354*300+$M354*400+$N354*500)),VLOOKUP($G354,リスト!$A$2:$B$4,2,FALSE)),0)-SUM(R354,T354,U354)*2</f>
        <v>0</v>
      </c>
      <c r="AF354" s="38">
        <f t="shared" si="73"/>
        <v>0</v>
      </c>
      <c r="AG354" s="58">
        <f t="shared" si="66"/>
        <v>0</v>
      </c>
      <c r="AH354" s="67">
        <f t="shared" si="74"/>
        <v>0</v>
      </c>
      <c r="AI354" s="40"/>
      <c r="AJ354" s="16"/>
      <c r="AK354" s="29"/>
    </row>
    <row r="355" spans="1:37" ht="33.75" hidden="1" customHeight="1">
      <c r="A355">
        <v>337</v>
      </c>
      <c r="B355" s="21"/>
      <c r="C355" s="21"/>
      <c r="D355" s="21"/>
      <c r="E355" s="21"/>
      <c r="F355" s="26"/>
      <c r="G355" s="41" t="str">
        <f t="shared" si="67"/>
        <v/>
      </c>
      <c r="H355" s="35">
        <f t="shared" si="65"/>
        <v>0</v>
      </c>
      <c r="I355" s="36"/>
      <c r="J355" s="36" t="str">
        <f t="shared" si="68"/>
        <v/>
      </c>
      <c r="K355" s="35">
        <f t="shared" si="69"/>
        <v>0</v>
      </c>
      <c r="L355" s="36"/>
      <c r="M355" s="36"/>
      <c r="N355" s="36"/>
      <c r="O355" s="36"/>
      <c r="P355" s="35" t="str">
        <f t="shared" si="75"/>
        <v/>
      </c>
      <c r="Q355" s="22"/>
      <c r="R355" s="42"/>
      <c r="S355" s="22"/>
      <c r="T355" s="42"/>
      <c r="U355" s="42"/>
      <c r="V355" s="38">
        <f t="shared" si="70"/>
        <v>0</v>
      </c>
      <c r="W355" s="35">
        <f t="shared" si="71"/>
        <v>0</v>
      </c>
      <c r="X355" s="36"/>
      <c r="Y355" s="36"/>
      <c r="Z355" s="51"/>
      <c r="AA355" s="35">
        <f t="shared" si="72"/>
        <v>0</v>
      </c>
      <c r="AB355" s="36"/>
      <c r="AC355" s="36"/>
      <c r="AD355" s="51"/>
      <c r="AE355" s="63">
        <f>IFERROR(IF(OR($C355="都道府県",$C355="市区町村"),(($L355*300+$M355*400+$N355*500)),VLOOKUP($G355,リスト!$A$2:$B$4,2,FALSE)),0)-SUM(R355,T355,U355)*2</f>
        <v>0</v>
      </c>
      <c r="AF355" s="38">
        <f t="shared" si="73"/>
        <v>0</v>
      </c>
      <c r="AG355" s="58">
        <f t="shared" si="66"/>
        <v>0</v>
      </c>
      <c r="AH355" s="67">
        <f t="shared" si="74"/>
        <v>0</v>
      </c>
      <c r="AI355" s="40"/>
      <c r="AJ355" s="16"/>
      <c r="AK355" s="29"/>
    </row>
    <row r="356" spans="1:37" ht="33.75" hidden="1" customHeight="1">
      <c r="A356">
        <v>338</v>
      </c>
      <c r="B356" s="21"/>
      <c r="C356" s="21"/>
      <c r="D356" s="21"/>
      <c r="E356" s="21"/>
      <c r="F356" s="26"/>
      <c r="G356" s="41" t="str">
        <f t="shared" si="67"/>
        <v/>
      </c>
      <c r="H356" s="35">
        <f t="shared" si="65"/>
        <v>0</v>
      </c>
      <c r="I356" s="36"/>
      <c r="J356" s="36" t="str">
        <f t="shared" si="68"/>
        <v/>
      </c>
      <c r="K356" s="35">
        <f t="shared" si="69"/>
        <v>0</v>
      </c>
      <c r="L356" s="36"/>
      <c r="M356" s="36"/>
      <c r="N356" s="36"/>
      <c r="O356" s="36"/>
      <c r="P356" s="35" t="str">
        <f t="shared" si="75"/>
        <v/>
      </c>
      <c r="Q356" s="22"/>
      <c r="R356" s="42"/>
      <c r="S356" s="22"/>
      <c r="T356" s="42"/>
      <c r="U356" s="42"/>
      <c r="V356" s="38">
        <f t="shared" si="70"/>
        <v>0</v>
      </c>
      <c r="W356" s="35">
        <f t="shared" si="71"/>
        <v>0</v>
      </c>
      <c r="X356" s="36"/>
      <c r="Y356" s="36"/>
      <c r="Z356" s="51"/>
      <c r="AA356" s="35">
        <f t="shared" si="72"/>
        <v>0</v>
      </c>
      <c r="AB356" s="36"/>
      <c r="AC356" s="36"/>
      <c r="AD356" s="51"/>
      <c r="AE356" s="63">
        <f>IFERROR(IF(OR($C356="都道府県",$C356="市区町村"),(($L356*300+$M356*400+$N356*500)),VLOOKUP($G356,リスト!$A$2:$B$4,2,FALSE)),0)-SUM(R356,T356,U356)*2</f>
        <v>0</v>
      </c>
      <c r="AF356" s="38">
        <f t="shared" si="73"/>
        <v>0</v>
      </c>
      <c r="AG356" s="58">
        <f t="shared" si="66"/>
        <v>0</v>
      </c>
      <c r="AH356" s="67">
        <f t="shared" si="74"/>
        <v>0</v>
      </c>
      <c r="AI356" s="40"/>
      <c r="AJ356" s="16"/>
      <c r="AK356" s="29"/>
    </row>
    <row r="357" spans="1:37" ht="33.75" hidden="1" customHeight="1">
      <c r="A357">
        <v>339</v>
      </c>
      <c r="B357" s="21"/>
      <c r="C357" s="21"/>
      <c r="D357" s="21"/>
      <c r="E357" s="21"/>
      <c r="F357" s="26"/>
      <c r="G357" s="41" t="str">
        <f t="shared" si="67"/>
        <v/>
      </c>
      <c r="H357" s="35">
        <f t="shared" si="65"/>
        <v>0</v>
      </c>
      <c r="I357" s="36"/>
      <c r="J357" s="36" t="str">
        <f t="shared" si="68"/>
        <v/>
      </c>
      <c r="K357" s="35">
        <f t="shared" si="69"/>
        <v>0</v>
      </c>
      <c r="L357" s="36"/>
      <c r="M357" s="36"/>
      <c r="N357" s="36"/>
      <c r="O357" s="36"/>
      <c r="P357" s="35" t="str">
        <f t="shared" si="75"/>
        <v/>
      </c>
      <c r="Q357" s="22"/>
      <c r="R357" s="42"/>
      <c r="S357" s="22"/>
      <c r="T357" s="42"/>
      <c r="U357" s="42"/>
      <c r="V357" s="38">
        <f t="shared" si="70"/>
        <v>0</v>
      </c>
      <c r="W357" s="35">
        <f t="shared" si="71"/>
        <v>0</v>
      </c>
      <c r="X357" s="36"/>
      <c r="Y357" s="36"/>
      <c r="Z357" s="51"/>
      <c r="AA357" s="35">
        <f t="shared" si="72"/>
        <v>0</v>
      </c>
      <c r="AB357" s="36"/>
      <c r="AC357" s="36"/>
      <c r="AD357" s="51"/>
      <c r="AE357" s="63">
        <f>IFERROR(IF(OR($C357="都道府県",$C357="市区町村"),(($L357*300+$M357*400+$N357*500)),VLOOKUP($G357,リスト!$A$2:$B$4,2,FALSE)),0)-SUM(R357,T357,U357)*2</f>
        <v>0</v>
      </c>
      <c r="AF357" s="38">
        <f t="shared" si="73"/>
        <v>0</v>
      </c>
      <c r="AG357" s="58">
        <f t="shared" si="66"/>
        <v>0</v>
      </c>
      <c r="AH357" s="67">
        <f t="shared" si="74"/>
        <v>0</v>
      </c>
      <c r="AI357" s="40"/>
      <c r="AJ357" s="16"/>
      <c r="AK357" s="29"/>
    </row>
    <row r="358" spans="1:37" ht="33.75" hidden="1" customHeight="1">
      <c r="A358">
        <v>340</v>
      </c>
      <c r="B358" s="21"/>
      <c r="C358" s="21"/>
      <c r="D358" s="21"/>
      <c r="E358" s="21"/>
      <c r="F358" s="26"/>
      <c r="G358" s="41" t="str">
        <f t="shared" si="67"/>
        <v/>
      </c>
      <c r="H358" s="35">
        <f t="shared" si="65"/>
        <v>0</v>
      </c>
      <c r="I358" s="36"/>
      <c r="J358" s="36" t="str">
        <f t="shared" si="68"/>
        <v/>
      </c>
      <c r="K358" s="35">
        <f t="shared" si="69"/>
        <v>0</v>
      </c>
      <c r="L358" s="36"/>
      <c r="M358" s="36"/>
      <c r="N358" s="36"/>
      <c r="O358" s="36"/>
      <c r="P358" s="35" t="str">
        <f t="shared" si="75"/>
        <v/>
      </c>
      <c r="Q358" s="22"/>
      <c r="R358" s="42"/>
      <c r="S358" s="22"/>
      <c r="T358" s="42"/>
      <c r="U358" s="42"/>
      <c r="V358" s="38">
        <f t="shared" si="70"/>
        <v>0</v>
      </c>
      <c r="W358" s="35">
        <f t="shared" si="71"/>
        <v>0</v>
      </c>
      <c r="X358" s="36"/>
      <c r="Y358" s="36"/>
      <c r="Z358" s="51"/>
      <c r="AA358" s="35">
        <f t="shared" si="72"/>
        <v>0</v>
      </c>
      <c r="AB358" s="36"/>
      <c r="AC358" s="36"/>
      <c r="AD358" s="51"/>
      <c r="AE358" s="63">
        <f>IFERROR(IF(OR($C358="都道府県",$C358="市区町村"),(($L358*300+$M358*400+$N358*500)),VLOOKUP($G358,リスト!$A$2:$B$4,2,FALSE)),0)-SUM(R358,T358,U358)*2</f>
        <v>0</v>
      </c>
      <c r="AF358" s="38">
        <f t="shared" si="73"/>
        <v>0</v>
      </c>
      <c r="AG358" s="58">
        <f t="shared" si="66"/>
        <v>0</v>
      </c>
      <c r="AH358" s="67">
        <f t="shared" si="74"/>
        <v>0</v>
      </c>
      <c r="AI358" s="40"/>
      <c r="AJ358" s="16"/>
      <c r="AK358" s="29"/>
    </row>
    <row r="359" spans="1:37" ht="33.75" hidden="1" customHeight="1">
      <c r="A359">
        <v>341</v>
      </c>
      <c r="B359" s="21"/>
      <c r="C359" s="21"/>
      <c r="D359" s="21"/>
      <c r="E359" s="21"/>
      <c r="F359" s="26"/>
      <c r="G359" s="41" t="str">
        <f t="shared" si="67"/>
        <v/>
      </c>
      <c r="H359" s="35">
        <f t="shared" si="65"/>
        <v>0</v>
      </c>
      <c r="I359" s="36"/>
      <c r="J359" s="36" t="str">
        <f t="shared" si="68"/>
        <v/>
      </c>
      <c r="K359" s="35">
        <f t="shared" si="69"/>
        <v>0</v>
      </c>
      <c r="L359" s="36"/>
      <c r="M359" s="36"/>
      <c r="N359" s="36"/>
      <c r="O359" s="36"/>
      <c r="P359" s="35" t="str">
        <f t="shared" si="75"/>
        <v/>
      </c>
      <c r="Q359" s="22"/>
      <c r="R359" s="42"/>
      <c r="S359" s="22"/>
      <c r="T359" s="42"/>
      <c r="U359" s="42"/>
      <c r="V359" s="38">
        <f t="shared" si="70"/>
        <v>0</v>
      </c>
      <c r="W359" s="35">
        <f t="shared" si="71"/>
        <v>0</v>
      </c>
      <c r="X359" s="36"/>
      <c r="Y359" s="36"/>
      <c r="Z359" s="51"/>
      <c r="AA359" s="35">
        <f t="shared" si="72"/>
        <v>0</v>
      </c>
      <c r="AB359" s="36"/>
      <c r="AC359" s="36"/>
      <c r="AD359" s="51"/>
      <c r="AE359" s="63">
        <f>IFERROR(IF(OR($C359="都道府県",$C359="市区町村"),(($L359*300+$M359*400+$N359*500)),VLOOKUP($G359,リスト!$A$2:$B$4,2,FALSE)),0)-SUM(R359,T359,U359)*2</f>
        <v>0</v>
      </c>
      <c r="AF359" s="38">
        <f t="shared" si="73"/>
        <v>0</v>
      </c>
      <c r="AG359" s="58">
        <f t="shared" si="66"/>
        <v>0</v>
      </c>
      <c r="AH359" s="67">
        <f t="shared" si="74"/>
        <v>0</v>
      </c>
      <c r="AI359" s="40"/>
      <c r="AJ359" s="16"/>
      <c r="AK359" s="29"/>
    </row>
    <row r="360" spans="1:37" ht="33.75" hidden="1" customHeight="1">
      <c r="A360">
        <v>342</v>
      </c>
      <c r="B360" s="21"/>
      <c r="C360" s="21"/>
      <c r="D360" s="21"/>
      <c r="E360" s="21"/>
      <c r="F360" s="26"/>
      <c r="G360" s="41" t="str">
        <f t="shared" si="67"/>
        <v/>
      </c>
      <c r="H360" s="35">
        <f t="shared" si="65"/>
        <v>0</v>
      </c>
      <c r="I360" s="36"/>
      <c r="J360" s="36" t="str">
        <f t="shared" si="68"/>
        <v/>
      </c>
      <c r="K360" s="35">
        <f t="shared" si="69"/>
        <v>0</v>
      </c>
      <c r="L360" s="36"/>
      <c r="M360" s="36"/>
      <c r="N360" s="36"/>
      <c r="O360" s="36"/>
      <c r="P360" s="35" t="str">
        <f t="shared" si="75"/>
        <v/>
      </c>
      <c r="Q360" s="22"/>
      <c r="R360" s="42"/>
      <c r="S360" s="22"/>
      <c r="T360" s="42"/>
      <c r="U360" s="42"/>
      <c r="V360" s="38">
        <f t="shared" si="70"/>
        <v>0</v>
      </c>
      <c r="W360" s="35">
        <f t="shared" si="71"/>
        <v>0</v>
      </c>
      <c r="X360" s="36"/>
      <c r="Y360" s="36"/>
      <c r="Z360" s="51"/>
      <c r="AA360" s="35">
        <f t="shared" si="72"/>
        <v>0</v>
      </c>
      <c r="AB360" s="36"/>
      <c r="AC360" s="36"/>
      <c r="AD360" s="51"/>
      <c r="AE360" s="63">
        <f>IFERROR(IF(OR($C360="都道府県",$C360="市区町村"),(($L360*300+$M360*400+$N360*500)),VLOOKUP($G360,リスト!$A$2:$B$4,2,FALSE)),0)-SUM(R360,T360,U360)*2</f>
        <v>0</v>
      </c>
      <c r="AF360" s="38">
        <f t="shared" si="73"/>
        <v>0</v>
      </c>
      <c r="AG360" s="58">
        <f t="shared" si="66"/>
        <v>0</v>
      </c>
      <c r="AH360" s="67">
        <f t="shared" si="74"/>
        <v>0</v>
      </c>
      <c r="AI360" s="40"/>
      <c r="AJ360" s="16"/>
      <c r="AK360" s="29"/>
    </row>
    <row r="361" spans="1:37" ht="33.75" hidden="1" customHeight="1">
      <c r="A361">
        <v>343</v>
      </c>
      <c r="B361" s="21"/>
      <c r="C361" s="21"/>
      <c r="D361" s="21"/>
      <c r="E361" s="21"/>
      <c r="F361" s="26"/>
      <c r="G361" s="41" t="str">
        <f t="shared" si="67"/>
        <v/>
      </c>
      <c r="H361" s="35">
        <f t="shared" si="65"/>
        <v>0</v>
      </c>
      <c r="I361" s="36"/>
      <c r="J361" s="36" t="str">
        <f t="shared" si="68"/>
        <v/>
      </c>
      <c r="K361" s="35">
        <f t="shared" si="69"/>
        <v>0</v>
      </c>
      <c r="L361" s="36"/>
      <c r="M361" s="36"/>
      <c r="N361" s="36"/>
      <c r="O361" s="36"/>
      <c r="P361" s="35" t="str">
        <f t="shared" si="75"/>
        <v/>
      </c>
      <c r="Q361" s="22"/>
      <c r="R361" s="42"/>
      <c r="S361" s="22"/>
      <c r="T361" s="42"/>
      <c r="U361" s="42"/>
      <c r="V361" s="38">
        <f t="shared" si="70"/>
        <v>0</v>
      </c>
      <c r="W361" s="35">
        <f t="shared" si="71"/>
        <v>0</v>
      </c>
      <c r="X361" s="36"/>
      <c r="Y361" s="36"/>
      <c r="Z361" s="51"/>
      <c r="AA361" s="35">
        <f t="shared" si="72"/>
        <v>0</v>
      </c>
      <c r="AB361" s="36"/>
      <c r="AC361" s="36"/>
      <c r="AD361" s="51"/>
      <c r="AE361" s="63">
        <f>IFERROR(IF(OR($C361="都道府県",$C361="市区町村"),(($L361*300+$M361*400+$N361*500)),VLOOKUP($G361,リスト!$A$2:$B$4,2,FALSE)),0)-SUM(R361,T361,U361)*2</f>
        <v>0</v>
      </c>
      <c r="AF361" s="38">
        <f t="shared" si="73"/>
        <v>0</v>
      </c>
      <c r="AG361" s="58">
        <f t="shared" si="66"/>
        <v>0</v>
      </c>
      <c r="AH361" s="67">
        <f t="shared" si="74"/>
        <v>0</v>
      </c>
      <c r="AI361" s="40"/>
      <c r="AJ361" s="16"/>
      <c r="AK361" s="29"/>
    </row>
    <row r="362" spans="1:37" ht="33.75" hidden="1" customHeight="1">
      <c r="A362">
        <v>344</v>
      </c>
      <c r="B362" s="21"/>
      <c r="C362" s="21"/>
      <c r="D362" s="21"/>
      <c r="E362" s="21"/>
      <c r="F362" s="26"/>
      <c r="G362" s="41" t="str">
        <f t="shared" si="67"/>
        <v/>
      </c>
      <c r="H362" s="35">
        <f t="shared" si="65"/>
        <v>0</v>
      </c>
      <c r="I362" s="36"/>
      <c r="J362" s="36" t="str">
        <f t="shared" si="68"/>
        <v/>
      </c>
      <c r="K362" s="35">
        <f t="shared" si="69"/>
        <v>0</v>
      </c>
      <c r="L362" s="36"/>
      <c r="M362" s="36"/>
      <c r="N362" s="36"/>
      <c r="O362" s="36"/>
      <c r="P362" s="35" t="str">
        <f t="shared" si="75"/>
        <v/>
      </c>
      <c r="Q362" s="22"/>
      <c r="R362" s="42"/>
      <c r="S362" s="22"/>
      <c r="T362" s="42"/>
      <c r="U362" s="42"/>
      <c r="V362" s="38">
        <f t="shared" si="70"/>
        <v>0</v>
      </c>
      <c r="W362" s="35">
        <f t="shared" si="71"/>
        <v>0</v>
      </c>
      <c r="X362" s="36"/>
      <c r="Y362" s="36"/>
      <c r="Z362" s="51"/>
      <c r="AA362" s="35">
        <f t="shared" si="72"/>
        <v>0</v>
      </c>
      <c r="AB362" s="36"/>
      <c r="AC362" s="36"/>
      <c r="AD362" s="51"/>
      <c r="AE362" s="63">
        <f>IFERROR(IF(OR($C362="都道府県",$C362="市区町村"),(($L362*300+$M362*400+$N362*500)),VLOOKUP($G362,リスト!$A$2:$B$4,2,FALSE)),0)-SUM(R362,T362,U362)*2</f>
        <v>0</v>
      </c>
      <c r="AF362" s="38">
        <f t="shared" si="73"/>
        <v>0</v>
      </c>
      <c r="AG362" s="58">
        <f t="shared" si="66"/>
        <v>0</v>
      </c>
      <c r="AH362" s="67">
        <f t="shared" si="74"/>
        <v>0</v>
      </c>
      <c r="AI362" s="40"/>
      <c r="AJ362" s="16"/>
      <c r="AK362" s="29"/>
    </row>
    <row r="363" spans="1:37" ht="33.75" hidden="1" customHeight="1">
      <c r="A363">
        <v>345</v>
      </c>
      <c r="B363" s="21"/>
      <c r="C363" s="21"/>
      <c r="D363" s="21"/>
      <c r="E363" s="21"/>
      <c r="F363" s="26"/>
      <c r="G363" s="41" t="str">
        <f t="shared" si="67"/>
        <v/>
      </c>
      <c r="H363" s="35">
        <f t="shared" si="65"/>
        <v>0</v>
      </c>
      <c r="I363" s="36"/>
      <c r="J363" s="36" t="str">
        <f t="shared" si="68"/>
        <v/>
      </c>
      <c r="K363" s="35">
        <f t="shared" si="69"/>
        <v>0</v>
      </c>
      <c r="L363" s="36"/>
      <c r="M363" s="36"/>
      <c r="N363" s="36"/>
      <c r="O363" s="36"/>
      <c r="P363" s="35" t="str">
        <f t="shared" si="75"/>
        <v/>
      </c>
      <c r="Q363" s="22"/>
      <c r="R363" s="42"/>
      <c r="S363" s="22"/>
      <c r="T363" s="42"/>
      <c r="U363" s="42"/>
      <c r="V363" s="38">
        <f t="shared" si="70"/>
        <v>0</v>
      </c>
      <c r="W363" s="35">
        <f t="shared" si="71"/>
        <v>0</v>
      </c>
      <c r="X363" s="36"/>
      <c r="Y363" s="36"/>
      <c r="Z363" s="51"/>
      <c r="AA363" s="35">
        <f t="shared" si="72"/>
        <v>0</v>
      </c>
      <c r="AB363" s="36"/>
      <c r="AC363" s="36"/>
      <c r="AD363" s="51"/>
      <c r="AE363" s="63">
        <f>IFERROR(IF(OR($C363="都道府県",$C363="市区町村"),(($L363*300+$M363*400+$N363*500)),VLOOKUP($G363,リスト!$A$2:$B$4,2,FALSE)),0)-SUM(R363,T363,U363)*2</f>
        <v>0</v>
      </c>
      <c r="AF363" s="38">
        <f t="shared" si="73"/>
        <v>0</v>
      </c>
      <c r="AG363" s="58">
        <f t="shared" si="66"/>
        <v>0</v>
      </c>
      <c r="AH363" s="67">
        <f t="shared" si="74"/>
        <v>0</v>
      </c>
      <c r="AI363" s="40"/>
      <c r="AJ363" s="16"/>
      <c r="AK363" s="29"/>
    </row>
    <row r="364" spans="1:37" ht="33.75" hidden="1" customHeight="1">
      <c r="A364">
        <v>346</v>
      </c>
      <c r="B364" s="21"/>
      <c r="C364" s="21"/>
      <c r="D364" s="21"/>
      <c r="E364" s="21"/>
      <c r="F364" s="26"/>
      <c r="G364" s="41" t="str">
        <f t="shared" si="67"/>
        <v/>
      </c>
      <c r="H364" s="35">
        <f t="shared" si="65"/>
        <v>0</v>
      </c>
      <c r="I364" s="36"/>
      <c r="J364" s="36" t="str">
        <f t="shared" si="68"/>
        <v/>
      </c>
      <c r="K364" s="35">
        <f t="shared" si="69"/>
        <v>0</v>
      </c>
      <c r="L364" s="36"/>
      <c r="M364" s="36"/>
      <c r="N364" s="36"/>
      <c r="O364" s="36"/>
      <c r="P364" s="35" t="str">
        <f t="shared" si="75"/>
        <v/>
      </c>
      <c r="Q364" s="22"/>
      <c r="R364" s="42"/>
      <c r="S364" s="22"/>
      <c r="T364" s="42"/>
      <c r="U364" s="42"/>
      <c r="V364" s="38">
        <f t="shared" si="70"/>
        <v>0</v>
      </c>
      <c r="W364" s="35">
        <f t="shared" si="71"/>
        <v>0</v>
      </c>
      <c r="X364" s="36"/>
      <c r="Y364" s="36"/>
      <c r="Z364" s="51"/>
      <c r="AA364" s="35">
        <f t="shared" si="72"/>
        <v>0</v>
      </c>
      <c r="AB364" s="36"/>
      <c r="AC364" s="36"/>
      <c r="AD364" s="51"/>
      <c r="AE364" s="63">
        <f>IFERROR(IF(OR($C364="都道府県",$C364="市区町村"),(($L364*300+$M364*400+$N364*500)),VLOOKUP($G364,リスト!$A$2:$B$4,2,FALSE)),0)-SUM(R364,T364,U364)*2</f>
        <v>0</v>
      </c>
      <c r="AF364" s="38">
        <f t="shared" si="73"/>
        <v>0</v>
      </c>
      <c r="AG364" s="58">
        <f t="shared" si="66"/>
        <v>0</v>
      </c>
      <c r="AH364" s="67">
        <f t="shared" si="74"/>
        <v>0</v>
      </c>
      <c r="AI364" s="40"/>
      <c r="AJ364" s="16"/>
      <c r="AK364" s="29"/>
    </row>
    <row r="365" spans="1:37" ht="33.75" hidden="1" customHeight="1">
      <c r="A365">
        <v>347</v>
      </c>
      <c r="B365" s="21"/>
      <c r="C365" s="21"/>
      <c r="D365" s="21"/>
      <c r="E365" s="21"/>
      <c r="F365" s="26"/>
      <c r="G365" s="41" t="str">
        <f t="shared" si="67"/>
        <v/>
      </c>
      <c r="H365" s="35">
        <f t="shared" si="65"/>
        <v>0</v>
      </c>
      <c r="I365" s="36"/>
      <c r="J365" s="36" t="str">
        <f t="shared" si="68"/>
        <v/>
      </c>
      <c r="K365" s="35">
        <f t="shared" si="69"/>
        <v>0</v>
      </c>
      <c r="L365" s="36"/>
      <c r="M365" s="36"/>
      <c r="N365" s="36"/>
      <c r="O365" s="36"/>
      <c r="P365" s="35" t="str">
        <f t="shared" si="75"/>
        <v/>
      </c>
      <c r="Q365" s="22"/>
      <c r="R365" s="42"/>
      <c r="S365" s="22"/>
      <c r="T365" s="42"/>
      <c r="U365" s="42"/>
      <c r="V365" s="38">
        <f t="shared" si="70"/>
        <v>0</v>
      </c>
      <c r="W365" s="35">
        <f t="shared" si="71"/>
        <v>0</v>
      </c>
      <c r="X365" s="36"/>
      <c r="Y365" s="36"/>
      <c r="Z365" s="51"/>
      <c r="AA365" s="35">
        <f t="shared" si="72"/>
        <v>0</v>
      </c>
      <c r="AB365" s="36"/>
      <c r="AC365" s="36"/>
      <c r="AD365" s="51"/>
      <c r="AE365" s="63">
        <f>IFERROR(IF(OR($C365="都道府県",$C365="市区町村"),(($L365*300+$M365*400+$N365*500)),VLOOKUP($G365,リスト!$A$2:$B$4,2,FALSE)),0)-SUM(R365,T365,U365)*2</f>
        <v>0</v>
      </c>
      <c r="AF365" s="38">
        <f t="shared" si="73"/>
        <v>0</v>
      </c>
      <c r="AG365" s="58">
        <f t="shared" si="66"/>
        <v>0</v>
      </c>
      <c r="AH365" s="67">
        <f t="shared" si="74"/>
        <v>0</v>
      </c>
      <c r="AI365" s="40"/>
      <c r="AJ365" s="16"/>
      <c r="AK365" s="29"/>
    </row>
    <row r="366" spans="1:37" ht="33.75" hidden="1" customHeight="1">
      <c r="A366">
        <v>348</v>
      </c>
      <c r="B366" s="21"/>
      <c r="C366" s="21"/>
      <c r="D366" s="21"/>
      <c r="E366" s="21"/>
      <c r="F366" s="26"/>
      <c r="G366" s="41" t="str">
        <f t="shared" si="67"/>
        <v/>
      </c>
      <c r="H366" s="35">
        <f t="shared" si="65"/>
        <v>0</v>
      </c>
      <c r="I366" s="36"/>
      <c r="J366" s="36" t="str">
        <f t="shared" si="68"/>
        <v/>
      </c>
      <c r="K366" s="35">
        <f t="shared" si="69"/>
        <v>0</v>
      </c>
      <c r="L366" s="36"/>
      <c r="M366" s="36"/>
      <c r="N366" s="36"/>
      <c r="O366" s="36"/>
      <c r="P366" s="35" t="str">
        <f t="shared" si="75"/>
        <v/>
      </c>
      <c r="Q366" s="22"/>
      <c r="R366" s="42"/>
      <c r="S366" s="22"/>
      <c r="T366" s="42"/>
      <c r="U366" s="42"/>
      <c r="V366" s="38">
        <f t="shared" si="70"/>
        <v>0</v>
      </c>
      <c r="W366" s="35">
        <f t="shared" si="71"/>
        <v>0</v>
      </c>
      <c r="X366" s="36"/>
      <c r="Y366" s="36"/>
      <c r="Z366" s="51"/>
      <c r="AA366" s="35">
        <f t="shared" si="72"/>
        <v>0</v>
      </c>
      <c r="AB366" s="36"/>
      <c r="AC366" s="36"/>
      <c r="AD366" s="51"/>
      <c r="AE366" s="63">
        <f>IFERROR(IF(OR($C366="都道府県",$C366="市区町村"),(($L366*300+$M366*400+$N366*500)),VLOOKUP($G366,リスト!$A$2:$B$4,2,FALSE)),0)-SUM(R366,T366,U366)*2</f>
        <v>0</v>
      </c>
      <c r="AF366" s="38">
        <f t="shared" si="73"/>
        <v>0</v>
      </c>
      <c r="AG366" s="58">
        <f t="shared" si="66"/>
        <v>0</v>
      </c>
      <c r="AH366" s="67">
        <f t="shared" si="74"/>
        <v>0</v>
      </c>
      <c r="AI366" s="40"/>
      <c r="AJ366" s="16"/>
      <c r="AK366" s="29"/>
    </row>
    <row r="367" spans="1:37" ht="33.75" hidden="1" customHeight="1">
      <c r="A367">
        <v>349</v>
      </c>
      <c r="B367" s="21"/>
      <c r="C367" s="21"/>
      <c r="D367" s="21"/>
      <c r="E367" s="21"/>
      <c r="F367" s="26"/>
      <c r="G367" s="41" t="str">
        <f t="shared" si="67"/>
        <v/>
      </c>
      <c r="H367" s="35">
        <f t="shared" si="65"/>
        <v>0</v>
      </c>
      <c r="I367" s="36"/>
      <c r="J367" s="36" t="str">
        <f t="shared" si="68"/>
        <v/>
      </c>
      <c r="K367" s="35">
        <f t="shared" si="69"/>
        <v>0</v>
      </c>
      <c r="L367" s="36"/>
      <c r="M367" s="36"/>
      <c r="N367" s="36"/>
      <c r="O367" s="36"/>
      <c r="P367" s="35" t="str">
        <f t="shared" si="75"/>
        <v/>
      </c>
      <c r="Q367" s="22"/>
      <c r="R367" s="42"/>
      <c r="S367" s="22"/>
      <c r="T367" s="42"/>
      <c r="U367" s="42"/>
      <c r="V367" s="38">
        <f t="shared" si="70"/>
        <v>0</v>
      </c>
      <c r="W367" s="35">
        <f t="shared" si="71"/>
        <v>0</v>
      </c>
      <c r="X367" s="36"/>
      <c r="Y367" s="36"/>
      <c r="Z367" s="51"/>
      <c r="AA367" s="35">
        <f t="shared" si="72"/>
        <v>0</v>
      </c>
      <c r="AB367" s="36"/>
      <c r="AC367" s="36"/>
      <c r="AD367" s="51"/>
      <c r="AE367" s="63">
        <f>IFERROR(IF(OR($C367="都道府県",$C367="市区町村"),(($L367*300+$M367*400+$N367*500)),VLOOKUP($G367,リスト!$A$2:$B$4,2,FALSE)),0)-SUM(R367,T367,U367)*2</f>
        <v>0</v>
      </c>
      <c r="AF367" s="38">
        <f t="shared" si="73"/>
        <v>0</v>
      </c>
      <c r="AG367" s="58">
        <f t="shared" si="66"/>
        <v>0</v>
      </c>
      <c r="AH367" s="67">
        <f t="shared" si="74"/>
        <v>0</v>
      </c>
      <c r="AI367" s="40"/>
      <c r="AJ367" s="16"/>
      <c r="AK367" s="29"/>
    </row>
    <row r="368" spans="1:37" ht="33.75" hidden="1" customHeight="1">
      <c r="A368">
        <v>350</v>
      </c>
      <c r="B368" s="21"/>
      <c r="C368" s="21"/>
      <c r="D368" s="21"/>
      <c r="E368" s="21"/>
      <c r="F368" s="26"/>
      <c r="G368" s="41" t="str">
        <f t="shared" si="67"/>
        <v/>
      </c>
      <c r="H368" s="35">
        <f t="shared" si="65"/>
        <v>0</v>
      </c>
      <c r="I368" s="36"/>
      <c r="J368" s="36" t="str">
        <f t="shared" si="68"/>
        <v/>
      </c>
      <c r="K368" s="35">
        <f t="shared" si="69"/>
        <v>0</v>
      </c>
      <c r="L368" s="36"/>
      <c r="M368" s="36"/>
      <c r="N368" s="36"/>
      <c r="O368" s="36"/>
      <c r="P368" s="35" t="str">
        <f t="shared" si="75"/>
        <v/>
      </c>
      <c r="Q368" s="22"/>
      <c r="R368" s="42"/>
      <c r="S368" s="22"/>
      <c r="T368" s="42"/>
      <c r="U368" s="42"/>
      <c r="V368" s="38">
        <f t="shared" si="70"/>
        <v>0</v>
      </c>
      <c r="W368" s="35">
        <f t="shared" si="71"/>
        <v>0</v>
      </c>
      <c r="X368" s="36"/>
      <c r="Y368" s="36"/>
      <c r="Z368" s="51"/>
      <c r="AA368" s="35">
        <f t="shared" si="72"/>
        <v>0</v>
      </c>
      <c r="AB368" s="36"/>
      <c r="AC368" s="36"/>
      <c r="AD368" s="51"/>
      <c r="AE368" s="63">
        <f>IFERROR(IF(OR($C368="都道府県",$C368="市区町村"),(($L368*300+$M368*400+$N368*500)),VLOOKUP($G368,リスト!$A$2:$B$4,2,FALSE)),0)-SUM(R368,T368,U368)*2</f>
        <v>0</v>
      </c>
      <c r="AF368" s="38">
        <f t="shared" si="73"/>
        <v>0</v>
      </c>
      <c r="AG368" s="58">
        <f t="shared" si="66"/>
        <v>0</v>
      </c>
      <c r="AH368" s="67">
        <f t="shared" si="74"/>
        <v>0</v>
      </c>
      <c r="AI368" s="40"/>
      <c r="AJ368" s="16"/>
      <c r="AK368" s="29"/>
    </row>
    <row r="369" spans="1:37" ht="33.75" hidden="1" customHeight="1">
      <c r="A369">
        <v>351</v>
      </c>
      <c r="B369" s="21"/>
      <c r="C369" s="21"/>
      <c r="D369" s="21"/>
      <c r="E369" s="21"/>
      <c r="F369" s="26"/>
      <c r="G369" s="41" t="str">
        <f t="shared" si="67"/>
        <v/>
      </c>
      <c r="H369" s="35">
        <f t="shared" si="65"/>
        <v>0</v>
      </c>
      <c r="I369" s="36"/>
      <c r="J369" s="36" t="str">
        <f t="shared" si="68"/>
        <v/>
      </c>
      <c r="K369" s="35">
        <f t="shared" si="69"/>
        <v>0</v>
      </c>
      <c r="L369" s="36"/>
      <c r="M369" s="36"/>
      <c r="N369" s="36"/>
      <c r="O369" s="36"/>
      <c r="P369" s="35" t="str">
        <f t="shared" si="75"/>
        <v/>
      </c>
      <c r="Q369" s="22"/>
      <c r="R369" s="42"/>
      <c r="S369" s="22"/>
      <c r="T369" s="42"/>
      <c r="U369" s="42"/>
      <c r="V369" s="38">
        <f t="shared" si="70"/>
        <v>0</v>
      </c>
      <c r="W369" s="35">
        <f t="shared" si="71"/>
        <v>0</v>
      </c>
      <c r="X369" s="36"/>
      <c r="Y369" s="36"/>
      <c r="Z369" s="51"/>
      <c r="AA369" s="35">
        <f t="shared" si="72"/>
        <v>0</v>
      </c>
      <c r="AB369" s="36"/>
      <c r="AC369" s="36"/>
      <c r="AD369" s="51"/>
      <c r="AE369" s="63">
        <f>IFERROR(IF(OR($C369="都道府県",$C369="市区町村"),(($L369*300+$M369*400+$N369*500)),VLOOKUP($G369,リスト!$A$2:$B$4,2,FALSE)),0)-SUM(R369,T369,U369)*2</f>
        <v>0</v>
      </c>
      <c r="AF369" s="38">
        <f t="shared" si="73"/>
        <v>0</v>
      </c>
      <c r="AG369" s="58">
        <f t="shared" si="66"/>
        <v>0</v>
      </c>
      <c r="AH369" s="67">
        <f t="shared" si="74"/>
        <v>0</v>
      </c>
      <c r="AI369" s="40"/>
      <c r="AJ369" s="16"/>
      <c r="AK369" s="29"/>
    </row>
    <row r="370" spans="1:37" ht="33.75" hidden="1" customHeight="1">
      <c r="A370">
        <v>352</v>
      </c>
      <c r="B370" s="21"/>
      <c r="C370" s="21"/>
      <c r="D370" s="21"/>
      <c r="E370" s="21"/>
      <c r="F370" s="26"/>
      <c r="G370" s="41" t="str">
        <f t="shared" si="67"/>
        <v/>
      </c>
      <c r="H370" s="35">
        <f t="shared" si="65"/>
        <v>0</v>
      </c>
      <c r="I370" s="36"/>
      <c r="J370" s="36" t="str">
        <f t="shared" si="68"/>
        <v/>
      </c>
      <c r="K370" s="35">
        <f t="shared" si="69"/>
        <v>0</v>
      </c>
      <c r="L370" s="36"/>
      <c r="M370" s="36"/>
      <c r="N370" s="36"/>
      <c r="O370" s="36"/>
      <c r="P370" s="35" t="str">
        <f t="shared" si="75"/>
        <v/>
      </c>
      <c r="Q370" s="22"/>
      <c r="R370" s="42"/>
      <c r="S370" s="22"/>
      <c r="T370" s="42"/>
      <c r="U370" s="42"/>
      <c r="V370" s="38">
        <f t="shared" si="70"/>
        <v>0</v>
      </c>
      <c r="W370" s="35">
        <f t="shared" si="71"/>
        <v>0</v>
      </c>
      <c r="X370" s="36"/>
      <c r="Y370" s="36"/>
      <c r="Z370" s="51"/>
      <c r="AA370" s="35">
        <f t="shared" si="72"/>
        <v>0</v>
      </c>
      <c r="AB370" s="36"/>
      <c r="AC370" s="36"/>
      <c r="AD370" s="51"/>
      <c r="AE370" s="63">
        <f>IFERROR(IF(OR($C370="都道府県",$C370="市区町村"),(($L370*300+$M370*400+$N370*500)),VLOOKUP($G370,リスト!$A$2:$B$4,2,FALSE)),0)-SUM(R370,T370,U370)*2</f>
        <v>0</v>
      </c>
      <c r="AF370" s="38">
        <f t="shared" si="73"/>
        <v>0</v>
      </c>
      <c r="AG370" s="58">
        <f t="shared" si="66"/>
        <v>0</v>
      </c>
      <c r="AH370" s="67">
        <f t="shared" si="74"/>
        <v>0</v>
      </c>
      <c r="AI370" s="40"/>
      <c r="AJ370" s="16"/>
      <c r="AK370" s="29"/>
    </row>
    <row r="371" spans="1:37" ht="33.75" hidden="1" customHeight="1">
      <c r="A371">
        <v>353</v>
      </c>
      <c r="B371" s="21"/>
      <c r="C371" s="21"/>
      <c r="D371" s="21"/>
      <c r="E371" s="21"/>
      <c r="F371" s="26"/>
      <c r="G371" s="41" t="str">
        <f t="shared" si="67"/>
        <v/>
      </c>
      <c r="H371" s="35">
        <f t="shared" si="65"/>
        <v>0</v>
      </c>
      <c r="I371" s="36"/>
      <c r="J371" s="36" t="str">
        <f t="shared" si="68"/>
        <v/>
      </c>
      <c r="K371" s="35">
        <f t="shared" si="69"/>
        <v>0</v>
      </c>
      <c r="L371" s="36"/>
      <c r="M371" s="36"/>
      <c r="N371" s="36"/>
      <c r="O371" s="36"/>
      <c r="P371" s="35" t="str">
        <f t="shared" si="75"/>
        <v/>
      </c>
      <c r="Q371" s="22"/>
      <c r="R371" s="42"/>
      <c r="S371" s="22"/>
      <c r="T371" s="42"/>
      <c r="U371" s="42"/>
      <c r="V371" s="38">
        <f t="shared" si="70"/>
        <v>0</v>
      </c>
      <c r="W371" s="35">
        <f t="shared" si="71"/>
        <v>0</v>
      </c>
      <c r="X371" s="36"/>
      <c r="Y371" s="36"/>
      <c r="Z371" s="51"/>
      <c r="AA371" s="35">
        <f t="shared" si="72"/>
        <v>0</v>
      </c>
      <c r="AB371" s="36"/>
      <c r="AC371" s="36"/>
      <c r="AD371" s="51"/>
      <c r="AE371" s="63">
        <f>IFERROR(IF(OR($C371="都道府県",$C371="市区町村"),(($L371*300+$M371*400+$N371*500)),VLOOKUP($G371,リスト!$A$2:$B$4,2,FALSE)),0)-SUM(R371,T371,U371)*2</f>
        <v>0</v>
      </c>
      <c r="AF371" s="38">
        <f t="shared" si="73"/>
        <v>0</v>
      </c>
      <c r="AG371" s="58">
        <f t="shared" si="66"/>
        <v>0</v>
      </c>
      <c r="AH371" s="67">
        <f t="shared" si="74"/>
        <v>0</v>
      </c>
      <c r="AI371" s="40"/>
      <c r="AJ371" s="16"/>
      <c r="AK371" s="29"/>
    </row>
    <row r="372" spans="1:37" ht="33.75" hidden="1" customHeight="1">
      <c r="A372">
        <v>354</v>
      </c>
      <c r="B372" s="21"/>
      <c r="C372" s="21"/>
      <c r="D372" s="21"/>
      <c r="E372" s="21"/>
      <c r="F372" s="26"/>
      <c r="G372" s="41" t="str">
        <f t="shared" si="67"/>
        <v/>
      </c>
      <c r="H372" s="35">
        <f t="shared" si="65"/>
        <v>0</v>
      </c>
      <c r="I372" s="36"/>
      <c r="J372" s="36" t="str">
        <f t="shared" si="68"/>
        <v/>
      </c>
      <c r="K372" s="35">
        <f t="shared" si="69"/>
        <v>0</v>
      </c>
      <c r="L372" s="36"/>
      <c r="M372" s="36"/>
      <c r="N372" s="36"/>
      <c r="O372" s="36"/>
      <c r="P372" s="35" t="str">
        <f t="shared" si="75"/>
        <v/>
      </c>
      <c r="Q372" s="22"/>
      <c r="R372" s="42"/>
      <c r="S372" s="22"/>
      <c r="T372" s="42"/>
      <c r="U372" s="42"/>
      <c r="V372" s="38">
        <f t="shared" si="70"/>
        <v>0</v>
      </c>
      <c r="W372" s="35">
        <f t="shared" si="71"/>
        <v>0</v>
      </c>
      <c r="X372" s="36"/>
      <c r="Y372" s="36"/>
      <c r="Z372" s="51"/>
      <c r="AA372" s="35">
        <f t="shared" si="72"/>
        <v>0</v>
      </c>
      <c r="AB372" s="36"/>
      <c r="AC372" s="36"/>
      <c r="AD372" s="51"/>
      <c r="AE372" s="63">
        <f>IFERROR(IF(OR($C372="都道府県",$C372="市区町村"),(($L372*300+$M372*400+$N372*500)),VLOOKUP($G372,リスト!$A$2:$B$4,2,FALSE)),0)-SUM(R372,T372,U372)*2</f>
        <v>0</v>
      </c>
      <c r="AF372" s="38">
        <f t="shared" si="73"/>
        <v>0</v>
      </c>
      <c r="AG372" s="58">
        <f t="shared" si="66"/>
        <v>0</v>
      </c>
      <c r="AH372" s="67">
        <f t="shared" si="74"/>
        <v>0</v>
      </c>
      <c r="AI372" s="40"/>
      <c r="AJ372" s="16"/>
      <c r="AK372" s="29"/>
    </row>
    <row r="373" spans="1:37" ht="33.75" hidden="1" customHeight="1">
      <c r="A373">
        <v>355</v>
      </c>
      <c r="B373" s="21"/>
      <c r="C373" s="21"/>
      <c r="D373" s="21"/>
      <c r="E373" s="21"/>
      <c r="F373" s="26"/>
      <c r="G373" s="41" t="str">
        <f t="shared" si="67"/>
        <v/>
      </c>
      <c r="H373" s="35">
        <f t="shared" si="65"/>
        <v>0</v>
      </c>
      <c r="I373" s="36"/>
      <c r="J373" s="36" t="str">
        <f t="shared" si="68"/>
        <v/>
      </c>
      <c r="K373" s="35">
        <f t="shared" si="69"/>
        <v>0</v>
      </c>
      <c r="L373" s="36"/>
      <c r="M373" s="36"/>
      <c r="N373" s="36"/>
      <c r="O373" s="36"/>
      <c r="P373" s="35" t="str">
        <f t="shared" si="75"/>
        <v/>
      </c>
      <c r="Q373" s="22"/>
      <c r="R373" s="42"/>
      <c r="S373" s="22"/>
      <c r="T373" s="42"/>
      <c r="U373" s="42"/>
      <c r="V373" s="38">
        <f t="shared" si="70"/>
        <v>0</v>
      </c>
      <c r="W373" s="35">
        <f t="shared" si="71"/>
        <v>0</v>
      </c>
      <c r="X373" s="36"/>
      <c r="Y373" s="36"/>
      <c r="Z373" s="51"/>
      <c r="AA373" s="35">
        <f t="shared" si="72"/>
        <v>0</v>
      </c>
      <c r="AB373" s="36"/>
      <c r="AC373" s="36"/>
      <c r="AD373" s="51"/>
      <c r="AE373" s="63">
        <f>IFERROR(IF(OR($C373="都道府県",$C373="市区町村"),(($L373*300+$M373*400+$N373*500)),VLOOKUP($G373,リスト!$A$2:$B$4,2,FALSE)),0)-SUM(R373,T373,U373)*2</f>
        <v>0</v>
      </c>
      <c r="AF373" s="38">
        <f t="shared" si="73"/>
        <v>0</v>
      </c>
      <c r="AG373" s="58">
        <f t="shared" si="66"/>
        <v>0</v>
      </c>
      <c r="AH373" s="67">
        <f t="shared" si="74"/>
        <v>0</v>
      </c>
      <c r="AI373" s="40"/>
      <c r="AJ373" s="16"/>
      <c r="AK373" s="29"/>
    </row>
    <row r="374" spans="1:37" ht="33.75" hidden="1" customHeight="1">
      <c r="A374">
        <v>356</v>
      </c>
      <c r="B374" s="21"/>
      <c r="C374" s="21"/>
      <c r="D374" s="21"/>
      <c r="E374" s="21"/>
      <c r="F374" s="26"/>
      <c r="G374" s="41" t="str">
        <f t="shared" si="67"/>
        <v/>
      </c>
      <c r="H374" s="35">
        <f t="shared" si="65"/>
        <v>0</v>
      </c>
      <c r="I374" s="36"/>
      <c r="J374" s="36" t="str">
        <f t="shared" si="68"/>
        <v/>
      </c>
      <c r="K374" s="35">
        <f t="shared" si="69"/>
        <v>0</v>
      </c>
      <c r="L374" s="36"/>
      <c r="M374" s="36"/>
      <c r="N374" s="36"/>
      <c r="O374" s="36"/>
      <c r="P374" s="35" t="str">
        <f t="shared" si="75"/>
        <v/>
      </c>
      <c r="Q374" s="22"/>
      <c r="R374" s="42"/>
      <c r="S374" s="22"/>
      <c r="T374" s="42"/>
      <c r="U374" s="42"/>
      <c r="V374" s="38">
        <f t="shared" si="70"/>
        <v>0</v>
      </c>
      <c r="W374" s="35">
        <f t="shared" si="71"/>
        <v>0</v>
      </c>
      <c r="X374" s="36"/>
      <c r="Y374" s="36"/>
      <c r="Z374" s="51"/>
      <c r="AA374" s="35">
        <f t="shared" si="72"/>
        <v>0</v>
      </c>
      <c r="AB374" s="36"/>
      <c r="AC374" s="36"/>
      <c r="AD374" s="51"/>
      <c r="AE374" s="63">
        <f>IFERROR(IF(OR($C374="都道府県",$C374="市区町村"),(($L374*300+$M374*400+$N374*500)),VLOOKUP($G374,リスト!$A$2:$B$4,2,FALSE)),0)-SUM(R374,T374,U374)*2</f>
        <v>0</v>
      </c>
      <c r="AF374" s="38">
        <f t="shared" si="73"/>
        <v>0</v>
      </c>
      <c r="AG374" s="58">
        <f t="shared" si="66"/>
        <v>0</v>
      </c>
      <c r="AH374" s="67">
        <f t="shared" si="74"/>
        <v>0</v>
      </c>
      <c r="AI374" s="40"/>
      <c r="AJ374" s="16"/>
      <c r="AK374" s="29"/>
    </row>
    <row r="375" spans="1:37" ht="33.75" hidden="1" customHeight="1">
      <c r="A375">
        <v>357</v>
      </c>
      <c r="B375" s="21"/>
      <c r="C375" s="21"/>
      <c r="D375" s="21"/>
      <c r="E375" s="21"/>
      <c r="F375" s="26"/>
      <c r="G375" s="41" t="str">
        <f t="shared" si="67"/>
        <v/>
      </c>
      <c r="H375" s="35">
        <f t="shared" si="65"/>
        <v>0</v>
      </c>
      <c r="I375" s="36"/>
      <c r="J375" s="36" t="str">
        <f t="shared" si="68"/>
        <v/>
      </c>
      <c r="K375" s="35">
        <f t="shared" si="69"/>
        <v>0</v>
      </c>
      <c r="L375" s="36"/>
      <c r="M375" s="36"/>
      <c r="N375" s="36"/>
      <c r="O375" s="36"/>
      <c r="P375" s="35" t="str">
        <f t="shared" si="75"/>
        <v/>
      </c>
      <c r="Q375" s="22"/>
      <c r="R375" s="42"/>
      <c r="S375" s="22"/>
      <c r="T375" s="42"/>
      <c r="U375" s="42"/>
      <c r="V375" s="38">
        <f t="shared" si="70"/>
        <v>0</v>
      </c>
      <c r="W375" s="35">
        <f t="shared" si="71"/>
        <v>0</v>
      </c>
      <c r="X375" s="36"/>
      <c r="Y375" s="36"/>
      <c r="Z375" s="51"/>
      <c r="AA375" s="35">
        <f t="shared" si="72"/>
        <v>0</v>
      </c>
      <c r="AB375" s="36"/>
      <c r="AC375" s="36"/>
      <c r="AD375" s="51"/>
      <c r="AE375" s="63">
        <f>IFERROR(IF(OR($C375="都道府県",$C375="市区町村"),(($L375*300+$M375*400+$N375*500)),VLOOKUP($G375,リスト!$A$2:$B$4,2,FALSE)),0)-SUM(R375,T375,U375)*2</f>
        <v>0</v>
      </c>
      <c r="AF375" s="38">
        <f t="shared" si="73"/>
        <v>0</v>
      </c>
      <c r="AG375" s="58">
        <f t="shared" si="66"/>
        <v>0</v>
      </c>
      <c r="AH375" s="67">
        <f t="shared" si="74"/>
        <v>0</v>
      </c>
      <c r="AI375" s="40"/>
      <c r="AJ375" s="16"/>
      <c r="AK375" s="29"/>
    </row>
    <row r="376" spans="1:37" ht="33.75" hidden="1" customHeight="1">
      <c r="A376">
        <v>358</v>
      </c>
      <c r="B376" s="21"/>
      <c r="C376" s="21"/>
      <c r="D376" s="21"/>
      <c r="E376" s="21"/>
      <c r="F376" s="26"/>
      <c r="G376" s="41" t="str">
        <f t="shared" si="67"/>
        <v/>
      </c>
      <c r="H376" s="35">
        <f t="shared" si="65"/>
        <v>0</v>
      </c>
      <c r="I376" s="36"/>
      <c r="J376" s="36" t="str">
        <f t="shared" si="68"/>
        <v/>
      </c>
      <c r="K376" s="35">
        <f t="shared" si="69"/>
        <v>0</v>
      </c>
      <c r="L376" s="36"/>
      <c r="M376" s="36"/>
      <c r="N376" s="36"/>
      <c r="O376" s="36"/>
      <c r="P376" s="35" t="str">
        <f t="shared" si="75"/>
        <v/>
      </c>
      <c r="Q376" s="22"/>
      <c r="R376" s="42"/>
      <c r="S376" s="22"/>
      <c r="T376" s="42"/>
      <c r="U376" s="42"/>
      <c r="V376" s="38">
        <f t="shared" si="70"/>
        <v>0</v>
      </c>
      <c r="W376" s="35">
        <f t="shared" si="71"/>
        <v>0</v>
      </c>
      <c r="X376" s="36"/>
      <c r="Y376" s="36"/>
      <c r="Z376" s="51"/>
      <c r="AA376" s="35">
        <f t="shared" si="72"/>
        <v>0</v>
      </c>
      <c r="AB376" s="36"/>
      <c r="AC376" s="36"/>
      <c r="AD376" s="51"/>
      <c r="AE376" s="63">
        <f>IFERROR(IF(OR($C376="都道府県",$C376="市区町村"),(($L376*300+$M376*400+$N376*500)),VLOOKUP($G376,リスト!$A$2:$B$4,2,FALSE)),0)-SUM(R376,T376,U376)*2</f>
        <v>0</v>
      </c>
      <c r="AF376" s="38">
        <f t="shared" si="73"/>
        <v>0</v>
      </c>
      <c r="AG376" s="58">
        <f t="shared" si="66"/>
        <v>0</v>
      </c>
      <c r="AH376" s="67">
        <f t="shared" si="74"/>
        <v>0</v>
      </c>
      <c r="AI376" s="40"/>
      <c r="AJ376" s="16"/>
      <c r="AK376" s="29"/>
    </row>
    <row r="377" spans="1:37" ht="33.75" hidden="1" customHeight="1">
      <c r="A377">
        <v>359</v>
      </c>
      <c r="B377" s="21"/>
      <c r="C377" s="21"/>
      <c r="D377" s="21"/>
      <c r="E377" s="21"/>
      <c r="F377" s="26"/>
      <c r="G377" s="41" t="str">
        <f t="shared" si="67"/>
        <v/>
      </c>
      <c r="H377" s="35">
        <f t="shared" si="65"/>
        <v>0</v>
      </c>
      <c r="I377" s="36"/>
      <c r="J377" s="36" t="str">
        <f t="shared" si="68"/>
        <v/>
      </c>
      <c r="K377" s="35">
        <f t="shared" si="69"/>
        <v>0</v>
      </c>
      <c r="L377" s="36"/>
      <c r="M377" s="36"/>
      <c r="N377" s="36"/>
      <c r="O377" s="36"/>
      <c r="P377" s="35" t="str">
        <f t="shared" si="75"/>
        <v/>
      </c>
      <c r="Q377" s="22"/>
      <c r="R377" s="42"/>
      <c r="S377" s="22"/>
      <c r="T377" s="42"/>
      <c r="U377" s="42"/>
      <c r="V377" s="38">
        <f t="shared" si="70"/>
        <v>0</v>
      </c>
      <c r="W377" s="35">
        <f t="shared" si="71"/>
        <v>0</v>
      </c>
      <c r="X377" s="36"/>
      <c r="Y377" s="36"/>
      <c r="Z377" s="51"/>
      <c r="AA377" s="35">
        <f t="shared" si="72"/>
        <v>0</v>
      </c>
      <c r="AB377" s="36"/>
      <c r="AC377" s="36"/>
      <c r="AD377" s="51"/>
      <c r="AE377" s="63">
        <f>IFERROR(IF(OR($C377="都道府県",$C377="市区町村"),(($L377*300+$M377*400+$N377*500)),VLOOKUP($G377,リスト!$A$2:$B$4,2,FALSE)),0)-SUM(R377,T377,U377)*2</f>
        <v>0</v>
      </c>
      <c r="AF377" s="38">
        <f t="shared" si="73"/>
        <v>0</v>
      </c>
      <c r="AG377" s="58">
        <f t="shared" si="66"/>
        <v>0</v>
      </c>
      <c r="AH377" s="67">
        <f t="shared" si="74"/>
        <v>0</v>
      </c>
      <c r="AI377" s="40"/>
      <c r="AJ377" s="16"/>
      <c r="AK377" s="29"/>
    </row>
    <row r="378" spans="1:37" ht="33.75" hidden="1" customHeight="1">
      <c r="A378">
        <v>360</v>
      </c>
      <c r="B378" s="21"/>
      <c r="C378" s="21"/>
      <c r="D378" s="21"/>
      <c r="E378" s="21"/>
      <c r="F378" s="26"/>
      <c r="G378" s="41" t="str">
        <f t="shared" si="67"/>
        <v/>
      </c>
      <c r="H378" s="35">
        <f t="shared" si="65"/>
        <v>0</v>
      </c>
      <c r="I378" s="36"/>
      <c r="J378" s="36" t="str">
        <f t="shared" si="68"/>
        <v/>
      </c>
      <c r="K378" s="35">
        <f t="shared" si="69"/>
        <v>0</v>
      </c>
      <c r="L378" s="36"/>
      <c r="M378" s="36"/>
      <c r="N378" s="36"/>
      <c r="O378" s="36"/>
      <c r="P378" s="35" t="str">
        <f t="shared" si="75"/>
        <v/>
      </c>
      <c r="Q378" s="22"/>
      <c r="R378" s="42"/>
      <c r="S378" s="22"/>
      <c r="T378" s="42"/>
      <c r="U378" s="42"/>
      <c r="V378" s="38">
        <f t="shared" si="70"/>
        <v>0</v>
      </c>
      <c r="W378" s="35">
        <f t="shared" si="71"/>
        <v>0</v>
      </c>
      <c r="X378" s="36"/>
      <c r="Y378" s="36"/>
      <c r="Z378" s="51"/>
      <c r="AA378" s="35">
        <f t="shared" si="72"/>
        <v>0</v>
      </c>
      <c r="AB378" s="36"/>
      <c r="AC378" s="36"/>
      <c r="AD378" s="51"/>
      <c r="AE378" s="63">
        <f>IFERROR(IF(OR($C378="都道府県",$C378="市区町村"),(($L378*300+$M378*400+$N378*500)),VLOOKUP($G378,リスト!$A$2:$B$4,2,FALSE)),0)-SUM(R378,T378,U378)*2</f>
        <v>0</v>
      </c>
      <c r="AF378" s="38">
        <f t="shared" si="73"/>
        <v>0</v>
      </c>
      <c r="AG378" s="58">
        <f t="shared" si="66"/>
        <v>0</v>
      </c>
      <c r="AH378" s="67">
        <f t="shared" si="74"/>
        <v>0</v>
      </c>
      <c r="AI378" s="40"/>
      <c r="AJ378" s="16"/>
      <c r="AK378" s="29"/>
    </row>
    <row r="379" spans="1:37" ht="33.75" hidden="1" customHeight="1">
      <c r="A379">
        <v>361</v>
      </c>
      <c r="B379" s="21"/>
      <c r="C379" s="21"/>
      <c r="D379" s="21"/>
      <c r="E379" s="21"/>
      <c r="F379" s="26"/>
      <c r="G379" s="41" t="str">
        <f t="shared" si="67"/>
        <v/>
      </c>
      <c r="H379" s="35">
        <f t="shared" si="65"/>
        <v>0</v>
      </c>
      <c r="I379" s="36"/>
      <c r="J379" s="36" t="str">
        <f t="shared" si="68"/>
        <v/>
      </c>
      <c r="K379" s="35">
        <f t="shared" si="69"/>
        <v>0</v>
      </c>
      <c r="L379" s="36"/>
      <c r="M379" s="36"/>
      <c r="N379" s="36"/>
      <c r="O379" s="36"/>
      <c r="P379" s="35" t="str">
        <f t="shared" si="75"/>
        <v/>
      </c>
      <c r="Q379" s="22"/>
      <c r="R379" s="42"/>
      <c r="S379" s="22"/>
      <c r="T379" s="42"/>
      <c r="U379" s="42"/>
      <c r="V379" s="38">
        <f t="shared" si="70"/>
        <v>0</v>
      </c>
      <c r="W379" s="35">
        <f t="shared" si="71"/>
        <v>0</v>
      </c>
      <c r="X379" s="36"/>
      <c r="Y379" s="36"/>
      <c r="Z379" s="51"/>
      <c r="AA379" s="35">
        <f t="shared" si="72"/>
        <v>0</v>
      </c>
      <c r="AB379" s="36"/>
      <c r="AC379" s="36"/>
      <c r="AD379" s="51"/>
      <c r="AE379" s="63">
        <f>IFERROR(IF(OR($C379="都道府県",$C379="市区町村"),(($L379*300+$M379*400+$N379*500)),VLOOKUP($G379,リスト!$A$2:$B$4,2,FALSE)),0)-SUM(R379,T379,U379)*2</f>
        <v>0</v>
      </c>
      <c r="AF379" s="38">
        <f t="shared" si="73"/>
        <v>0</v>
      </c>
      <c r="AG379" s="58">
        <f t="shared" si="66"/>
        <v>0</v>
      </c>
      <c r="AH379" s="67">
        <f t="shared" si="74"/>
        <v>0</v>
      </c>
      <c r="AI379" s="40"/>
      <c r="AJ379" s="16"/>
      <c r="AK379" s="29"/>
    </row>
    <row r="380" spans="1:37" ht="33.75" hidden="1" customHeight="1">
      <c r="A380">
        <v>362</v>
      </c>
      <c r="B380" s="21"/>
      <c r="C380" s="21"/>
      <c r="D380" s="21"/>
      <c r="E380" s="21"/>
      <c r="F380" s="26"/>
      <c r="G380" s="41" t="str">
        <f t="shared" si="67"/>
        <v/>
      </c>
      <c r="H380" s="35">
        <f t="shared" si="65"/>
        <v>0</v>
      </c>
      <c r="I380" s="36"/>
      <c r="J380" s="36" t="str">
        <f t="shared" si="68"/>
        <v/>
      </c>
      <c r="K380" s="35">
        <f t="shared" si="69"/>
        <v>0</v>
      </c>
      <c r="L380" s="36"/>
      <c r="M380" s="36"/>
      <c r="N380" s="36"/>
      <c r="O380" s="36"/>
      <c r="P380" s="35" t="str">
        <f t="shared" si="75"/>
        <v/>
      </c>
      <c r="Q380" s="22"/>
      <c r="R380" s="42"/>
      <c r="S380" s="22"/>
      <c r="T380" s="42"/>
      <c r="U380" s="42"/>
      <c r="V380" s="38">
        <f t="shared" si="70"/>
        <v>0</v>
      </c>
      <c r="W380" s="35">
        <f t="shared" si="71"/>
        <v>0</v>
      </c>
      <c r="X380" s="36"/>
      <c r="Y380" s="36"/>
      <c r="Z380" s="51"/>
      <c r="AA380" s="35">
        <f t="shared" si="72"/>
        <v>0</v>
      </c>
      <c r="AB380" s="36"/>
      <c r="AC380" s="36"/>
      <c r="AD380" s="51"/>
      <c r="AE380" s="63">
        <f>IFERROR(IF(OR($C380="都道府県",$C380="市区町村"),(($L380*300+$M380*400+$N380*500)),VLOOKUP($G380,リスト!$A$2:$B$4,2,FALSE)),0)-SUM(R380,T380,U380)*2</f>
        <v>0</v>
      </c>
      <c r="AF380" s="38">
        <f t="shared" si="73"/>
        <v>0</v>
      </c>
      <c r="AG380" s="58">
        <f t="shared" si="66"/>
        <v>0</v>
      </c>
      <c r="AH380" s="67">
        <f t="shared" si="74"/>
        <v>0</v>
      </c>
      <c r="AI380" s="40"/>
      <c r="AJ380" s="16"/>
      <c r="AK380" s="29"/>
    </row>
    <row r="381" spans="1:37" ht="33.75" hidden="1" customHeight="1">
      <c r="A381">
        <v>363</v>
      </c>
      <c r="B381" s="21"/>
      <c r="C381" s="21"/>
      <c r="D381" s="21"/>
      <c r="E381" s="21"/>
      <c r="F381" s="26"/>
      <c r="G381" s="41" t="str">
        <f t="shared" si="67"/>
        <v/>
      </c>
      <c r="H381" s="35">
        <f t="shared" si="65"/>
        <v>0</v>
      </c>
      <c r="I381" s="36"/>
      <c r="J381" s="36" t="str">
        <f t="shared" si="68"/>
        <v/>
      </c>
      <c r="K381" s="35">
        <f t="shared" si="69"/>
        <v>0</v>
      </c>
      <c r="L381" s="36"/>
      <c r="M381" s="36"/>
      <c r="N381" s="36"/>
      <c r="O381" s="36"/>
      <c r="P381" s="35" t="str">
        <f t="shared" si="75"/>
        <v/>
      </c>
      <c r="Q381" s="22"/>
      <c r="R381" s="42"/>
      <c r="S381" s="22"/>
      <c r="T381" s="42"/>
      <c r="U381" s="42"/>
      <c r="V381" s="38">
        <f t="shared" si="70"/>
        <v>0</v>
      </c>
      <c r="W381" s="35">
        <f t="shared" si="71"/>
        <v>0</v>
      </c>
      <c r="X381" s="36"/>
      <c r="Y381" s="36"/>
      <c r="Z381" s="51"/>
      <c r="AA381" s="35">
        <f t="shared" si="72"/>
        <v>0</v>
      </c>
      <c r="AB381" s="36"/>
      <c r="AC381" s="36"/>
      <c r="AD381" s="51"/>
      <c r="AE381" s="63">
        <f>IFERROR(IF(OR($C381="都道府県",$C381="市区町村"),(($L381*300+$M381*400+$N381*500)),VLOOKUP($G381,リスト!$A$2:$B$4,2,FALSE)),0)-SUM(R381,T381,U381)*2</f>
        <v>0</v>
      </c>
      <c r="AF381" s="38">
        <f t="shared" si="73"/>
        <v>0</v>
      </c>
      <c r="AG381" s="58">
        <f t="shared" si="66"/>
        <v>0</v>
      </c>
      <c r="AH381" s="67">
        <f t="shared" si="74"/>
        <v>0</v>
      </c>
      <c r="AI381" s="40"/>
      <c r="AJ381" s="16"/>
      <c r="AK381" s="29"/>
    </row>
    <row r="382" spans="1:37" ht="33.75" hidden="1" customHeight="1">
      <c r="A382">
        <v>364</v>
      </c>
      <c r="B382" s="21"/>
      <c r="C382" s="21"/>
      <c r="D382" s="21"/>
      <c r="E382" s="21"/>
      <c r="F382" s="26"/>
      <c r="G382" s="41" t="str">
        <f t="shared" si="67"/>
        <v/>
      </c>
      <c r="H382" s="35">
        <f t="shared" si="65"/>
        <v>0</v>
      </c>
      <c r="I382" s="36"/>
      <c r="J382" s="36" t="str">
        <f t="shared" si="68"/>
        <v/>
      </c>
      <c r="K382" s="35">
        <f t="shared" si="69"/>
        <v>0</v>
      </c>
      <c r="L382" s="36"/>
      <c r="M382" s="36"/>
      <c r="N382" s="36"/>
      <c r="O382" s="36"/>
      <c r="P382" s="35" t="str">
        <f t="shared" si="75"/>
        <v/>
      </c>
      <c r="Q382" s="22"/>
      <c r="R382" s="42"/>
      <c r="S382" s="22"/>
      <c r="T382" s="42"/>
      <c r="U382" s="42"/>
      <c r="V382" s="38">
        <f t="shared" si="70"/>
        <v>0</v>
      </c>
      <c r="W382" s="35">
        <f t="shared" si="71"/>
        <v>0</v>
      </c>
      <c r="X382" s="36"/>
      <c r="Y382" s="36"/>
      <c r="Z382" s="51"/>
      <c r="AA382" s="35">
        <f t="shared" si="72"/>
        <v>0</v>
      </c>
      <c r="AB382" s="36"/>
      <c r="AC382" s="36"/>
      <c r="AD382" s="51"/>
      <c r="AE382" s="63">
        <f>IFERROR(IF(OR($C382="都道府県",$C382="市区町村"),(($L382*300+$M382*400+$N382*500)),VLOOKUP($G382,リスト!$A$2:$B$4,2,FALSE)),0)-SUM(R382,T382,U382)*2</f>
        <v>0</v>
      </c>
      <c r="AF382" s="38">
        <f t="shared" si="73"/>
        <v>0</v>
      </c>
      <c r="AG382" s="58">
        <f t="shared" si="66"/>
        <v>0</v>
      </c>
      <c r="AH382" s="67">
        <f t="shared" si="74"/>
        <v>0</v>
      </c>
      <c r="AI382" s="40"/>
      <c r="AJ382" s="16"/>
      <c r="AK382" s="29"/>
    </row>
    <row r="383" spans="1:37" ht="33.75" hidden="1" customHeight="1">
      <c r="A383">
        <v>365</v>
      </c>
      <c r="B383" s="21"/>
      <c r="C383" s="21"/>
      <c r="D383" s="21"/>
      <c r="E383" s="21"/>
      <c r="F383" s="26"/>
      <c r="G383" s="41" t="str">
        <f t="shared" si="67"/>
        <v/>
      </c>
      <c r="H383" s="35">
        <f t="shared" si="65"/>
        <v>0</v>
      </c>
      <c r="I383" s="36"/>
      <c r="J383" s="36" t="str">
        <f t="shared" si="68"/>
        <v/>
      </c>
      <c r="K383" s="35">
        <f t="shared" si="69"/>
        <v>0</v>
      </c>
      <c r="L383" s="36"/>
      <c r="M383" s="36"/>
      <c r="N383" s="36"/>
      <c r="O383" s="36"/>
      <c r="P383" s="35" t="str">
        <f t="shared" si="75"/>
        <v/>
      </c>
      <c r="Q383" s="22"/>
      <c r="R383" s="42"/>
      <c r="S383" s="22"/>
      <c r="T383" s="42"/>
      <c r="U383" s="42"/>
      <c r="V383" s="38">
        <f t="shared" si="70"/>
        <v>0</v>
      </c>
      <c r="W383" s="35">
        <f t="shared" si="71"/>
        <v>0</v>
      </c>
      <c r="X383" s="36"/>
      <c r="Y383" s="36"/>
      <c r="Z383" s="51"/>
      <c r="AA383" s="35">
        <f t="shared" si="72"/>
        <v>0</v>
      </c>
      <c r="AB383" s="36"/>
      <c r="AC383" s="36"/>
      <c r="AD383" s="51"/>
      <c r="AE383" s="63">
        <f>IFERROR(IF(OR($C383="都道府県",$C383="市区町村"),(($L383*300+$M383*400+$N383*500)),VLOOKUP($G383,リスト!$A$2:$B$4,2,FALSE)),0)-SUM(R383,T383,U383)*2</f>
        <v>0</v>
      </c>
      <c r="AF383" s="38">
        <f t="shared" si="73"/>
        <v>0</v>
      </c>
      <c r="AG383" s="58">
        <f t="shared" si="66"/>
        <v>0</v>
      </c>
      <c r="AH383" s="67">
        <f t="shared" si="74"/>
        <v>0</v>
      </c>
      <c r="AI383" s="40"/>
      <c r="AJ383" s="16"/>
      <c r="AK383" s="29"/>
    </row>
    <row r="384" spans="1:37" ht="33.75" hidden="1" customHeight="1">
      <c r="A384">
        <v>366</v>
      </c>
      <c r="B384" s="21"/>
      <c r="C384" s="21"/>
      <c r="D384" s="21"/>
      <c r="E384" s="21"/>
      <c r="F384" s="26"/>
      <c r="G384" s="41" t="str">
        <f t="shared" si="67"/>
        <v/>
      </c>
      <c r="H384" s="35">
        <f t="shared" si="65"/>
        <v>0</v>
      </c>
      <c r="I384" s="36"/>
      <c r="J384" s="36" t="str">
        <f t="shared" si="68"/>
        <v/>
      </c>
      <c r="K384" s="35">
        <f t="shared" si="69"/>
        <v>0</v>
      </c>
      <c r="L384" s="36"/>
      <c r="M384" s="36"/>
      <c r="N384" s="36"/>
      <c r="O384" s="36"/>
      <c r="P384" s="35" t="str">
        <f t="shared" si="75"/>
        <v/>
      </c>
      <c r="Q384" s="22"/>
      <c r="R384" s="42"/>
      <c r="S384" s="22"/>
      <c r="T384" s="42"/>
      <c r="U384" s="42"/>
      <c r="V384" s="38">
        <f t="shared" si="70"/>
        <v>0</v>
      </c>
      <c r="W384" s="35">
        <f t="shared" si="71"/>
        <v>0</v>
      </c>
      <c r="X384" s="36"/>
      <c r="Y384" s="36"/>
      <c r="Z384" s="51"/>
      <c r="AA384" s="35">
        <f t="shared" si="72"/>
        <v>0</v>
      </c>
      <c r="AB384" s="36"/>
      <c r="AC384" s="36"/>
      <c r="AD384" s="51"/>
      <c r="AE384" s="63">
        <f>IFERROR(IF(OR($C384="都道府県",$C384="市区町村"),(($L384*300+$M384*400+$N384*500)),VLOOKUP($G384,リスト!$A$2:$B$4,2,FALSE)),0)-SUM(R384,T384,U384)*2</f>
        <v>0</v>
      </c>
      <c r="AF384" s="38">
        <f t="shared" si="73"/>
        <v>0</v>
      </c>
      <c r="AG384" s="58">
        <f t="shared" si="66"/>
        <v>0</v>
      </c>
      <c r="AH384" s="67">
        <f t="shared" si="74"/>
        <v>0</v>
      </c>
      <c r="AI384" s="40"/>
      <c r="AJ384" s="16"/>
      <c r="AK384" s="29"/>
    </row>
    <row r="385" spans="1:37" ht="33.75" hidden="1" customHeight="1">
      <c r="A385">
        <v>367</v>
      </c>
      <c r="B385" s="21"/>
      <c r="C385" s="21"/>
      <c r="D385" s="21"/>
      <c r="E385" s="21"/>
      <c r="F385" s="26"/>
      <c r="G385" s="41" t="str">
        <f t="shared" si="67"/>
        <v/>
      </c>
      <c r="H385" s="35">
        <f t="shared" si="65"/>
        <v>0</v>
      </c>
      <c r="I385" s="36"/>
      <c r="J385" s="36" t="str">
        <f t="shared" si="68"/>
        <v/>
      </c>
      <c r="K385" s="35">
        <f t="shared" si="69"/>
        <v>0</v>
      </c>
      <c r="L385" s="36"/>
      <c r="M385" s="36"/>
      <c r="N385" s="36"/>
      <c r="O385" s="36"/>
      <c r="P385" s="35" t="str">
        <f t="shared" si="75"/>
        <v/>
      </c>
      <c r="Q385" s="22"/>
      <c r="R385" s="42"/>
      <c r="S385" s="22"/>
      <c r="T385" s="42"/>
      <c r="U385" s="42"/>
      <c r="V385" s="38">
        <f t="shared" si="70"/>
        <v>0</v>
      </c>
      <c r="W385" s="35">
        <f t="shared" si="71"/>
        <v>0</v>
      </c>
      <c r="X385" s="36"/>
      <c r="Y385" s="36"/>
      <c r="Z385" s="51"/>
      <c r="AA385" s="35">
        <f t="shared" si="72"/>
        <v>0</v>
      </c>
      <c r="AB385" s="36"/>
      <c r="AC385" s="36"/>
      <c r="AD385" s="51"/>
      <c r="AE385" s="63">
        <f>IFERROR(IF(OR($C385="都道府県",$C385="市区町村"),(($L385*300+$M385*400+$N385*500)),VLOOKUP($G385,リスト!$A$2:$B$4,2,FALSE)),0)-SUM(R385,T385,U385)*2</f>
        <v>0</v>
      </c>
      <c r="AF385" s="38">
        <f t="shared" si="73"/>
        <v>0</v>
      </c>
      <c r="AG385" s="58">
        <f t="shared" si="66"/>
        <v>0</v>
      </c>
      <c r="AH385" s="67">
        <f t="shared" si="74"/>
        <v>0</v>
      </c>
      <c r="AI385" s="40"/>
      <c r="AJ385" s="16"/>
      <c r="AK385" s="29"/>
    </row>
    <row r="386" spans="1:37" ht="33.75" hidden="1" customHeight="1">
      <c r="A386">
        <v>368</v>
      </c>
      <c r="B386" s="21"/>
      <c r="C386" s="21"/>
      <c r="D386" s="21"/>
      <c r="E386" s="21"/>
      <c r="F386" s="26"/>
      <c r="G386" s="41" t="str">
        <f t="shared" si="67"/>
        <v/>
      </c>
      <c r="H386" s="35">
        <f t="shared" si="65"/>
        <v>0</v>
      </c>
      <c r="I386" s="36"/>
      <c r="J386" s="36" t="str">
        <f t="shared" si="68"/>
        <v/>
      </c>
      <c r="K386" s="35">
        <f t="shared" si="69"/>
        <v>0</v>
      </c>
      <c r="L386" s="36"/>
      <c r="M386" s="36"/>
      <c r="N386" s="36"/>
      <c r="O386" s="36"/>
      <c r="P386" s="35" t="str">
        <f t="shared" si="75"/>
        <v/>
      </c>
      <c r="Q386" s="22"/>
      <c r="R386" s="42"/>
      <c r="S386" s="22"/>
      <c r="T386" s="42"/>
      <c r="U386" s="42"/>
      <c r="V386" s="38">
        <f t="shared" si="70"/>
        <v>0</v>
      </c>
      <c r="W386" s="35">
        <f t="shared" si="71"/>
        <v>0</v>
      </c>
      <c r="X386" s="36"/>
      <c r="Y386" s="36"/>
      <c r="Z386" s="51"/>
      <c r="AA386" s="35">
        <f t="shared" si="72"/>
        <v>0</v>
      </c>
      <c r="AB386" s="36"/>
      <c r="AC386" s="36"/>
      <c r="AD386" s="51"/>
      <c r="AE386" s="63">
        <f>IFERROR(IF(OR($C386="都道府県",$C386="市区町村"),(($L386*300+$M386*400+$N386*500)),VLOOKUP($G386,リスト!$A$2:$B$4,2,FALSE)),0)-SUM(R386,T386,U386)*2</f>
        <v>0</v>
      </c>
      <c r="AF386" s="38">
        <f t="shared" si="73"/>
        <v>0</v>
      </c>
      <c r="AG386" s="58">
        <f t="shared" si="66"/>
        <v>0</v>
      </c>
      <c r="AH386" s="67">
        <f t="shared" si="74"/>
        <v>0</v>
      </c>
      <c r="AI386" s="40"/>
      <c r="AJ386" s="16"/>
      <c r="AK386" s="29"/>
    </row>
    <row r="387" spans="1:37" ht="33.75" hidden="1" customHeight="1">
      <c r="A387">
        <v>369</v>
      </c>
      <c r="B387" s="21"/>
      <c r="C387" s="21"/>
      <c r="D387" s="21"/>
      <c r="E387" s="21"/>
      <c r="F387" s="26"/>
      <c r="G387" s="41" t="str">
        <f t="shared" si="67"/>
        <v/>
      </c>
      <c r="H387" s="35">
        <f t="shared" si="65"/>
        <v>0</v>
      </c>
      <c r="I387" s="36"/>
      <c r="J387" s="36" t="str">
        <f t="shared" si="68"/>
        <v/>
      </c>
      <c r="K387" s="35">
        <f t="shared" si="69"/>
        <v>0</v>
      </c>
      <c r="L387" s="36"/>
      <c r="M387" s="36"/>
      <c r="N387" s="36"/>
      <c r="O387" s="36"/>
      <c r="P387" s="35" t="str">
        <f t="shared" si="75"/>
        <v/>
      </c>
      <c r="Q387" s="22"/>
      <c r="R387" s="42"/>
      <c r="S387" s="22"/>
      <c r="T387" s="42"/>
      <c r="U387" s="42"/>
      <c r="V387" s="38">
        <f t="shared" si="70"/>
        <v>0</v>
      </c>
      <c r="W387" s="35">
        <f t="shared" si="71"/>
        <v>0</v>
      </c>
      <c r="X387" s="36"/>
      <c r="Y387" s="36"/>
      <c r="Z387" s="51"/>
      <c r="AA387" s="35">
        <f t="shared" si="72"/>
        <v>0</v>
      </c>
      <c r="AB387" s="36"/>
      <c r="AC387" s="36"/>
      <c r="AD387" s="51"/>
      <c r="AE387" s="63">
        <f>IFERROR(IF(OR($C387="都道府県",$C387="市区町村"),(($L387*300+$M387*400+$N387*500)),VLOOKUP($G387,リスト!$A$2:$B$4,2,FALSE)),0)-SUM(R387,T387,U387)*2</f>
        <v>0</v>
      </c>
      <c r="AF387" s="38">
        <f t="shared" si="73"/>
        <v>0</v>
      </c>
      <c r="AG387" s="58">
        <f t="shared" si="66"/>
        <v>0</v>
      </c>
      <c r="AH387" s="67">
        <f t="shared" si="74"/>
        <v>0</v>
      </c>
      <c r="AI387" s="40"/>
      <c r="AJ387" s="16"/>
      <c r="AK387" s="29"/>
    </row>
    <row r="388" spans="1:37" ht="33.75" hidden="1" customHeight="1">
      <c r="A388">
        <v>370</v>
      </c>
      <c r="B388" s="21"/>
      <c r="C388" s="21"/>
      <c r="D388" s="21"/>
      <c r="E388" s="21"/>
      <c r="F388" s="26"/>
      <c r="G388" s="41" t="str">
        <f t="shared" si="67"/>
        <v/>
      </c>
      <c r="H388" s="35">
        <f t="shared" si="65"/>
        <v>0</v>
      </c>
      <c r="I388" s="36"/>
      <c r="J388" s="36" t="str">
        <f t="shared" si="68"/>
        <v/>
      </c>
      <c r="K388" s="35">
        <f t="shared" si="69"/>
        <v>0</v>
      </c>
      <c r="L388" s="36"/>
      <c r="M388" s="36"/>
      <c r="N388" s="36"/>
      <c r="O388" s="36"/>
      <c r="P388" s="35" t="str">
        <f t="shared" si="75"/>
        <v/>
      </c>
      <c r="Q388" s="22"/>
      <c r="R388" s="42"/>
      <c r="S388" s="22"/>
      <c r="T388" s="42"/>
      <c r="U388" s="42"/>
      <c r="V388" s="38">
        <f t="shared" si="70"/>
        <v>0</v>
      </c>
      <c r="W388" s="35">
        <f t="shared" si="71"/>
        <v>0</v>
      </c>
      <c r="X388" s="36"/>
      <c r="Y388" s="36"/>
      <c r="Z388" s="51"/>
      <c r="AA388" s="35">
        <f t="shared" si="72"/>
        <v>0</v>
      </c>
      <c r="AB388" s="36"/>
      <c r="AC388" s="36"/>
      <c r="AD388" s="51"/>
      <c r="AE388" s="63">
        <f>IFERROR(IF(OR($C388="都道府県",$C388="市区町村"),(($L388*300+$M388*400+$N388*500)),VLOOKUP($G388,リスト!$A$2:$B$4,2,FALSE)),0)-SUM(R388,T388,U388)*2</f>
        <v>0</v>
      </c>
      <c r="AF388" s="38">
        <f t="shared" si="73"/>
        <v>0</v>
      </c>
      <c r="AG388" s="58">
        <f t="shared" si="66"/>
        <v>0</v>
      </c>
      <c r="AH388" s="67">
        <f t="shared" si="74"/>
        <v>0</v>
      </c>
      <c r="AI388" s="40"/>
      <c r="AJ388" s="16"/>
      <c r="AK388" s="29"/>
    </row>
    <row r="389" spans="1:37" ht="33.75" hidden="1" customHeight="1">
      <c r="A389">
        <v>371</v>
      </c>
      <c r="B389" s="21"/>
      <c r="C389" s="21"/>
      <c r="D389" s="21"/>
      <c r="E389" s="21"/>
      <c r="F389" s="26"/>
      <c r="G389" s="41" t="str">
        <f t="shared" si="67"/>
        <v/>
      </c>
      <c r="H389" s="35">
        <f t="shared" si="65"/>
        <v>0</v>
      </c>
      <c r="I389" s="36"/>
      <c r="J389" s="36" t="str">
        <f t="shared" si="68"/>
        <v/>
      </c>
      <c r="K389" s="35">
        <f t="shared" si="69"/>
        <v>0</v>
      </c>
      <c r="L389" s="36"/>
      <c r="M389" s="36"/>
      <c r="N389" s="36"/>
      <c r="O389" s="36"/>
      <c r="P389" s="35" t="str">
        <f t="shared" si="75"/>
        <v/>
      </c>
      <c r="Q389" s="22"/>
      <c r="R389" s="42"/>
      <c r="S389" s="22"/>
      <c r="T389" s="42"/>
      <c r="U389" s="42"/>
      <c r="V389" s="38">
        <f t="shared" si="70"/>
        <v>0</v>
      </c>
      <c r="W389" s="35">
        <f t="shared" si="71"/>
        <v>0</v>
      </c>
      <c r="X389" s="36"/>
      <c r="Y389" s="36"/>
      <c r="Z389" s="51"/>
      <c r="AA389" s="35">
        <f t="shared" si="72"/>
        <v>0</v>
      </c>
      <c r="AB389" s="36"/>
      <c r="AC389" s="36"/>
      <c r="AD389" s="51"/>
      <c r="AE389" s="63">
        <f>IFERROR(IF(OR($C389="都道府県",$C389="市区町村"),(($L389*300+$M389*400+$N389*500)),VLOOKUP($G389,リスト!$A$2:$B$4,2,FALSE)),0)-SUM(R389,T389,U389)*2</f>
        <v>0</v>
      </c>
      <c r="AF389" s="38">
        <f t="shared" si="73"/>
        <v>0</v>
      </c>
      <c r="AG389" s="58">
        <f t="shared" si="66"/>
        <v>0</v>
      </c>
      <c r="AH389" s="67">
        <f t="shared" si="74"/>
        <v>0</v>
      </c>
      <c r="AI389" s="40"/>
      <c r="AJ389" s="16"/>
      <c r="AK389" s="29"/>
    </row>
    <row r="390" spans="1:37" ht="33.75" hidden="1" customHeight="1">
      <c r="A390">
        <v>372</v>
      </c>
      <c r="B390" s="21"/>
      <c r="C390" s="21"/>
      <c r="D390" s="21"/>
      <c r="E390" s="21"/>
      <c r="F390" s="26"/>
      <c r="G390" s="41" t="str">
        <f t="shared" si="67"/>
        <v/>
      </c>
      <c r="H390" s="35">
        <f t="shared" si="65"/>
        <v>0</v>
      </c>
      <c r="I390" s="36"/>
      <c r="J390" s="36" t="str">
        <f t="shared" si="68"/>
        <v/>
      </c>
      <c r="K390" s="35">
        <f t="shared" si="69"/>
        <v>0</v>
      </c>
      <c r="L390" s="36"/>
      <c r="M390" s="36"/>
      <c r="N390" s="36"/>
      <c r="O390" s="36"/>
      <c r="P390" s="35" t="str">
        <f t="shared" si="75"/>
        <v/>
      </c>
      <c r="Q390" s="22"/>
      <c r="R390" s="42"/>
      <c r="S390" s="22"/>
      <c r="T390" s="42"/>
      <c r="U390" s="42"/>
      <c r="V390" s="38">
        <f t="shared" si="70"/>
        <v>0</v>
      </c>
      <c r="W390" s="35">
        <f t="shared" si="71"/>
        <v>0</v>
      </c>
      <c r="X390" s="36"/>
      <c r="Y390" s="36"/>
      <c r="Z390" s="51"/>
      <c r="AA390" s="35">
        <f t="shared" si="72"/>
        <v>0</v>
      </c>
      <c r="AB390" s="36"/>
      <c r="AC390" s="36"/>
      <c r="AD390" s="51"/>
      <c r="AE390" s="63">
        <f>IFERROR(IF(OR($C390="都道府県",$C390="市区町村"),(($L390*300+$M390*400+$N390*500)),VLOOKUP($G390,リスト!$A$2:$B$4,2,FALSE)),0)-SUM(R390,T390,U390)*2</f>
        <v>0</v>
      </c>
      <c r="AF390" s="38">
        <f t="shared" si="73"/>
        <v>0</v>
      </c>
      <c r="AG390" s="58">
        <f t="shared" si="66"/>
        <v>0</v>
      </c>
      <c r="AH390" s="67">
        <f t="shared" si="74"/>
        <v>0</v>
      </c>
      <c r="AI390" s="40"/>
      <c r="AJ390" s="16"/>
      <c r="AK390" s="29"/>
    </row>
    <row r="391" spans="1:37" ht="33.75" hidden="1" customHeight="1">
      <c r="A391">
        <v>373</v>
      </c>
      <c r="B391" s="21"/>
      <c r="C391" s="21"/>
      <c r="D391" s="21"/>
      <c r="E391" s="21"/>
      <c r="F391" s="26"/>
      <c r="G391" s="41" t="str">
        <f t="shared" si="67"/>
        <v/>
      </c>
      <c r="H391" s="35">
        <f t="shared" si="65"/>
        <v>0</v>
      </c>
      <c r="I391" s="36"/>
      <c r="J391" s="36" t="str">
        <f t="shared" si="68"/>
        <v/>
      </c>
      <c r="K391" s="35">
        <f t="shared" si="69"/>
        <v>0</v>
      </c>
      <c r="L391" s="36"/>
      <c r="M391" s="36"/>
      <c r="N391" s="36"/>
      <c r="O391" s="36"/>
      <c r="P391" s="35" t="str">
        <f t="shared" si="75"/>
        <v/>
      </c>
      <c r="Q391" s="22"/>
      <c r="R391" s="42"/>
      <c r="S391" s="22"/>
      <c r="T391" s="42"/>
      <c r="U391" s="42"/>
      <c r="V391" s="38">
        <f t="shared" si="70"/>
        <v>0</v>
      </c>
      <c r="W391" s="35">
        <f t="shared" si="71"/>
        <v>0</v>
      </c>
      <c r="X391" s="36"/>
      <c r="Y391" s="36"/>
      <c r="Z391" s="51"/>
      <c r="AA391" s="35">
        <f t="shared" si="72"/>
        <v>0</v>
      </c>
      <c r="AB391" s="36"/>
      <c r="AC391" s="36"/>
      <c r="AD391" s="51"/>
      <c r="AE391" s="63">
        <f>IFERROR(IF(OR($C391="都道府県",$C391="市区町村"),(($L391*300+$M391*400+$N391*500)),VLOOKUP($G391,リスト!$A$2:$B$4,2,FALSE)),0)-SUM(R391,T391,U391)*2</f>
        <v>0</v>
      </c>
      <c r="AF391" s="38">
        <f t="shared" si="73"/>
        <v>0</v>
      </c>
      <c r="AG391" s="58">
        <f t="shared" si="66"/>
        <v>0</v>
      </c>
      <c r="AH391" s="67">
        <f t="shared" si="74"/>
        <v>0</v>
      </c>
      <c r="AI391" s="40"/>
      <c r="AJ391" s="16"/>
      <c r="AK391" s="29"/>
    </row>
    <row r="392" spans="1:37" ht="33.75" hidden="1" customHeight="1">
      <c r="A392">
        <v>374</v>
      </c>
      <c r="B392" s="21"/>
      <c r="C392" s="21"/>
      <c r="D392" s="21"/>
      <c r="E392" s="21"/>
      <c r="F392" s="26"/>
      <c r="G392" s="41" t="str">
        <f t="shared" si="67"/>
        <v/>
      </c>
      <c r="H392" s="35">
        <f t="shared" si="65"/>
        <v>0</v>
      </c>
      <c r="I392" s="36"/>
      <c r="J392" s="36" t="str">
        <f t="shared" si="68"/>
        <v/>
      </c>
      <c r="K392" s="35">
        <f t="shared" si="69"/>
        <v>0</v>
      </c>
      <c r="L392" s="36"/>
      <c r="M392" s="36"/>
      <c r="N392" s="36"/>
      <c r="O392" s="36"/>
      <c r="P392" s="35" t="str">
        <f t="shared" si="75"/>
        <v/>
      </c>
      <c r="Q392" s="22"/>
      <c r="R392" s="42"/>
      <c r="S392" s="22"/>
      <c r="T392" s="42"/>
      <c r="U392" s="42"/>
      <c r="V392" s="38">
        <f t="shared" si="70"/>
        <v>0</v>
      </c>
      <c r="W392" s="35">
        <f t="shared" si="71"/>
        <v>0</v>
      </c>
      <c r="X392" s="36"/>
      <c r="Y392" s="36"/>
      <c r="Z392" s="51"/>
      <c r="AA392" s="35">
        <f t="shared" si="72"/>
        <v>0</v>
      </c>
      <c r="AB392" s="36"/>
      <c r="AC392" s="36"/>
      <c r="AD392" s="51"/>
      <c r="AE392" s="63">
        <f>IFERROR(IF(OR($C392="都道府県",$C392="市区町村"),(($L392*300+$M392*400+$N392*500)),VLOOKUP($G392,リスト!$A$2:$B$4,2,FALSE)),0)-SUM(R392,T392,U392)*2</f>
        <v>0</v>
      </c>
      <c r="AF392" s="38">
        <f t="shared" si="73"/>
        <v>0</v>
      </c>
      <c r="AG392" s="58">
        <f t="shared" si="66"/>
        <v>0</v>
      </c>
      <c r="AH392" s="67">
        <f t="shared" si="74"/>
        <v>0</v>
      </c>
      <c r="AI392" s="40"/>
      <c r="AJ392" s="16"/>
      <c r="AK392" s="29"/>
    </row>
    <row r="393" spans="1:37" ht="33.75" hidden="1" customHeight="1">
      <c r="A393">
        <v>375</v>
      </c>
      <c r="B393" s="21"/>
      <c r="C393" s="21"/>
      <c r="D393" s="21"/>
      <c r="E393" s="21"/>
      <c r="F393" s="26"/>
      <c r="G393" s="41" t="str">
        <f t="shared" si="67"/>
        <v/>
      </c>
      <c r="H393" s="35">
        <f t="shared" si="65"/>
        <v>0</v>
      </c>
      <c r="I393" s="36"/>
      <c r="J393" s="36" t="str">
        <f t="shared" si="68"/>
        <v/>
      </c>
      <c r="K393" s="35">
        <f t="shared" si="69"/>
        <v>0</v>
      </c>
      <c r="L393" s="36"/>
      <c r="M393" s="36"/>
      <c r="N393" s="36"/>
      <c r="O393" s="36"/>
      <c r="P393" s="35" t="str">
        <f t="shared" si="75"/>
        <v/>
      </c>
      <c r="Q393" s="22"/>
      <c r="R393" s="42"/>
      <c r="S393" s="22"/>
      <c r="T393" s="42"/>
      <c r="U393" s="42"/>
      <c r="V393" s="38">
        <f t="shared" si="70"/>
        <v>0</v>
      </c>
      <c r="W393" s="35">
        <f t="shared" si="71"/>
        <v>0</v>
      </c>
      <c r="X393" s="36"/>
      <c r="Y393" s="36"/>
      <c r="Z393" s="51"/>
      <c r="AA393" s="35">
        <f t="shared" si="72"/>
        <v>0</v>
      </c>
      <c r="AB393" s="36"/>
      <c r="AC393" s="36"/>
      <c r="AD393" s="51"/>
      <c r="AE393" s="63">
        <f>IFERROR(IF(OR($C393="都道府県",$C393="市区町村"),(($L393*300+$M393*400+$N393*500)),VLOOKUP($G393,リスト!$A$2:$B$4,2,FALSE)),0)-SUM(R393,T393,U393)*2</f>
        <v>0</v>
      </c>
      <c r="AF393" s="38">
        <f t="shared" si="73"/>
        <v>0</v>
      </c>
      <c r="AG393" s="58">
        <f t="shared" si="66"/>
        <v>0</v>
      </c>
      <c r="AH393" s="67">
        <f t="shared" si="74"/>
        <v>0</v>
      </c>
      <c r="AI393" s="40"/>
      <c r="AJ393" s="16"/>
      <c r="AK393" s="29"/>
    </row>
    <row r="394" spans="1:37" ht="33.75" hidden="1" customHeight="1">
      <c r="A394">
        <v>376</v>
      </c>
      <c r="B394" s="21"/>
      <c r="C394" s="21"/>
      <c r="D394" s="21"/>
      <c r="E394" s="21"/>
      <c r="F394" s="26"/>
      <c r="G394" s="41" t="str">
        <f t="shared" si="67"/>
        <v/>
      </c>
      <c r="H394" s="35">
        <f t="shared" si="65"/>
        <v>0</v>
      </c>
      <c r="I394" s="36"/>
      <c r="J394" s="36" t="str">
        <f t="shared" si="68"/>
        <v/>
      </c>
      <c r="K394" s="35">
        <f t="shared" si="69"/>
        <v>0</v>
      </c>
      <c r="L394" s="36"/>
      <c r="M394" s="36"/>
      <c r="N394" s="36"/>
      <c r="O394" s="36"/>
      <c r="P394" s="35" t="str">
        <f t="shared" si="75"/>
        <v/>
      </c>
      <c r="Q394" s="22"/>
      <c r="R394" s="42"/>
      <c r="S394" s="22"/>
      <c r="T394" s="42"/>
      <c r="U394" s="42"/>
      <c r="V394" s="38">
        <f t="shared" si="70"/>
        <v>0</v>
      </c>
      <c r="W394" s="35">
        <f t="shared" si="71"/>
        <v>0</v>
      </c>
      <c r="X394" s="36"/>
      <c r="Y394" s="36"/>
      <c r="Z394" s="51"/>
      <c r="AA394" s="35">
        <f t="shared" si="72"/>
        <v>0</v>
      </c>
      <c r="AB394" s="36"/>
      <c r="AC394" s="36"/>
      <c r="AD394" s="51"/>
      <c r="AE394" s="63">
        <f>IFERROR(IF(OR($C394="都道府県",$C394="市区町村"),(($L394*300+$M394*400+$N394*500)),VLOOKUP($G394,リスト!$A$2:$B$4,2,FALSE)),0)-SUM(R394,T394,U394)*2</f>
        <v>0</v>
      </c>
      <c r="AF394" s="38">
        <f t="shared" si="73"/>
        <v>0</v>
      </c>
      <c r="AG394" s="58">
        <f t="shared" si="66"/>
        <v>0</v>
      </c>
      <c r="AH394" s="67">
        <f t="shared" si="74"/>
        <v>0</v>
      </c>
      <c r="AI394" s="40"/>
      <c r="AJ394" s="16"/>
      <c r="AK394" s="29"/>
    </row>
    <row r="395" spans="1:37" ht="33.75" hidden="1" customHeight="1">
      <c r="A395">
        <v>377</v>
      </c>
      <c r="B395" s="21"/>
      <c r="C395" s="21"/>
      <c r="D395" s="21"/>
      <c r="E395" s="21"/>
      <c r="F395" s="26"/>
      <c r="G395" s="41" t="str">
        <f t="shared" si="67"/>
        <v/>
      </c>
      <c r="H395" s="35">
        <f t="shared" si="65"/>
        <v>0</v>
      </c>
      <c r="I395" s="36"/>
      <c r="J395" s="36" t="str">
        <f t="shared" si="68"/>
        <v/>
      </c>
      <c r="K395" s="35">
        <f t="shared" si="69"/>
        <v>0</v>
      </c>
      <c r="L395" s="36"/>
      <c r="M395" s="36"/>
      <c r="N395" s="36"/>
      <c r="O395" s="36"/>
      <c r="P395" s="35" t="str">
        <f t="shared" si="75"/>
        <v/>
      </c>
      <c r="Q395" s="22"/>
      <c r="R395" s="42"/>
      <c r="S395" s="22"/>
      <c r="T395" s="42"/>
      <c r="U395" s="42"/>
      <c r="V395" s="38">
        <f t="shared" si="70"/>
        <v>0</v>
      </c>
      <c r="W395" s="35">
        <f t="shared" si="71"/>
        <v>0</v>
      </c>
      <c r="X395" s="36"/>
      <c r="Y395" s="36"/>
      <c r="Z395" s="51"/>
      <c r="AA395" s="35">
        <f t="shared" si="72"/>
        <v>0</v>
      </c>
      <c r="AB395" s="36"/>
      <c r="AC395" s="36"/>
      <c r="AD395" s="51"/>
      <c r="AE395" s="63">
        <f>IFERROR(IF(OR($C395="都道府県",$C395="市区町村"),(($L395*300+$M395*400+$N395*500)),VLOOKUP($G395,リスト!$A$2:$B$4,2,FALSE)),0)-SUM(R395,T395,U395)*2</f>
        <v>0</v>
      </c>
      <c r="AF395" s="38">
        <f t="shared" si="73"/>
        <v>0</v>
      </c>
      <c r="AG395" s="58">
        <f t="shared" si="66"/>
        <v>0</v>
      </c>
      <c r="AH395" s="67">
        <f t="shared" si="74"/>
        <v>0</v>
      </c>
      <c r="AI395" s="40"/>
      <c r="AJ395" s="16"/>
      <c r="AK395" s="29"/>
    </row>
    <row r="396" spans="1:37" ht="33.75" hidden="1" customHeight="1">
      <c r="A396">
        <v>378</v>
      </c>
      <c r="B396" s="21"/>
      <c r="C396" s="21"/>
      <c r="D396" s="21"/>
      <c r="E396" s="21"/>
      <c r="F396" s="26"/>
      <c r="G396" s="41" t="str">
        <f t="shared" si="67"/>
        <v/>
      </c>
      <c r="H396" s="35">
        <f t="shared" si="65"/>
        <v>0</v>
      </c>
      <c r="I396" s="36"/>
      <c r="J396" s="36" t="str">
        <f t="shared" si="68"/>
        <v/>
      </c>
      <c r="K396" s="35">
        <f t="shared" si="69"/>
        <v>0</v>
      </c>
      <c r="L396" s="36"/>
      <c r="M396" s="36"/>
      <c r="N396" s="36"/>
      <c r="O396" s="36"/>
      <c r="P396" s="35" t="str">
        <f t="shared" si="75"/>
        <v/>
      </c>
      <c r="Q396" s="22"/>
      <c r="R396" s="42"/>
      <c r="S396" s="22"/>
      <c r="T396" s="42"/>
      <c r="U396" s="42"/>
      <c r="V396" s="38">
        <f t="shared" si="70"/>
        <v>0</v>
      </c>
      <c r="W396" s="35">
        <f t="shared" si="71"/>
        <v>0</v>
      </c>
      <c r="X396" s="36"/>
      <c r="Y396" s="36"/>
      <c r="Z396" s="51"/>
      <c r="AA396" s="35">
        <f t="shared" si="72"/>
        <v>0</v>
      </c>
      <c r="AB396" s="36"/>
      <c r="AC396" s="36"/>
      <c r="AD396" s="51"/>
      <c r="AE396" s="63">
        <f>IFERROR(IF(OR($C396="都道府県",$C396="市区町村"),(($L396*300+$M396*400+$N396*500)),VLOOKUP($G396,リスト!$A$2:$B$4,2,FALSE)),0)-SUM(R396,T396,U396)*2</f>
        <v>0</v>
      </c>
      <c r="AF396" s="38">
        <f t="shared" si="73"/>
        <v>0</v>
      </c>
      <c r="AG396" s="58">
        <f t="shared" si="66"/>
        <v>0</v>
      </c>
      <c r="AH396" s="67">
        <f t="shared" si="74"/>
        <v>0</v>
      </c>
      <c r="AI396" s="40"/>
      <c r="AJ396" s="16"/>
      <c r="AK396" s="29"/>
    </row>
    <row r="397" spans="1:37" ht="33.75" hidden="1" customHeight="1">
      <c r="A397">
        <v>379</v>
      </c>
      <c r="B397" s="21"/>
      <c r="C397" s="21"/>
      <c r="D397" s="21"/>
      <c r="E397" s="21"/>
      <c r="F397" s="26"/>
      <c r="G397" s="41" t="str">
        <f t="shared" si="67"/>
        <v/>
      </c>
      <c r="H397" s="35">
        <f t="shared" si="65"/>
        <v>0</v>
      </c>
      <c r="I397" s="36"/>
      <c r="J397" s="36" t="str">
        <f t="shared" si="68"/>
        <v/>
      </c>
      <c r="K397" s="35">
        <f t="shared" si="69"/>
        <v>0</v>
      </c>
      <c r="L397" s="36"/>
      <c r="M397" s="36"/>
      <c r="N397" s="36"/>
      <c r="O397" s="36"/>
      <c r="P397" s="35" t="str">
        <f t="shared" si="75"/>
        <v/>
      </c>
      <c r="Q397" s="22"/>
      <c r="R397" s="42"/>
      <c r="S397" s="22"/>
      <c r="T397" s="42"/>
      <c r="U397" s="42"/>
      <c r="V397" s="38">
        <f t="shared" si="70"/>
        <v>0</v>
      </c>
      <c r="W397" s="35">
        <f t="shared" si="71"/>
        <v>0</v>
      </c>
      <c r="X397" s="36"/>
      <c r="Y397" s="36"/>
      <c r="Z397" s="51"/>
      <c r="AA397" s="35">
        <f t="shared" si="72"/>
        <v>0</v>
      </c>
      <c r="AB397" s="36"/>
      <c r="AC397" s="36"/>
      <c r="AD397" s="51"/>
      <c r="AE397" s="63">
        <f>IFERROR(IF(OR($C397="都道府県",$C397="市区町村"),(($L397*300+$M397*400+$N397*500)),VLOOKUP($G397,リスト!$A$2:$B$4,2,FALSE)),0)-SUM(R397,T397,U397)*2</f>
        <v>0</v>
      </c>
      <c r="AF397" s="38">
        <f t="shared" si="73"/>
        <v>0</v>
      </c>
      <c r="AG397" s="58">
        <f t="shared" si="66"/>
        <v>0</v>
      </c>
      <c r="AH397" s="67">
        <f t="shared" si="74"/>
        <v>0</v>
      </c>
      <c r="AI397" s="40"/>
      <c r="AJ397" s="16"/>
      <c r="AK397" s="29"/>
    </row>
    <row r="398" spans="1:37" ht="33.75" hidden="1" customHeight="1">
      <c r="A398">
        <v>380</v>
      </c>
      <c r="B398" s="21"/>
      <c r="C398" s="21"/>
      <c r="D398" s="21"/>
      <c r="E398" s="21"/>
      <c r="F398" s="26"/>
      <c r="G398" s="41" t="str">
        <f t="shared" si="67"/>
        <v/>
      </c>
      <c r="H398" s="35">
        <f t="shared" si="65"/>
        <v>0</v>
      </c>
      <c r="I398" s="36"/>
      <c r="J398" s="36" t="str">
        <f t="shared" si="68"/>
        <v/>
      </c>
      <c r="K398" s="35">
        <f t="shared" si="69"/>
        <v>0</v>
      </c>
      <c r="L398" s="36"/>
      <c r="M398" s="36"/>
      <c r="N398" s="36"/>
      <c r="O398" s="36"/>
      <c r="P398" s="35" t="str">
        <f t="shared" si="75"/>
        <v/>
      </c>
      <c r="Q398" s="22"/>
      <c r="R398" s="42"/>
      <c r="S398" s="22"/>
      <c r="T398" s="42"/>
      <c r="U398" s="42"/>
      <c r="V398" s="38">
        <f t="shared" si="70"/>
        <v>0</v>
      </c>
      <c r="W398" s="35">
        <f t="shared" si="71"/>
        <v>0</v>
      </c>
      <c r="X398" s="36"/>
      <c r="Y398" s="36"/>
      <c r="Z398" s="51"/>
      <c r="AA398" s="35">
        <f t="shared" si="72"/>
        <v>0</v>
      </c>
      <c r="AB398" s="36"/>
      <c r="AC398" s="36"/>
      <c r="AD398" s="51"/>
      <c r="AE398" s="63">
        <f>IFERROR(IF(OR($C398="都道府県",$C398="市区町村"),(($L398*300+$M398*400+$N398*500)),VLOOKUP($G398,リスト!$A$2:$B$4,2,FALSE)),0)-SUM(R398,T398,U398)*2</f>
        <v>0</v>
      </c>
      <c r="AF398" s="38">
        <f t="shared" si="73"/>
        <v>0</v>
      </c>
      <c r="AG398" s="58">
        <f t="shared" si="66"/>
        <v>0</v>
      </c>
      <c r="AH398" s="67">
        <f t="shared" si="74"/>
        <v>0</v>
      </c>
      <c r="AI398" s="40"/>
      <c r="AJ398" s="16"/>
      <c r="AK398" s="29"/>
    </row>
    <row r="399" spans="1:37" ht="33.75" hidden="1" customHeight="1">
      <c r="A399">
        <v>381</v>
      </c>
      <c r="B399" s="21"/>
      <c r="C399" s="21"/>
      <c r="D399" s="21"/>
      <c r="E399" s="21"/>
      <c r="F399" s="26"/>
      <c r="G399" s="41" t="str">
        <f t="shared" si="67"/>
        <v/>
      </c>
      <c r="H399" s="35">
        <f t="shared" si="65"/>
        <v>0</v>
      </c>
      <c r="I399" s="36"/>
      <c r="J399" s="36" t="str">
        <f t="shared" si="68"/>
        <v/>
      </c>
      <c r="K399" s="35">
        <f t="shared" si="69"/>
        <v>0</v>
      </c>
      <c r="L399" s="36"/>
      <c r="M399" s="36"/>
      <c r="N399" s="36"/>
      <c r="O399" s="36"/>
      <c r="P399" s="35" t="str">
        <f t="shared" si="75"/>
        <v/>
      </c>
      <c r="Q399" s="22"/>
      <c r="R399" s="42"/>
      <c r="S399" s="22"/>
      <c r="T399" s="42"/>
      <c r="U399" s="42"/>
      <c r="V399" s="38">
        <f t="shared" si="70"/>
        <v>0</v>
      </c>
      <c r="W399" s="35">
        <f t="shared" si="71"/>
        <v>0</v>
      </c>
      <c r="X399" s="36"/>
      <c r="Y399" s="36"/>
      <c r="Z399" s="51"/>
      <c r="AA399" s="35">
        <f t="shared" si="72"/>
        <v>0</v>
      </c>
      <c r="AB399" s="36"/>
      <c r="AC399" s="36"/>
      <c r="AD399" s="51"/>
      <c r="AE399" s="63">
        <f>IFERROR(IF(OR($C399="都道府県",$C399="市区町村"),(($L399*300+$M399*400+$N399*500)),VLOOKUP($G399,リスト!$A$2:$B$4,2,FALSE)),0)-SUM(R399,T399,U399)*2</f>
        <v>0</v>
      </c>
      <c r="AF399" s="38">
        <f t="shared" si="73"/>
        <v>0</v>
      </c>
      <c r="AG399" s="58">
        <f t="shared" si="66"/>
        <v>0</v>
      </c>
      <c r="AH399" s="67">
        <f t="shared" si="74"/>
        <v>0</v>
      </c>
      <c r="AI399" s="40"/>
      <c r="AJ399" s="16"/>
      <c r="AK399" s="29"/>
    </row>
    <row r="400" spans="1:37" ht="33.75" hidden="1" customHeight="1">
      <c r="A400">
        <v>382</v>
      </c>
      <c r="B400" s="21"/>
      <c r="C400" s="21"/>
      <c r="D400" s="21"/>
      <c r="E400" s="21"/>
      <c r="F400" s="26"/>
      <c r="G400" s="41" t="str">
        <f t="shared" si="67"/>
        <v/>
      </c>
      <c r="H400" s="35">
        <f t="shared" si="65"/>
        <v>0</v>
      </c>
      <c r="I400" s="36"/>
      <c r="J400" s="36" t="str">
        <f t="shared" si="68"/>
        <v/>
      </c>
      <c r="K400" s="35">
        <f t="shared" si="69"/>
        <v>0</v>
      </c>
      <c r="L400" s="36"/>
      <c r="M400" s="36"/>
      <c r="N400" s="36"/>
      <c r="O400" s="36"/>
      <c r="P400" s="35" t="str">
        <f t="shared" si="75"/>
        <v/>
      </c>
      <c r="Q400" s="22"/>
      <c r="R400" s="42"/>
      <c r="S400" s="22"/>
      <c r="T400" s="42"/>
      <c r="U400" s="42"/>
      <c r="V400" s="38">
        <f t="shared" si="70"/>
        <v>0</v>
      </c>
      <c r="W400" s="35">
        <f t="shared" si="71"/>
        <v>0</v>
      </c>
      <c r="X400" s="36"/>
      <c r="Y400" s="36"/>
      <c r="Z400" s="51"/>
      <c r="AA400" s="35">
        <f t="shared" si="72"/>
        <v>0</v>
      </c>
      <c r="AB400" s="36"/>
      <c r="AC400" s="36"/>
      <c r="AD400" s="51"/>
      <c r="AE400" s="63">
        <f>IFERROR(IF(OR($C400="都道府県",$C400="市区町村"),(($L400*300+$M400*400+$N400*500)),VLOOKUP($G400,リスト!$A$2:$B$4,2,FALSE)),0)-SUM(R400,T400,U400)*2</f>
        <v>0</v>
      </c>
      <c r="AF400" s="38">
        <f t="shared" si="73"/>
        <v>0</v>
      </c>
      <c r="AG400" s="58">
        <f t="shared" si="66"/>
        <v>0</v>
      </c>
      <c r="AH400" s="67">
        <f t="shared" si="74"/>
        <v>0</v>
      </c>
      <c r="AI400" s="40"/>
      <c r="AJ400" s="16"/>
      <c r="AK400" s="29"/>
    </row>
    <row r="401" spans="1:37" ht="33.75" hidden="1" customHeight="1">
      <c r="A401">
        <v>383</v>
      </c>
      <c r="B401" s="21"/>
      <c r="C401" s="21"/>
      <c r="D401" s="21"/>
      <c r="E401" s="21"/>
      <c r="F401" s="26"/>
      <c r="G401" s="41" t="str">
        <f t="shared" si="67"/>
        <v/>
      </c>
      <c r="H401" s="35">
        <f t="shared" ref="H401:H464" si="76">SUM(I401:J401)</f>
        <v>0</v>
      </c>
      <c r="I401" s="36"/>
      <c r="J401" s="36" t="str">
        <f t="shared" si="68"/>
        <v/>
      </c>
      <c r="K401" s="35">
        <f t="shared" si="69"/>
        <v>0</v>
      </c>
      <c r="L401" s="36"/>
      <c r="M401" s="36"/>
      <c r="N401" s="36"/>
      <c r="O401" s="36"/>
      <c r="P401" s="35" t="str">
        <f t="shared" si="75"/>
        <v/>
      </c>
      <c r="Q401" s="22"/>
      <c r="R401" s="42"/>
      <c r="S401" s="22"/>
      <c r="T401" s="42"/>
      <c r="U401" s="42"/>
      <c r="V401" s="38">
        <f t="shared" si="70"/>
        <v>0</v>
      </c>
      <c r="W401" s="35">
        <f t="shared" si="71"/>
        <v>0</v>
      </c>
      <c r="X401" s="36"/>
      <c r="Y401" s="36"/>
      <c r="Z401" s="51"/>
      <c r="AA401" s="35">
        <f t="shared" si="72"/>
        <v>0</v>
      </c>
      <c r="AB401" s="36"/>
      <c r="AC401" s="36"/>
      <c r="AD401" s="51"/>
      <c r="AE401" s="63">
        <f>IFERROR(IF(OR($C401="都道府県",$C401="市区町村"),(($L401*300+$M401*400+$N401*500)),VLOOKUP($G401,リスト!$A$2:$B$4,2,FALSE)),0)-SUM(R401,T401,U401)*2</f>
        <v>0</v>
      </c>
      <c r="AF401" s="38">
        <f t="shared" si="73"/>
        <v>0</v>
      </c>
      <c r="AG401" s="58">
        <f t="shared" si="66"/>
        <v>0</v>
      </c>
      <c r="AH401" s="67">
        <f t="shared" si="74"/>
        <v>0</v>
      </c>
      <c r="AI401" s="40"/>
      <c r="AJ401" s="16"/>
      <c r="AK401" s="29"/>
    </row>
    <row r="402" spans="1:37" ht="33.75" hidden="1" customHeight="1">
      <c r="A402">
        <v>384</v>
      </c>
      <c r="B402" s="21"/>
      <c r="C402" s="21"/>
      <c r="D402" s="21"/>
      <c r="E402" s="21"/>
      <c r="F402" s="26"/>
      <c r="G402" s="41" t="str">
        <f t="shared" si="67"/>
        <v/>
      </c>
      <c r="H402" s="35">
        <f t="shared" si="76"/>
        <v>0</v>
      </c>
      <c r="I402" s="36"/>
      <c r="J402" s="36" t="str">
        <f t="shared" si="68"/>
        <v/>
      </c>
      <c r="K402" s="35">
        <f t="shared" si="69"/>
        <v>0</v>
      </c>
      <c r="L402" s="36"/>
      <c r="M402" s="36"/>
      <c r="N402" s="36"/>
      <c r="O402" s="36"/>
      <c r="P402" s="35" t="str">
        <f t="shared" si="75"/>
        <v/>
      </c>
      <c r="Q402" s="22"/>
      <c r="R402" s="42"/>
      <c r="S402" s="22"/>
      <c r="T402" s="42"/>
      <c r="U402" s="42"/>
      <c r="V402" s="38">
        <f t="shared" si="70"/>
        <v>0</v>
      </c>
      <c r="W402" s="35">
        <f t="shared" si="71"/>
        <v>0</v>
      </c>
      <c r="X402" s="36"/>
      <c r="Y402" s="36"/>
      <c r="Z402" s="51"/>
      <c r="AA402" s="35">
        <f t="shared" si="72"/>
        <v>0</v>
      </c>
      <c r="AB402" s="36"/>
      <c r="AC402" s="36"/>
      <c r="AD402" s="51"/>
      <c r="AE402" s="63">
        <f>IFERROR(IF(OR($C402="都道府県",$C402="市区町村"),(($L402*300+$M402*400+$N402*500)),VLOOKUP($G402,リスト!$A$2:$B$4,2,FALSE)),0)-SUM(R402,T402,U402)*2</f>
        <v>0</v>
      </c>
      <c r="AF402" s="38">
        <f t="shared" si="73"/>
        <v>0</v>
      </c>
      <c r="AG402" s="58">
        <f t="shared" si="66"/>
        <v>0</v>
      </c>
      <c r="AH402" s="67">
        <f t="shared" si="74"/>
        <v>0</v>
      </c>
      <c r="AI402" s="40"/>
      <c r="AJ402" s="16"/>
      <c r="AK402" s="29"/>
    </row>
    <row r="403" spans="1:37" ht="33.75" hidden="1" customHeight="1">
      <c r="A403">
        <v>385</v>
      </c>
      <c r="B403" s="21"/>
      <c r="C403" s="21"/>
      <c r="D403" s="21"/>
      <c r="E403" s="21"/>
      <c r="F403" s="26"/>
      <c r="G403" s="41" t="str">
        <f t="shared" si="67"/>
        <v/>
      </c>
      <c r="H403" s="35">
        <f t="shared" si="76"/>
        <v>0</v>
      </c>
      <c r="I403" s="36"/>
      <c r="J403" s="36" t="str">
        <f t="shared" si="68"/>
        <v/>
      </c>
      <c r="K403" s="35">
        <f t="shared" si="69"/>
        <v>0</v>
      </c>
      <c r="L403" s="36"/>
      <c r="M403" s="36"/>
      <c r="N403" s="36"/>
      <c r="O403" s="36"/>
      <c r="P403" s="35" t="str">
        <f t="shared" si="75"/>
        <v/>
      </c>
      <c r="Q403" s="22"/>
      <c r="R403" s="42"/>
      <c r="S403" s="22"/>
      <c r="T403" s="42"/>
      <c r="U403" s="42"/>
      <c r="V403" s="38">
        <f t="shared" si="70"/>
        <v>0</v>
      </c>
      <c r="W403" s="35">
        <f t="shared" si="71"/>
        <v>0</v>
      </c>
      <c r="X403" s="36"/>
      <c r="Y403" s="36"/>
      <c r="Z403" s="51"/>
      <c r="AA403" s="35">
        <f t="shared" si="72"/>
        <v>0</v>
      </c>
      <c r="AB403" s="36"/>
      <c r="AC403" s="36"/>
      <c r="AD403" s="51"/>
      <c r="AE403" s="63">
        <f>IFERROR(IF(OR($C403="都道府県",$C403="市区町村"),(($L403*300+$M403*400+$N403*500)),VLOOKUP($G403,リスト!$A$2:$B$4,2,FALSE)),0)-SUM(R403,T403,U403)*2</f>
        <v>0</v>
      </c>
      <c r="AF403" s="38">
        <f t="shared" si="73"/>
        <v>0</v>
      </c>
      <c r="AG403" s="58">
        <f t="shared" ref="AG403:AG466" si="77">IF(C403="市区町村",ROUNDDOWN(AF403/2,0),AF403/2)</f>
        <v>0</v>
      </c>
      <c r="AH403" s="67">
        <f t="shared" si="74"/>
        <v>0</v>
      </c>
      <c r="AI403" s="40"/>
      <c r="AJ403" s="16"/>
      <c r="AK403" s="29"/>
    </row>
    <row r="404" spans="1:37" ht="33.75" hidden="1" customHeight="1">
      <c r="A404">
        <v>386</v>
      </c>
      <c r="B404" s="21"/>
      <c r="C404" s="21"/>
      <c r="D404" s="21"/>
      <c r="E404" s="21"/>
      <c r="F404" s="26"/>
      <c r="G404" s="41" t="str">
        <f t="shared" ref="G404:G467" si="78">IF(F404="","",(IF(F404&gt;=60,"③定員（60人以上）",IF(F404&gt;=20,"②定員（20人以上59人以下)","①定員（19人以下）"))))</f>
        <v/>
      </c>
      <c r="H404" s="35">
        <f t="shared" si="76"/>
        <v>0</v>
      </c>
      <c r="I404" s="36"/>
      <c r="J404" s="36" t="str">
        <f t="shared" ref="J404:J467" si="79">IF(C404="私立",1,"")</f>
        <v/>
      </c>
      <c r="K404" s="35">
        <f t="shared" ref="K404:K467" si="80">SUM(L404:N404)</f>
        <v>0</v>
      </c>
      <c r="L404" s="36"/>
      <c r="M404" s="36"/>
      <c r="N404" s="36"/>
      <c r="O404" s="36"/>
      <c r="P404" s="35" t="str">
        <f t="shared" si="75"/>
        <v/>
      </c>
      <c r="Q404" s="22"/>
      <c r="R404" s="42"/>
      <c r="S404" s="22"/>
      <c r="T404" s="42"/>
      <c r="U404" s="42"/>
      <c r="V404" s="38">
        <f t="shared" ref="V404:V467" si="81">W404+AA404</f>
        <v>0</v>
      </c>
      <c r="W404" s="35">
        <f t="shared" ref="W404:W467" si="82">X404+Y404</f>
        <v>0</v>
      </c>
      <c r="X404" s="36"/>
      <c r="Y404" s="36"/>
      <c r="Z404" s="51"/>
      <c r="AA404" s="35">
        <f t="shared" ref="AA404:AA467" si="83">SUM(AB404:AC404)</f>
        <v>0</v>
      </c>
      <c r="AB404" s="36"/>
      <c r="AC404" s="36"/>
      <c r="AD404" s="51"/>
      <c r="AE404" s="63">
        <f>IFERROR(IF(OR($C404="都道府県",$C404="市区町村"),(($L404*300+$M404*400+$N404*500)),VLOOKUP($G404,リスト!$A$2:$B$4,2,FALSE)),0)-SUM(R404,T404,U404)*2</f>
        <v>0</v>
      </c>
      <c r="AF404" s="38">
        <f t="shared" ref="AF404:AF467" si="84">IF(V404&lt;AE404,V404,AE404)</f>
        <v>0</v>
      </c>
      <c r="AG404" s="58">
        <f t="shared" si="77"/>
        <v>0</v>
      </c>
      <c r="AH404" s="67">
        <f t="shared" ref="AH404:AH467" si="85">ROUNDDOWN(AF404/2,0)</f>
        <v>0</v>
      </c>
      <c r="AI404" s="40"/>
      <c r="AJ404" s="16"/>
      <c r="AK404" s="29"/>
    </row>
    <row r="405" spans="1:37" ht="33.75" hidden="1" customHeight="1">
      <c r="A405">
        <v>387</v>
      </c>
      <c r="B405" s="21"/>
      <c r="C405" s="21"/>
      <c r="D405" s="21"/>
      <c r="E405" s="21"/>
      <c r="F405" s="26"/>
      <c r="G405" s="41" t="str">
        <f t="shared" si="78"/>
        <v/>
      </c>
      <c r="H405" s="35">
        <f t="shared" si="76"/>
        <v>0</v>
      </c>
      <c r="I405" s="36"/>
      <c r="J405" s="36" t="str">
        <f t="shared" si="79"/>
        <v/>
      </c>
      <c r="K405" s="35">
        <f t="shared" si="80"/>
        <v>0</v>
      </c>
      <c r="L405" s="36"/>
      <c r="M405" s="36"/>
      <c r="N405" s="36"/>
      <c r="O405" s="36"/>
      <c r="P405" s="35" t="str">
        <f t="shared" ref="P405:P468" si="86">IF(C405="市区町村",H405-O405,"")</f>
        <v/>
      </c>
      <c r="Q405" s="22"/>
      <c r="R405" s="42"/>
      <c r="S405" s="22"/>
      <c r="T405" s="42"/>
      <c r="U405" s="42"/>
      <c r="V405" s="38">
        <f t="shared" si="81"/>
        <v>0</v>
      </c>
      <c r="W405" s="35">
        <f t="shared" si="82"/>
        <v>0</v>
      </c>
      <c r="X405" s="36"/>
      <c r="Y405" s="36"/>
      <c r="Z405" s="51"/>
      <c r="AA405" s="35">
        <f t="shared" si="83"/>
        <v>0</v>
      </c>
      <c r="AB405" s="36"/>
      <c r="AC405" s="36"/>
      <c r="AD405" s="51"/>
      <c r="AE405" s="63">
        <f>IFERROR(IF(OR($C405="都道府県",$C405="市区町村"),(($L405*300+$M405*400+$N405*500)),VLOOKUP($G405,リスト!$A$2:$B$4,2,FALSE)),0)-SUM(R405,T405,U405)*2</f>
        <v>0</v>
      </c>
      <c r="AF405" s="38">
        <f t="shared" si="84"/>
        <v>0</v>
      </c>
      <c r="AG405" s="58">
        <f t="shared" si="77"/>
        <v>0</v>
      </c>
      <c r="AH405" s="67">
        <f t="shared" si="85"/>
        <v>0</v>
      </c>
      <c r="AI405" s="40"/>
      <c r="AJ405" s="16"/>
      <c r="AK405" s="29"/>
    </row>
    <row r="406" spans="1:37" ht="33.75" hidden="1" customHeight="1">
      <c r="A406">
        <v>388</v>
      </c>
      <c r="B406" s="21"/>
      <c r="C406" s="21"/>
      <c r="D406" s="21"/>
      <c r="E406" s="21"/>
      <c r="F406" s="26"/>
      <c r="G406" s="41" t="str">
        <f t="shared" si="78"/>
        <v/>
      </c>
      <c r="H406" s="35">
        <f t="shared" si="76"/>
        <v>0</v>
      </c>
      <c r="I406" s="36"/>
      <c r="J406" s="36" t="str">
        <f t="shared" si="79"/>
        <v/>
      </c>
      <c r="K406" s="35">
        <f t="shared" si="80"/>
        <v>0</v>
      </c>
      <c r="L406" s="36"/>
      <c r="M406" s="36"/>
      <c r="N406" s="36"/>
      <c r="O406" s="36"/>
      <c r="P406" s="35" t="str">
        <f t="shared" si="86"/>
        <v/>
      </c>
      <c r="Q406" s="22"/>
      <c r="R406" s="42"/>
      <c r="S406" s="22"/>
      <c r="T406" s="42"/>
      <c r="U406" s="42"/>
      <c r="V406" s="38">
        <f t="shared" si="81"/>
        <v>0</v>
      </c>
      <c r="W406" s="35">
        <f t="shared" si="82"/>
        <v>0</v>
      </c>
      <c r="X406" s="36"/>
      <c r="Y406" s="36"/>
      <c r="Z406" s="51"/>
      <c r="AA406" s="35">
        <f t="shared" si="83"/>
        <v>0</v>
      </c>
      <c r="AB406" s="36"/>
      <c r="AC406" s="36"/>
      <c r="AD406" s="51"/>
      <c r="AE406" s="63">
        <f>IFERROR(IF(OR($C406="都道府県",$C406="市区町村"),(($L406*300+$M406*400+$N406*500)),VLOOKUP($G406,リスト!$A$2:$B$4,2,FALSE)),0)-SUM(R406,T406,U406)*2</f>
        <v>0</v>
      </c>
      <c r="AF406" s="38">
        <f t="shared" si="84"/>
        <v>0</v>
      </c>
      <c r="AG406" s="58">
        <f t="shared" si="77"/>
        <v>0</v>
      </c>
      <c r="AH406" s="67">
        <f t="shared" si="85"/>
        <v>0</v>
      </c>
      <c r="AI406" s="40"/>
      <c r="AJ406" s="16"/>
      <c r="AK406" s="29"/>
    </row>
    <row r="407" spans="1:37" ht="33.75" hidden="1" customHeight="1">
      <c r="A407">
        <v>389</v>
      </c>
      <c r="B407" s="21"/>
      <c r="C407" s="21"/>
      <c r="D407" s="21"/>
      <c r="E407" s="21"/>
      <c r="F407" s="26"/>
      <c r="G407" s="41" t="str">
        <f t="shared" si="78"/>
        <v/>
      </c>
      <c r="H407" s="35">
        <f t="shared" si="76"/>
        <v>0</v>
      </c>
      <c r="I407" s="36"/>
      <c r="J407" s="36" t="str">
        <f t="shared" si="79"/>
        <v/>
      </c>
      <c r="K407" s="35">
        <f t="shared" si="80"/>
        <v>0</v>
      </c>
      <c r="L407" s="36"/>
      <c r="M407" s="36"/>
      <c r="N407" s="36"/>
      <c r="O407" s="36"/>
      <c r="P407" s="35" t="str">
        <f t="shared" si="86"/>
        <v/>
      </c>
      <c r="Q407" s="22"/>
      <c r="R407" s="42"/>
      <c r="S407" s="22"/>
      <c r="T407" s="42"/>
      <c r="U407" s="42"/>
      <c r="V407" s="38">
        <f t="shared" si="81"/>
        <v>0</v>
      </c>
      <c r="W407" s="35">
        <f t="shared" si="82"/>
        <v>0</v>
      </c>
      <c r="X407" s="36"/>
      <c r="Y407" s="36"/>
      <c r="Z407" s="51"/>
      <c r="AA407" s="35">
        <f t="shared" si="83"/>
        <v>0</v>
      </c>
      <c r="AB407" s="36"/>
      <c r="AC407" s="36"/>
      <c r="AD407" s="51"/>
      <c r="AE407" s="63">
        <f>IFERROR(IF(OR($C407="都道府県",$C407="市区町村"),(($L407*300+$M407*400+$N407*500)),VLOOKUP($G407,リスト!$A$2:$B$4,2,FALSE)),0)-SUM(R407,T407,U407)*2</f>
        <v>0</v>
      </c>
      <c r="AF407" s="38">
        <f t="shared" si="84"/>
        <v>0</v>
      </c>
      <c r="AG407" s="58">
        <f t="shared" si="77"/>
        <v>0</v>
      </c>
      <c r="AH407" s="67">
        <f t="shared" si="85"/>
        <v>0</v>
      </c>
      <c r="AI407" s="40"/>
      <c r="AJ407" s="16"/>
      <c r="AK407" s="29"/>
    </row>
    <row r="408" spans="1:37" ht="33.75" hidden="1" customHeight="1">
      <c r="A408">
        <v>390</v>
      </c>
      <c r="B408" s="21"/>
      <c r="C408" s="21"/>
      <c r="D408" s="21"/>
      <c r="E408" s="21"/>
      <c r="F408" s="26"/>
      <c r="G408" s="41" t="str">
        <f t="shared" si="78"/>
        <v/>
      </c>
      <c r="H408" s="35">
        <f t="shared" si="76"/>
        <v>0</v>
      </c>
      <c r="I408" s="36"/>
      <c r="J408" s="36" t="str">
        <f t="shared" si="79"/>
        <v/>
      </c>
      <c r="K408" s="35">
        <f t="shared" si="80"/>
        <v>0</v>
      </c>
      <c r="L408" s="36"/>
      <c r="M408" s="36"/>
      <c r="N408" s="36"/>
      <c r="O408" s="36"/>
      <c r="P408" s="35" t="str">
        <f t="shared" si="86"/>
        <v/>
      </c>
      <c r="Q408" s="22"/>
      <c r="R408" s="42"/>
      <c r="S408" s="22"/>
      <c r="T408" s="42"/>
      <c r="U408" s="42"/>
      <c r="V408" s="38">
        <f t="shared" si="81"/>
        <v>0</v>
      </c>
      <c r="W408" s="35">
        <f t="shared" si="82"/>
        <v>0</v>
      </c>
      <c r="X408" s="36"/>
      <c r="Y408" s="36"/>
      <c r="Z408" s="51"/>
      <c r="AA408" s="35">
        <f t="shared" si="83"/>
        <v>0</v>
      </c>
      <c r="AB408" s="36"/>
      <c r="AC408" s="36"/>
      <c r="AD408" s="51"/>
      <c r="AE408" s="63">
        <f>IFERROR(IF(OR($C408="都道府県",$C408="市区町村"),(($L408*300+$M408*400+$N408*500)),VLOOKUP($G408,リスト!$A$2:$B$4,2,FALSE)),0)-SUM(R408,T408,U408)*2</f>
        <v>0</v>
      </c>
      <c r="AF408" s="38">
        <f t="shared" si="84"/>
        <v>0</v>
      </c>
      <c r="AG408" s="58">
        <f t="shared" si="77"/>
        <v>0</v>
      </c>
      <c r="AH408" s="67">
        <f t="shared" si="85"/>
        <v>0</v>
      </c>
      <c r="AI408" s="40"/>
      <c r="AJ408" s="16"/>
      <c r="AK408" s="29"/>
    </row>
    <row r="409" spans="1:37" ht="33.75" hidden="1" customHeight="1">
      <c r="A409">
        <v>391</v>
      </c>
      <c r="B409" s="21"/>
      <c r="C409" s="21"/>
      <c r="D409" s="21"/>
      <c r="E409" s="21"/>
      <c r="F409" s="26"/>
      <c r="G409" s="41" t="str">
        <f t="shared" si="78"/>
        <v/>
      </c>
      <c r="H409" s="35">
        <f t="shared" si="76"/>
        <v>0</v>
      </c>
      <c r="I409" s="36"/>
      <c r="J409" s="36" t="str">
        <f t="shared" si="79"/>
        <v/>
      </c>
      <c r="K409" s="35">
        <f t="shared" si="80"/>
        <v>0</v>
      </c>
      <c r="L409" s="36"/>
      <c r="M409" s="36"/>
      <c r="N409" s="36"/>
      <c r="O409" s="36"/>
      <c r="P409" s="35" t="str">
        <f t="shared" si="86"/>
        <v/>
      </c>
      <c r="Q409" s="22"/>
      <c r="R409" s="42"/>
      <c r="S409" s="22"/>
      <c r="T409" s="42"/>
      <c r="U409" s="42"/>
      <c r="V409" s="38">
        <f t="shared" si="81"/>
        <v>0</v>
      </c>
      <c r="W409" s="35">
        <f t="shared" si="82"/>
        <v>0</v>
      </c>
      <c r="X409" s="36"/>
      <c r="Y409" s="36"/>
      <c r="Z409" s="51"/>
      <c r="AA409" s="35">
        <f t="shared" si="83"/>
        <v>0</v>
      </c>
      <c r="AB409" s="36"/>
      <c r="AC409" s="36"/>
      <c r="AD409" s="51"/>
      <c r="AE409" s="63">
        <f>IFERROR(IF(OR($C409="都道府県",$C409="市区町村"),(($L409*300+$M409*400+$N409*500)),VLOOKUP($G409,リスト!$A$2:$B$4,2,FALSE)),0)-SUM(R409,T409,U409)*2</f>
        <v>0</v>
      </c>
      <c r="AF409" s="38">
        <f t="shared" si="84"/>
        <v>0</v>
      </c>
      <c r="AG409" s="58">
        <f t="shared" si="77"/>
        <v>0</v>
      </c>
      <c r="AH409" s="67">
        <f t="shared" si="85"/>
        <v>0</v>
      </c>
      <c r="AI409" s="40"/>
      <c r="AJ409" s="16"/>
      <c r="AK409" s="29"/>
    </row>
    <row r="410" spans="1:37" ht="33.75" hidden="1" customHeight="1">
      <c r="A410">
        <v>392</v>
      </c>
      <c r="B410" s="21"/>
      <c r="C410" s="21"/>
      <c r="D410" s="21"/>
      <c r="E410" s="21"/>
      <c r="F410" s="26"/>
      <c r="G410" s="41" t="str">
        <f t="shared" si="78"/>
        <v/>
      </c>
      <c r="H410" s="35">
        <f t="shared" si="76"/>
        <v>0</v>
      </c>
      <c r="I410" s="36"/>
      <c r="J410" s="36" t="str">
        <f t="shared" si="79"/>
        <v/>
      </c>
      <c r="K410" s="35">
        <f t="shared" si="80"/>
        <v>0</v>
      </c>
      <c r="L410" s="36"/>
      <c r="M410" s="36"/>
      <c r="N410" s="36"/>
      <c r="O410" s="36"/>
      <c r="P410" s="35" t="str">
        <f t="shared" si="86"/>
        <v/>
      </c>
      <c r="Q410" s="22"/>
      <c r="R410" s="42"/>
      <c r="S410" s="22"/>
      <c r="T410" s="42"/>
      <c r="U410" s="42"/>
      <c r="V410" s="38">
        <f t="shared" si="81"/>
        <v>0</v>
      </c>
      <c r="W410" s="35">
        <f t="shared" si="82"/>
        <v>0</v>
      </c>
      <c r="X410" s="36"/>
      <c r="Y410" s="36"/>
      <c r="Z410" s="51"/>
      <c r="AA410" s="35">
        <f t="shared" si="83"/>
        <v>0</v>
      </c>
      <c r="AB410" s="36"/>
      <c r="AC410" s="36"/>
      <c r="AD410" s="51"/>
      <c r="AE410" s="63">
        <f>IFERROR(IF(OR($C410="都道府県",$C410="市区町村"),(($L410*300+$M410*400+$N410*500)),VLOOKUP($G410,リスト!$A$2:$B$4,2,FALSE)),0)-SUM(R410,T410,U410)*2</f>
        <v>0</v>
      </c>
      <c r="AF410" s="38">
        <f t="shared" si="84"/>
        <v>0</v>
      </c>
      <c r="AG410" s="58">
        <f t="shared" si="77"/>
        <v>0</v>
      </c>
      <c r="AH410" s="67">
        <f t="shared" si="85"/>
        <v>0</v>
      </c>
      <c r="AI410" s="40"/>
      <c r="AJ410" s="16"/>
      <c r="AK410" s="29"/>
    </row>
    <row r="411" spans="1:37" ht="33.75" hidden="1" customHeight="1">
      <c r="A411">
        <v>393</v>
      </c>
      <c r="B411" s="21"/>
      <c r="C411" s="21"/>
      <c r="D411" s="21"/>
      <c r="E411" s="21"/>
      <c r="F411" s="26"/>
      <c r="G411" s="41" t="str">
        <f t="shared" si="78"/>
        <v/>
      </c>
      <c r="H411" s="35">
        <f t="shared" si="76"/>
        <v>0</v>
      </c>
      <c r="I411" s="36"/>
      <c r="J411" s="36" t="str">
        <f t="shared" si="79"/>
        <v/>
      </c>
      <c r="K411" s="35">
        <f t="shared" si="80"/>
        <v>0</v>
      </c>
      <c r="L411" s="36"/>
      <c r="M411" s="36"/>
      <c r="N411" s="36"/>
      <c r="O411" s="36"/>
      <c r="P411" s="35" t="str">
        <f t="shared" si="86"/>
        <v/>
      </c>
      <c r="Q411" s="22"/>
      <c r="R411" s="42"/>
      <c r="S411" s="22"/>
      <c r="T411" s="42"/>
      <c r="U411" s="42"/>
      <c r="V411" s="38">
        <f t="shared" si="81"/>
        <v>0</v>
      </c>
      <c r="W411" s="35">
        <f t="shared" si="82"/>
        <v>0</v>
      </c>
      <c r="X411" s="36"/>
      <c r="Y411" s="36"/>
      <c r="Z411" s="51"/>
      <c r="AA411" s="35">
        <f t="shared" si="83"/>
        <v>0</v>
      </c>
      <c r="AB411" s="36"/>
      <c r="AC411" s="36"/>
      <c r="AD411" s="51"/>
      <c r="AE411" s="63">
        <f>IFERROR(IF(OR($C411="都道府県",$C411="市区町村"),(($L411*300+$M411*400+$N411*500)),VLOOKUP($G411,リスト!$A$2:$B$4,2,FALSE)),0)-SUM(R411,T411,U411)*2</f>
        <v>0</v>
      </c>
      <c r="AF411" s="38">
        <f t="shared" si="84"/>
        <v>0</v>
      </c>
      <c r="AG411" s="58">
        <f t="shared" si="77"/>
        <v>0</v>
      </c>
      <c r="AH411" s="67">
        <f t="shared" si="85"/>
        <v>0</v>
      </c>
      <c r="AI411" s="40"/>
      <c r="AJ411" s="16"/>
      <c r="AK411" s="29"/>
    </row>
    <row r="412" spans="1:37" ht="33.75" hidden="1" customHeight="1">
      <c r="A412">
        <v>394</v>
      </c>
      <c r="B412" s="21"/>
      <c r="C412" s="21"/>
      <c r="D412" s="21"/>
      <c r="E412" s="21"/>
      <c r="F412" s="26"/>
      <c r="G412" s="41" t="str">
        <f t="shared" si="78"/>
        <v/>
      </c>
      <c r="H412" s="35">
        <f t="shared" si="76"/>
        <v>0</v>
      </c>
      <c r="I412" s="36"/>
      <c r="J412" s="36" t="str">
        <f t="shared" si="79"/>
        <v/>
      </c>
      <c r="K412" s="35">
        <f t="shared" si="80"/>
        <v>0</v>
      </c>
      <c r="L412" s="36"/>
      <c r="M412" s="36"/>
      <c r="N412" s="36"/>
      <c r="O412" s="36"/>
      <c r="P412" s="35" t="str">
        <f t="shared" si="86"/>
        <v/>
      </c>
      <c r="Q412" s="22"/>
      <c r="R412" s="42"/>
      <c r="S412" s="22"/>
      <c r="T412" s="42"/>
      <c r="U412" s="42"/>
      <c r="V412" s="38">
        <f t="shared" si="81"/>
        <v>0</v>
      </c>
      <c r="W412" s="35">
        <f t="shared" si="82"/>
        <v>0</v>
      </c>
      <c r="X412" s="36"/>
      <c r="Y412" s="36"/>
      <c r="Z412" s="51"/>
      <c r="AA412" s="35">
        <f t="shared" si="83"/>
        <v>0</v>
      </c>
      <c r="AB412" s="36"/>
      <c r="AC412" s="36"/>
      <c r="AD412" s="51"/>
      <c r="AE412" s="63">
        <f>IFERROR(IF(OR($C412="都道府県",$C412="市区町村"),(($L412*300+$M412*400+$N412*500)),VLOOKUP($G412,リスト!$A$2:$B$4,2,FALSE)),0)-SUM(R412,T412,U412)*2</f>
        <v>0</v>
      </c>
      <c r="AF412" s="38">
        <f t="shared" si="84"/>
        <v>0</v>
      </c>
      <c r="AG412" s="58">
        <f t="shared" si="77"/>
        <v>0</v>
      </c>
      <c r="AH412" s="67">
        <f t="shared" si="85"/>
        <v>0</v>
      </c>
      <c r="AI412" s="40"/>
      <c r="AJ412" s="16"/>
      <c r="AK412" s="29"/>
    </row>
    <row r="413" spans="1:37" ht="33.75" hidden="1" customHeight="1">
      <c r="A413">
        <v>395</v>
      </c>
      <c r="B413" s="21"/>
      <c r="C413" s="21"/>
      <c r="D413" s="21"/>
      <c r="E413" s="21"/>
      <c r="F413" s="26"/>
      <c r="G413" s="41" t="str">
        <f t="shared" si="78"/>
        <v/>
      </c>
      <c r="H413" s="35">
        <f t="shared" si="76"/>
        <v>0</v>
      </c>
      <c r="I413" s="36"/>
      <c r="J413" s="36" t="str">
        <f t="shared" si="79"/>
        <v/>
      </c>
      <c r="K413" s="35">
        <f t="shared" si="80"/>
        <v>0</v>
      </c>
      <c r="L413" s="36"/>
      <c r="M413" s="36"/>
      <c r="N413" s="36"/>
      <c r="O413" s="36"/>
      <c r="P413" s="35" t="str">
        <f t="shared" si="86"/>
        <v/>
      </c>
      <c r="Q413" s="22"/>
      <c r="R413" s="42"/>
      <c r="S413" s="22"/>
      <c r="T413" s="42"/>
      <c r="U413" s="42"/>
      <c r="V413" s="38">
        <f t="shared" si="81"/>
        <v>0</v>
      </c>
      <c r="W413" s="35">
        <f t="shared" si="82"/>
        <v>0</v>
      </c>
      <c r="X413" s="36"/>
      <c r="Y413" s="36"/>
      <c r="Z413" s="51"/>
      <c r="AA413" s="35">
        <f t="shared" si="83"/>
        <v>0</v>
      </c>
      <c r="AB413" s="36"/>
      <c r="AC413" s="36"/>
      <c r="AD413" s="51"/>
      <c r="AE413" s="63">
        <f>IFERROR(IF(OR($C413="都道府県",$C413="市区町村"),(($L413*300+$M413*400+$N413*500)),VLOOKUP($G413,リスト!$A$2:$B$4,2,FALSE)),0)-SUM(R413,T413,U413)*2</f>
        <v>0</v>
      </c>
      <c r="AF413" s="38">
        <f t="shared" si="84"/>
        <v>0</v>
      </c>
      <c r="AG413" s="58">
        <f t="shared" si="77"/>
        <v>0</v>
      </c>
      <c r="AH413" s="67">
        <f t="shared" si="85"/>
        <v>0</v>
      </c>
      <c r="AI413" s="40"/>
      <c r="AJ413" s="16"/>
      <c r="AK413" s="29"/>
    </row>
    <row r="414" spans="1:37" ht="33.75" hidden="1" customHeight="1">
      <c r="A414">
        <v>396</v>
      </c>
      <c r="B414" s="21"/>
      <c r="C414" s="21"/>
      <c r="D414" s="21"/>
      <c r="E414" s="21"/>
      <c r="F414" s="26"/>
      <c r="G414" s="41" t="str">
        <f t="shared" si="78"/>
        <v/>
      </c>
      <c r="H414" s="35">
        <f t="shared" si="76"/>
        <v>0</v>
      </c>
      <c r="I414" s="36"/>
      <c r="J414" s="36" t="str">
        <f t="shared" si="79"/>
        <v/>
      </c>
      <c r="K414" s="35">
        <f t="shared" si="80"/>
        <v>0</v>
      </c>
      <c r="L414" s="36"/>
      <c r="M414" s="36"/>
      <c r="N414" s="36"/>
      <c r="O414" s="36"/>
      <c r="P414" s="35" t="str">
        <f t="shared" si="86"/>
        <v/>
      </c>
      <c r="Q414" s="22"/>
      <c r="R414" s="42"/>
      <c r="S414" s="22"/>
      <c r="T414" s="42"/>
      <c r="U414" s="42"/>
      <c r="V414" s="38">
        <f t="shared" si="81"/>
        <v>0</v>
      </c>
      <c r="W414" s="35">
        <f t="shared" si="82"/>
        <v>0</v>
      </c>
      <c r="X414" s="36"/>
      <c r="Y414" s="36"/>
      <c r="Z414" s="51"/>
      <c r="AA414" s="35">
        <f t="shared" si="83"/>
        <v>0</v>
      </c>
      <c r="AB414" s="36"/>
      <c r="AC414" s="36"/>
      <c r="AD414" s="51"/>
      <c r="AE414" s="63">
        <f>IFERROR(IF(OR($C414="都道府県",$C414="市区町村"),(($L414*300+$M414*400+$N414*500)),VLOOKUP($G414,リスト!$A$2:$B$4,2,FALSE)),0)-SUM(R414,T414,U414)*2</f>
        <v>0</v>
      </c>
      <c r="AF414" s="38">
        <f t="shared" si="84"/>
        <v>0</v>
      </c>
      <c r="AG414" s="58">
        <f t="shared" si="77"/>
        <v>0</v>
      </c>
      <c r="AH414" s="67">
        <f t="shared" si="85"/>
        <v>0</v>
      </c>
      <c r="AI414" s="40"/>
      <c r="AJ414" s="16"/>
      <c r="AK414" s="29"/>
    </row>
    <row r="415" spans="1:37" ht="33.75" hidden="1" customHeight="1">
      <c r="A415">
        <v>397</v>
      </c>
      <c r="B415" s="21"/>
      <c r="C415" s="21"/>
      <c r="D415" s="21"/>
      <c r="E415" s="21"/>
      <c r="F415" s="26"/>
      <c r="G415" s="41" t="str">
        <f t="shared" si="78"/>
        <v/>
      </c>
      <c r="H415" s="35">
        <f t="shared" si="76"/>
        <v>0</v>
      </c>
      <c r="I415" s="36"/>
      <c r="J415" s="36" t="str">
        <f t="shared" si="79"/>
        <v/>
      </c>
      <c r="K415" s="35">
        <f t="shared" si="80"/>
        <v>0</v>
      </c>
      <c r="L415" s="36"/>
      <c r="M415" s="36"/>
      <c r="N415" s="36"/>
      <c r="O415" s="36"/>
      <c r="P415" s="35" t="str">
        <f t="shared" si="86"/>
        <v/>
      </c>
      <c r="Q415" s="22"/>
      <c r="R415" s="42"/>
      <c r="S415" s="22"/>
      <c r="T415" s="42"/>
      <c r="U415" s="42"/>
      <c r="V415" s="38">
        <f t="shared" si="81"/>
        <v>0</v>
      </c>
      <c r="W415" s="35">
        <f t="shared" si="82"/>
        <v>0</v>
      </c>
      <c r="X415" s="36"/>
      <c r="Y415" s="36"/>
      <c r="Z415" s="51"/>
      <c r="AA415" s="35">
        <f t="shared" si="83"/>
        <v>0</v>
      </c>
      <c r="AB415" s="36"/>
      <c r="AC415" s="36"/>
      <c r="AD415" s="51"/>
      <c r="AE415" s="63">
        <f>IFERROR(IF(OR($C415="都道府県",$C415="市区町村"),(($L415*300+$M415*400+$N415*500)),VLOOKUP($G415,リスト!$A$2:$B$4,2,FALSE)),0)-SUM(R415,T415,U415)*2</f>
        <v>0</v>
      </c>
      <c r="AF415" s="38">
        <f t="shared" si="84"/>
        <v>0</v>
      </c>
      <c r="AG415" s="58">
        <f t="shared" si="77"/>
        <v>0</v>
      </c>
      <c r="AH415" s="67">
        <f t="shared" si="85"/>
        <v>0</v>
      </c>
      <c r="AI415" s="40"/>
      <c r="AJ415" s="16"/>
      <c r="AK415" s="29"/>
    </row>
    <row r="416" spans="1:37" ht="33.75" hidden="1" customHeight="1">
      <c r="A416">
        <v>398</v>
      </c>
      <c r="B416" s="21"/>
      <c r="C416" s="21"/>
      <c r="D416" s="21"/>
      <c r="E416" s="21"/>
      <c r="F416" s="26"/>
      <c r="G416" s="41" t="str">
        <f t="shared" si="78"/>
        <v/>
      </c>
      <c r="H416" s="35">
        <f t="shared" si="76"/>
        <v>0</v>
      </c>
      <c r="I416" s="36"/>
      <c r="J416" s="36" t="str">
        <f t="shared" si="79"/>
        <v/>
      </c>
      <c r="K416" s="35">
        <f t="shared" si="80"/>
        <v>0</v>
      </c>
      <c r="L416" s="36"/>
      <c r="M416" s="36"/>
      <c r="N416" s="36"/>
      <c r="O416" s="36"/>
      <c r="P416" s="35" t="str">
        <f t="shared" si="86"/>
        <v/>
      </c>
      <c r="Q416" s="22"/>
      <c r="R416" s="42"/>
      <c r="S416" s="22"/>
      <c r="T416" s="42"/>
      <c r="U416" s="42"/>
      <c r="V416" s="38">
        <f t="shared" si="81"/>
        <v>0</v>
      </c>
      <c r="W416" s="35">
        <f t="shared" si="82"/>
        <v>0</v>
      </c>
      <c r="X416" s="36"/>
      <c r="Y416" s="36"/>
      <c r="Z416" s="51"/>
      <c r="AA416" s="35">
        <f t="shared" si="83"/>
        <v>0</v>
      </c>
      <c r="AB416" s="36"/>
      <c r="AC416" s="36"/>
      <c r="AD416" s="51"/>
      <c r="AE416" s="63">
        <f>IFERROR(IF(OR($C416="都道府県",$C416="市区町村"),(($L416*300+$M416*400+$N416*500)),VLOOKUP($G416,リスト!$A$2:$B$4,2,FALSE)),0)-SUM(R416,T416,U416)*2</f>
        <v>0</v>
      </c>
      <c r="AF416" s="38">
        <f t="shared" si="84"/>
        <v>0</v>
      </c>
      <c r="AG416" s="58">
        <f t="shared" si="77"/>
        <v>0</v>
      </c>
      <c r="AH416" s="67">
        <f t="shared" si="85"/>
        <v>0</v>
      </c>
      <c r="AI416" s="40"/>
      <c r="AJ416" s="16"/>
      <c r="AK416" s="29"/>
    </row>
    <row r="417" spans="1:37" ht="33.75" hidden="1" customHeight="1">
      <c r="A417">
        <v>399</v>
      </c>
      <c r="B417" s="21"/>
      <c r="C417" s="21"/>
      <c r="D417" s="21"/>
      <c r="E417" s="21"/>
      <c r="F417" s="26"/>
      <c r="G417" s="41" t="str">
        <f t="shared" si="78"/>
        <v/>
      </c>
      <c r="H417" s="35">
        <f t="shared" si="76"/>
        <v>0</v>
      </c>
      <c r="I417" s="36"/>
      <c r="J417" s="36" t="str">
        <f t="shared" si="79"/>
        <v/>
      </c>
      <c r="K417" s="35">
        <f t="shared" si="80"/>
        <v>0</v>
      </c>
      <c r="L417" s="36"/>
      <c r="M417" s="36"/>
      <c r="N417" s="36"/>
      <c r="O417" s="36"/>
      <c r="P417" s="35" t="str">
        <f t="shared" si="86"/>
        <v/>
      </c>
      <c r="Q417" s="22"/>
      <c r="R417" s="42"/>
      <c r="S417" s="22"/>
      <c r="T417" s="42"/>
      <c r="U417" s="42"/>
      <c r="V417" s="38">
        <f t="shared" si="81"/>
        <v>0</v>
      </c>
      <c r="W417" s="35">
        <f t="shared" si="82"/>
        <v>0</v>
      </c>
      <c r="X417" s="36"/>
      <c r="Y417" s="36"/>
      <c r="Z417" s="51"/>
      <c r="AA417" s="35">
        <f t="shared" si="83"/>
        <v>0</v>
      </c>
      <c r="AB417" s="36"/>
      <c r="AC417" s="36"/>
      <c r="AD417" s="51"/>
      <c r="AE417" s="63">
        <f>IFERROR(IF(OR($C417="都道府県",$C417="市区町村"),(($L417*300+$M417*400+$N417*500)),VLOOKUP($G417,リスト!$A$2:$B$4,2,FALSE)),0)-SUM(R417,T417,U417)*2</f>
        <v>0</v>
      </c>
      <c r="AF417" s="38">
        <f t="shared" si="84"/>
        <v>0</v>
      </c>
      <c r="AG417" s="58">
        <f t="shared" si="77"/>
        <v>0</v>
      </c>
      <c r="AH417" s="67">
        <f t="shared" si="85"/>
        <v>0</v>
      </c>
      <c r="AI417" s="40"/>
      <c r="AJ417" s="16"/>
      <c r="AK417" s="29"/>
    </row>
    <row r="418" spans="1:37" ht="33.75" hidden="1" customHeight="1">
      <c r="A418">
        <v>400</v>
      </c>
      <c r="B418" s="21"/>
      <c r="C418" s="21"/>
      <c r="D418" s="21"/>
      <c r="E418" s="21"/>
      <c r="F418" s="26"/>
      <c r="G418" s="41" t="str">
        <f t="shared" si="78"/>
        <v/>
      </c>
      <c r="H418" s="35">
        <f t="shared" si="76"/>
        <v>0</v>
      </c>
      <c r="I418" s="36"/>
      <c r="J418" s="36" t="str">
        <f t="shared" si="79"/>
        <v/>
      </c>
      <c r="K418" s="35">
        <f t="shared" si="80"/>
        <v>0</v>
      </c>
      <c r="L418" s="36"/>
      <c r="M418" s="36"/>
      <c r="N418" s="36"/>
      <c r="O418" s="36"/>
      <c r="P418" s="35" t="str">
        <f t="shared" si="86"/>
        <v/>
      </c>
      <c r="Q418" s="22"/>
      <c r="R418" s="42"/>
      <c r="S418" s="22"/>
      <c r="T418" s="42"/>
      <c r="U418" s="42"/>
      <c r="V418" s="38">
        <f t="shared" si="81"/>
        <v>0</v>
      </c>
      <c r="W418" s="35">
        <f t="shared" si="82"/>
        <v>0</v>
      </c>
      <c r="X418" s="36"/>
      <c r="Y418" s="36"/>
      <c r="Z418" s="51"/>
      <c r="AA418" s="35">
        <f t="shared" si="83"/>
        <v>0</v>
      </c>
      <c r="AB418" s="36"/>
      <c r="AC418" s="36"/>
      <c r="AD418" s="51"/>
      <c r="AE418" s="63">
        <f>IFERROR(IF(OR($C418="都道府県",$C418="市区町村"),(($L418*300+$M418*400+$N418*500)),VLOOKUP($G418,リスト!$A$2:$B$4,2,FALSE)),0)-SUM(R418,T418,U418)*2</f>
        <v>0</v>
      </c>
      <c r="AF418" s="38">
        <f t="shared" si="84"/>
        <v>0</v>
      </c>
      <c r="AG418" s="58">
        <f t="shared" si="77"/>
        <v>0</v>
      </c>
      <c r="AH418" s="67">
        <f t="shared" si="85"/>
        <v>0</v>
      </c>
      <c r="AI418" s="40"/>
      <c r="AJ418" s="16"/>
      <c r="AK418" s="29"/>
    </row>
    <row r="419" spans="1:37" ht="33.75" hidden="1" customHeight="1">
      <c r="A419">
        <v>401</v>
      </c>
      <c r="B419" s="21"/>
      <c r="C419" s="21"/>
      <c r="D419" s="21"/>
      <c r="E419" s="21"/>
      <c r="F419" s="26"/>
      <c r="G419" s="41" t="str">
        <f t="shared" si="78"/>
        <v/>
      </c>
      <c r="H419" s="35">
        <f t="shared" si="76"/>
        <v>0</v>
      </c>
      <c r="I419" s="36"/>
      <c r="J419" s="36" t="str">
        <f t="shared" si="79"/>
        <v/>
      </c>
      <c r="K419" s="35">
        <f t="shared" si="80"/>
        <v>0</v>
      </c>
      <c r="L419" s="36"/>
      <c r="M419" s="36"/>
      <c r="N419" s="36"/>
      <c r="O419" s="36"/>
      <c r="P419" s="35" t="str">
        <f t="shared" si="86"/>
        <v/>
      </c>
      <c r="Q419" s="22"/>
      <c r="R419" s="42"/>
      <c r="S419" s="22"/>
      <c r="T419" s="42"/>
      <c r="U419" s="42"/>
      <c r="V419" s="38">
        <f t="shared" si="81"/>
        <v>0</v>
      </c>
      <c r="W419" s="35">
        <f t="shared" si="82"/>
        <v>0</v>
      </c>
      <c r="X419" s="36"/>
      <c r="Y419" s="36"/>
      <c r="Z419" s="51"/>
      <c r="AA419" s="35">
        <f t="shared" si="83"/>
        <v>0</v>
      </c>
      <c r="AB419" s="36"/>
      <c r="AC419" s="36"/>
      <c r="AD419" s="51"/>
      <c r="AE419" s="63">
        <f>IFERROR(IF(OR($C419="都道府県",$C419="市区町村"),(($L419*300+$M419*400+$N419*500)),VLOOKUP($G419,リスト!$A$2:$B$4,2,FALSE)),0)-SUM(R419,T419,U419)*2</f>
        <v>0</v>
      </c>
      <c r="AF419" s="38">
        <f t="shared" si="84"/>
        <v>0</v>
      </c>
      <c r="AG419" s="58">
        <f t="shared" si="77"/>
        <v>0</v>
      </c>
      <c r="AH419" s="67">
        <f t="shared" si="85"/>
        <v>0</v>
      </c>
      <c r="AI419" s="40"/>
      <c r="AJ419" s="16"/>
      <c r="AK419" s="29"/>
    </row>
    <row r="420" spans="1:37" ht="33.75" hidden="1" customHeight="1">
      <c r="A420">
        <v>402</v>
      </c>
      <c r="B420" s="21"/>
      <c r="C420" s="21"/>
      <c r="D420" s="21"/>
      <c r="E420" s="21"/>
      <c r="F420" s="26"/>
      <c r="G420" s="41" t="str">
        <f t="shared" si="78"/>
        <v/>
      </c>
      <c r="H420" s="35">
        <f t="shared" si="76"/>
        <v>0</v>
      </c>
      <c r="I420" s="36"/>
      <c r="J420" s="36" t="str">
        <f t="shared" si="79"/>
        <v/>
      </c>
      <c r="K420" s="35">
        <f t="shared" si="80"/>
        <v>0</v>
      </c>
      <c r="L420" s="36"/>
      <c r="M420" s="36"/>
      <c r="N420" s="36"/>
      <c r="O420" s="36"/>
      <c r="P420" s="35" t="str">
        <f t="shared" si="86"/>
        <v/>
      </c>
      <c r="Q420" s="22"/>
      <c r="R420" s="42"/>
      <c r="S420" s="22"/>
      <c r="T420" s="42"/>
      <c r="U420" s="42"/>
      <c r="V420" s="38">
        <f t="shared" si="81"/>
        <v>0</v>
      </c>
      <c r="W420" s="35">
        <f t="shared" si="82"/>
        <v>0</v>
      </c>
      <c r="X420" s="36"/>
      <c r="Y420" s="36"/>
      <c r="Z420" s="51"/>
      <c r="AA420" s="35">
        <f t="shared" si="83"/>
        <v>0</v>
      </c>
      <c r="AB420" s="36"/>
      <c r="AC420" s="36"/>
      <c r="AD420" s="51"/>
      <c r="AE420" s="63">
        <f>IFERROR(IF(OR($C420="都道府県",$C420="市区町村"),(($L420*300+$M420*400+$N420*500)),VLOOKUP($G420,リスト!$A$2:$B$4,2,FALSE)),0)-SUM(R420,T420,U420)*2</f>
        <v>0</v>
      </c>
      <c r="AF420" s="38">
        <f t="shared" si="84"/>
        <v>0</v>
      </c>
      <c r="AG420" s="58">
        <f t="shared" si="77"/>
        <v>0</v>
      </c>
      <c r="AH420" s="67">
        <f t="shared" si="85"/>
        <v>0</v>
      </c>
      <c r="AI420" s="40"/>
      <c r="AJ420" s="16"/>
      <c r="AK420" s="29"/>
    </row>
    <row r="421" spans="1:37" ht="33.75" hidden="1" customHeight="1">
      <c r="A421">
        <v>403</v>
      </c>
      <c r="B421" s="21"/>
      <c r="C421" s="21"/>
      <c r="D421" s="21"/>
      <c r="E421" s="21"/>
      <c r="F421" s="26"/>
      <c r="G421" s="41" t="str">
        <f t="shared" si="78"/>
        <v/>
      </c>
      <c r="H421" s="35">
        <f t="shared" si="76"/>
        <v>0</v>
      </c>
      <c r="I421" s="36"/>
      <c r="J421" s="36" t="str">
        <f t="shared" si="79"/>
        <v/>
      </c>
      <c r="K421" s="35">
        <f t="shared" si="80"/>
        <v>0</v>
      </c>
      <c r="L421" s="36"/>
      <c r="M421" s="36"/>
      <c r="N421" s="36"/>
      <c r="O421" s="36"/>
      <c r="P421" s="35" t="str">
        <f t="shared" si="86"/>
        <v/>
      </c>
      <c r="Q421" s="22"/>
      <c r="R421" s="42"/>
      <c r="S421" s="22"/>
      <c r="T421" s="42"/>
      <c r="U421" s="42"/>
      <c r="V421" s="38">
        <f t="shared" si="81"/>
        <v>0</v>
      </c>
      <c r="W421" s="35">
        <f t="shared" si="82"/>
        <v>0</v>
      </c>
      <c r="X421" s="36"/>
      <c r="Y421" s="36"/>
      <c r="Z421" s="51"/>
      <c r="AA421" s="35">
        <f t="shared" si="83"/>
        <v>0</v>
      </c>
      <c r="AB421" s="36"/>
      <c r="AC421" s="36"/>
      <c r="AD421" s="51"/>
      <c r="AE421" s="63">
        <f>IFERROR(IF(OR($C421="都道府県",$C421="市区町村"),(($L421*300+$M421*400+$N421*500)),VLOOKUP($G421,リスト!$A$2:$B$4,2,FALSE)),0)-SUM(R421,T421,U421)*2</f>
        <v>0</v>
      </c>
      <c r="AF421" s="38">
        <f t="shared" si="84"/>
        <v>0</v>
      </c>
      <c r="AG421" s="58">
        <f t="shared" si="77"/>
        <v>0</v>
      </c>
      <c r="AH421" s="67">
        <f t="shared" si="85"/>
        <v>0</v>
      </c>
      <c r="AI421" s="40"/>
      <c r="AJ421" s="16"/>
      <c r="AK421" s="29"/>
    </row>
    <row r="422" spans="1:37" ht="33.75" hidden="1" customHeight="1">
      <c r="A422">
        <v>404</v>
      </c>
      <c r="B422" s="21"/>
      <c r="C422" s="21"/>
      <c r="D422" s="21"/>
      <c r="E422" s="21"/>
      <c r="F422" s="26"/>
      <c r="G422" s="41" t="str">
        <f t="shared" si="78"/>
        <v/>
      </c>
      <c r="H422" s="35">
        <f t="shared" si="76"/>
        <v>0</v>
      </c>
      <c r="I422" s="36"/>
      <c r="J422" s="36" t="str">
        <f t="shared" si="79"/>
        <v/>
      </c>
      <c r="K422" s="35">
        <f t="shared" si="80"/>
        <v>0</v>
      </c>
      <c r="L422" s="36"/>
      <c r="M422" s="36"/>
      <c r="N422" s="36"/>
      <c r="O422" s="36"/>
      <c r="P422" s="35" t="str">
        <f t="shared" si="86"/>
        <v/>
      </c>
      <c r="Q422" s="22"/>
      <c r="R422" s="42"/>
      <c r="S422" s="22"/>
      <c r="T422" s="42"/>
      <c r="U422" s="42"/>
      <c r="V422" s="38">
        <f t="shared" si="81"/>
        <v>0</v>
      </c>
      <c r="W422" s="35">
        <f t="shared" si="82"/>
        <v>0</v>
      </c>
      <c r="X422" s="36"/>
      <c r="Y422" s="36"/>
      <c r="Z422" s="51"/>
      <c r="AA422" s="35">
        <f t="shared" si="83"/>
        <v>0</v>
      </c>
      <c r="AB422" s="36"/>
      <c r="AC422" s="36"/>
      <c r="AD422" s="51"/>
      <c r="AE422" s="63">
        <f>IFERROR(IF(OR($C422="都道府県",$C422="市区町村"),(($L422*300+$M422*400+$N422*500)),VLOOKUP($G422,リスト!$A$2:$B$4,2,FALSE)),0)-SUM(R422,T422,U422)*2</f>
        <v>0</v>
      </c>
      <c r="AF422" s="38">
        <f t="shared" si="84"/>
        <v>0</v>
      </c>
      <c r="AG422" s="58">
        <f t="shared" si="77"/>
        <v>0</v>
      </c>
      <c r="AH422" s="67">
        <f t="shared" si="85"/>
        <v>0</v>
      </c>
      <c r="AI422" s="40"/>
      <c r="AJ422" s="16"/>
      <c r="AK422" s="29"/>
    </row>
    <row r="423" spans="1:37" ht="33.75" hidden="1" customHeight="1">
      <c r="A423">
        <v>405</v>
      </c>
      <c r="B423" s="21"/>
      <c r="C423" s="21"/>
      <c r="D423" s="21"/>
      <c r="E423" s="21"/>
      <c r="F423" s="26"/>
      <c r="G423" s="41" t="str">
        <f t="shared" si="78"/>
        <v/>
      </c>
      <c r="H423" s="35">
        <f t="shared" si="76"/>
        <v>0</v>
      </c>
      <c r="I423" s="36"/>
      <c r="J423" s="36" t="str">
        <f t="shared" si="79"/>
        <v/>
      </c>
      <c r="K423" s="35">
        <f t="shared" si="80"/>
        <v>0</v>
      </c>
      <c r="L423" s="36"/>
      <c r="M423" s="36"/>
      <c r="N423" s="36"/>
      <c r="O423" s="36"/>
      <c r="P423" s="35" t="str">
        <f t="shared" si="86"/>
        <v/>
      </c>
      <c r="Q423" s="22"/>
      <c r="R423" s="42"/>
      <c r="S423" s="22"/>
      <c r="T423" s="42"/>
      <c r="U423" s="42"/>
      <c r="V423" s="38">
        <f t="shared" si="81"/>
        <v>0</v>
      </c>
      <c r="W423" s="35">
        <f t="shared" si="82"/>
        <v>0</v>
      </c>
      <c r="X423" s="36"/>
      <c r="Y423" s="36"/>
      <c r="Z423" s="51"/>
      <c r="AA423" s="35">
        <f t="shared" si="83"/>
        <v>0</v>
      </c>
      <c r="AB423" s="36"/>
      <c r="AC423" s="36"/>
      <c r="AD423" s="51"/>
      <c r="AE423" s="63">
        <f>IFERROR(IF(OR($C423="都道府県",$C423="市区町村"),(($L423*300+$M423*400+$N423*500)),VLOOKUP($G423,リスト!$A$2:$B$4,2,FALSE)),0)-SUM(R423,T423,U423)*2</f>
        <v>0</v>
      </c>
      <c r="AF423" s="38">
        <f t="shared" si="84"/>
        <v>0</v>
      </c>
      <c r="AG423" s="58">
        <f t="shared" si="77"/>
        <v>0</v>
      </c>
      <c r="AH423" s="67">
        <f t="shared" si="85"/>
        <v>0</v>
      </c>
      <c r="AI423" s="40"/>
      <c r="AJ423" s="16"/>
      <c r="AK423" s="29"/>
    </row>
    <row r="424" spans="1:37" ht="33.75" hidden="1" customHeight="1">
      <c r="A424">
        <v>406</v>
      </c>
      <c r="B424" s="21"/>
      <c r="C424" s="21"/>
      <c r="D424" s="21"/>
      <c r="E424" s="21"/>
      <c r="F424" s="26"/>
      <c r="G424" s="41" t="str">
        <f t="shared" si="78"/>
        <v/>
      </c>
      <c r="H424" s="35">
        <f t="shared" si="76"/>
        <v>0</v>
      </c>
      <c r="I424" s="36"/>
      <c r="J424" s="36" t="str">
        <f t="shared" si="79"/>
        <v/>
      </c>
      <c r="K424" s="35">
        <f t="shared" si="80"/>
        <v>0</v>
      </c>
      <c r="L424" s="36"/>
      <c r="M424" s="36"/>
      <c r="N424" s="36"/>
      <c r="O424" s="36"/>
      <c r="P424" s="35" t="str">
        <f t="shared" si="86"/>
        <v/>
      </c>
      <c r="Q424" s="22"/>
      <c r="R424" s="42"/>
      <c r="S424" s="22"/>
      <c r="T424" s="42"/>
      <c r="U424" s="42"/>
      <c r="V424" s="38">
        <f t="shared" si="81"/>
        <v>0</v>
      </c>
      <c r="W424" s="35">
        <f t="shared" si="82"/>
        <v>0</v>
      </c>
      <c r="X424" s="36"/>
      <c r="Y424" s="36"/>
      <c r="Z424" s="51"/>
      <c r="AA424" s="35">
        <f t="shared" si="83"/>
        <v>0</v>
      </c>
      <c r="AB424" s="36"/>
      <c r="AC424" s="36"/>
      <c r="AD424" s="51"/>
      <c r="AE424" s="63">
        <f>IFERROR(IF(OR($C424="都道府県",$C424="市区町村"),(($L424*300+$M424*400+$N424*500)),VLOOKUP($G424,リスト!$A$2:$B$4,2,FALSE)),0)-SUM(R424,T424,U424)*2</f>
        <v>0</v>
      </c>
      <c r="AF424" s="38">
        <f t="shared" si="84"/>
        <v>0</v>
      </c>
      <c r="AG424" s="58">
        <f t="shared" si="77"/>
        <v>0</v>
      </c>
      <c r="AH424" s="67">
        <f t="shared" si="85"/>
        <v>0</v>
      </c>
      <c r="AI424" s="40"/>
      <c r="AJ424" s="16"/>
      <c r="AK424" s="29"/>
    </row>
    <row r="425" spans="1:37" ht="33.75" hidden="1" customHeight="1">
      <c r="A425">
        <v>407</v>
      </c>
      <c r="B425" s="21"/>
      <c r="C425" s="21"/>
      <c r="D425" s="21"/>
      <c r="E425" s="21"/>
      <c r="F425" s="26"/>
      <c r="G425" s="41" t="str">
        <f t="shared" si="78"/>
        <v/>
      </c>
      <c r="H425" s="35">
        <f t="shared" si="76"/>
        <v>0</v>
      </c>
      <c r="I425" s="36"/>
      <c r="J425" s="36" t="str">
        <f t="shared" si="79"/>
        <v/>
      </c>
      <c r="K425" s="35">
        <f t="shared" si="80"/>
        <v>0</v>
      </c>
      <c r="L425" s="36"/>
      <c r="M425" s="36"/>
      <c r="N425" s="36"/>
      <c r="O425" s="36"/>
      <c r="P425" s="35" t="str">
        <f t="shared" si="86"/>
        <v/>
      </c>
      <c r="Q425" s="22"/>
      <c r="R425" s="42"/>
      <c r="S425" s="22"/>
      <c r="T425" s="42"/>
      <c r="U425" s="42"/>
      <c r="V425" s="38">
        <f t="shared" si="81"/>
        <v>0</v>
      </c>
      <c r="W425" s="35">
        <f t="shared" si="82"/>
        <v>0</v>
      </c>
      <c r="X425" s="36"/>
      <c r="Y425" s="36"/>
      <c r="Z425" s="51"/>
      <c r="AA425" s="35">
        <f t="shared" si="83"/>
        <v>0</v>
      </c>
      <c r="AB425" s="36"/>
      <c r="AC425" s="36"/>
      <c r="AD425" s="51"/>
      <c r="AE425" s="63">
        <f>IFERROR(IF(OR($C425="都道府県",$C425="市区町村"),(($L425*300+$M425*400+$N425*500)),VLOOKUP($G425,リスト!$A$2:$B$4,2,FALSE)),0)-SUM(R425,T425,U425)*2</f>
        <v>0</v>
      </c>
      <c r="AF425" s="38">
        <f t="shared" si="84"/>
        <v>0</v>
      </c>
      <c r="AG425" s="58">
        <f t="shared" si="77"/>
        <v>0</v>
      </c>
      <c r="AH425" s="67">
        <f t="shared" si="85"/>
        <v>0</v>
      </c>
      <c r="AI425" s="40"/>
      <c r="AJ425" s="16"/>
      <c r="AK425" s="29"/>
    </row>
    <row r="426" spans="1:37" ht="33.75" hidden="1" customHeight="1">
      <c r="A426">
        <v>408</v>
      </c>
      <c r="B426" s="21"/>
      <c r="C426" s="21"/>
      <c r="D426" s="21"/>
      <c r="E426" s="21"/>
      <c r="F426" s="26"/>
      <c r="G426" s="41" t="str">
        <f t="shared" si="78"/>
        <v/>
      </c>
      <c r="H426" s="35">
        <f t="shared" si="76"/>
        <v>0</v>
      </c>
      <c r="I426" s="36"/>
      <c r="J426" s="36" t="str">
        <f t="shared" si="79"/>
        <v/>
      </c>
      <c r="K426" s="35">
        <f t="shared" si="80"/>
        <v>0</v>
      </c>
      <c r="L426" s="36"/>
      <c r="M426" s="36"/>
      <c r="N426" s="36"/>
      <c r="O426" s="36"/>
      <c r="P426" s="35" t="str">
        <f t="shared" si="86"/>
        <v/>
      </c>
      <c r="Q426" s="22"/>
      <c r="R426" s="42"/>
      <c r="S426" s="22"/>
      <c r="T426" s="42"/>
      <c r="U426" s="42"/>
      <c r="V426" s="38">
        <f t="shared" si="81"/>
        <v>0</v>
      </c>
      <c r="W426" s="35">
        <f t="shared" si="82"/>
        <v>0</v>
      </c>
      <c r="X426" s="36"/>
      <c r="Y426" s="36"/>
      <c r="Z426" s="51"/>
      <c r="AA426" s="35">
        <f t="shared" si="83"/>
        <v>0</v>
      </c>
      <c r="AB426" s="36"/>
      <c r="AC426" s="36"/>
      <c r="AD426" s="51"/>
      <c r="AE426" s="63">
        <f>IFERROR(IF(OR($C426="都道府県",$C426="市区町村"),(($L426*300+$M426*400+$N426*500)),VLOOKUP($G426,リスト!$A$2:$B$4,2,FALSE)),0)-SUM(R426,T426,U426)*2</f>
        <v>0</v>
      </c>
      <c r="AF426" s="38">
        <f t="shared" si="84"/>
        <v>0</v>
      </c>
      <c r="AG426" s="58">
        <f t="shared" si="77"/>
        <v>0</v>
      </c>
      <c r="AH426" s="67">
        <f t="shared" si="85"/>
        <v>0</v>
      </c>
      <c r="AI426" s="40"/>
      <c r="AJ426" s="16"/>
      <c r="AK426" s="29"/>
    </row>
    <row r="427" spans="1:37" ht="33.75" hidden="1" customHeight="1">
      <c r="A427">
        <v>409</v>
      </c>
      <c r="B427" s="21"/>
      <c r="C427" s="21"/>
      <c r="D427" s="21"/>
      <c r="E427" s="21"/>
      <c r="F427" s="26"/>
      <c r="G427" s="41" t="str">
        <f t="shared" si="78"/>
        <v/>
      </c>
      <c r="H427" s="35">
        <f t="shared" si="76"/>
        <v>0</v>
      </c>
      <c r="I427" s="36"/>
      <c r="J427" s="36" t="str">
        <f t="shared" si="79"/>
        <v/>
      </c>
      <c r="K427" s="35">
        <f t="shared" si="80"/>
        <v>0</v>
      </c>
      <c r="L427" s="36"/>
      <c r="M427" s="36"/>
      <c r="N427" s="36"/>
      <c r="O427" s="36"/>
      <c r="P427" s="35" t="str">
        <f t="shared" si="86"/>
        <v/>
      </c>
      <c r="Q427" s="22"/>
      <c r="R427" s="42"/>
      <c r="S427" s="22"/>
      <c r="T427" s="42"/>
      <c r="U427" s="42"/>
      <c r="V427" s="38">
        <f t="shared" si="81"/>
        <v>0</v>
      </c>
      <c r="W427" s="35">
        <f t="shared" si="82"/>
        <v>0</v>
      </c>
      <c r="X427" s="36"/>
      <c r="Y427" s="36"/>
      <c r="Z427" s="51"/>
      <c r="AA427" s="35">
        <f t="shared" si="83"/>
        <v>0</v>
      </c>
      <c r="AB427" s="36"/>
      <c r="AC427" s="36"/>
      <c r="AD427" s="51"/>
      <c r="AE427" s="63">
        <f>IFERROR(IF(OR($C427="都道府県",$C427="市区町村"),(($L427*300+$M427*400+$N427*500)),VLOOKUP($G427,リスト!$A$2:$B$4,2,FALSE)),0)-SUM(R427,T427,U427)*2</f>
        <v>0</v>
      </c>
      <c r="AF427" s="38">
        <f t="shared" si="84"/>
        <v>0</v>
      </c>
      <c r="AG427" s="58">
        <f t="shared" si="77"/>
        <v>0</v>
      </c>
      <c r="AH427" s="67">
        <f t="shared" si="85"/>
        <v>0</v>
      </c>
      <c r="AI427" s="40"/>
      <c r="AJ427" s="16"/>
      <c r="AK427" s="29"/>
    </row>
    <row r="428" spans="1:37" ht="33.75" hidden="1" customHeight="1">
      <c r="A428">
        <v>410</v>
      </c>
      <c r="B428" s="21"/>
      <c r="C428" s="21"/>
      <c r="D428" s="21"/>
      <c r="E428" s="21"/>
      <c r="F428" s="26"/>
      <c r="G428" s="41" t="str">
        <f t="shared" si="78"/>
        <v/>
      </c>
      <c r="H428" s="35">
        <f t="shared" si="76"/>
        <v>0</v>
      </c>
      <c r="I428" s="36"/>
      <c r="J428" s="36" t="str">
        <f t="shared" si="79"/>
        <v/>
      </c>
      <c r="K428" s="35">
        <f t="shared" si="80"/>
        <v>0</v>
      </c>
      <c r="L428" s="36"/>
      <c r="M428" s="36"/>
      <c r="N428" s="36"/>
      <c r="O428" s="36"/>
      <c r="P428" s="35" t="str">
        <f t="shared" si="86"/>
        <v/>
      </c>
      <c r="Q428" s="22"/>
      <c r="R428" s="42"/>
      <c r="S428" s="22"/>
      <c r="T428" s="42"/>
      <c r="U428" s="42"/>
      <c r="V428" s="38">
        <f t="shared" si="81"/>
        <v>0</v>
      </c>
      <c r="W428" s="35">
        <f t="shared" si="82"/>
        <v>0</v>
      </c>
      <c r="X428" s="36"/>
      <c r="Y428" s="36"/>
      <c r="Z428" s="51"/>
      <c r="AA428" s="35">
        <f t="shared" si="83"/>
        <v>0</v>
      </c>
      <c r="AB428" s="36"/>
      <c r="AC428" s="36"/>
      <c r="AD428" s="51"/>
      <c r="AE428" s="63">
        <f>IFERROR(IF(OR($C428="都道府県",$C428="市区町村"),(($L428*300+$M428*400+$N428*500)),VLOOKUP($G428,リスト!$A$2:$B$4,2,FALSE)),0)-SUM(R428,T428,U428)*2</f>
        <v>0</v>
      </c>
      <c r="AF428" s="38">
        <f t="shared" si="84"/>
        <v>0</v>
      </c>
      <c r="AG428" s="58">
        <f t="shared" si="77"/>
        <v>0</v>
      </c>
      <c r="AH428" s="67">
        <f t="shared" si="85"/>
        <v>0</v>
      </c>
      <c r="AI428" s="40"/>
      <c r="AJ428" s="16"/>
      <c r="AK428" s="29"/>
    </row>
    <row r="429" spans="1:37" ht="33.75" hidden="1" customHeight="1">
      <c r="A429">
        <v>411</v>
      </c>
      <c r="B429" s="21"/>
      <c r="C429" s="21"/>
      <c r="D429" s="21"/>
      <c r="E429" s="21"/>
      <c r="F429" s="26"/>
      <c r="G429" s="41" t="str">
        <f t="shared" si="78"/>
        <v/>
      </c>
      <c r="H429" s="35">
        <f t="shared" si="76"/>
        <v>0</v>
      </c>
      <c r="I429" s="36"/>
      <c r="J429" s="36" t="str">
        <f t="shared" si="79"/>
        <v/>
      </c>
      <c r="K429" s="35">
        <f t="shared" si="80"/>
        <v>0</v>
      </c>
      <c r="L429" s="36"/>
      <c r="M429" s="36"/>
      <c r="N429" s="36"/>
      <c r="O429" s="36"/>
      <c r="P429" s="35" t="str">
        <f t="shared" si="86"/>
        <v/>
      </c>
      <c r="Q429" s="22"/>
      <c r="R429" s="42"/>
      <c r="S429" s="22"/>
      <c r="T429" s="42"/>
      <c r="U429" s="42"/>
      <c r="V429" s="38">
        <f t="shared" si="81"/>
        <v>0</v>
      </c>
      <c r="W429" s="35">
        <f t="shared" si="82"/>
        <v>0</v>
      </c>
      <c r="X429" s="36"/>
      <c r="Y429" s="36"/>
      <c r="Z429" s="51"/>
      <c r="AA429" s="35">
        <f t="shared" si="83"/>
        <v>0</v>
      </c>
      <c r="AB429" s="36"/>
      <c r="AC429" s="36"/>
      <c r="AD429" s="51"/>
      <c r="AE429" s="63">
        <f>IFERROR(IF(OR($C429="都道府県",$C429="市区町村"),(($L429*300+$M429*400+$N429*500)),VLOOKUP($G429,リスト!$A$2:$B$4,2,FALSE)),0)-SUM(R429,T429,U429)*2</f>
        <v>0</v>
      </c>
      <c r="AF429" s="38">
        <f t="shared" si="84"/>
        <v>0</v>
      </c>
      <c r="AG429" s="58">
        <f t="shared" si="77"/>
        <v>0</v>
      </c>
      <c r="AH429" s="67">
        <f t="shared" si="85"/>
        <v>0</v>
      </c>
      <c r="AI429" s="40"/>
      <c r="AJ429" s="16"/>
      <c r="AK429" s="29"/>
    </row>
    <row r="430" spans="1:37" ht="33.75" hidden="1" customHeight="1">
      <c r="A430">
        <v>412</v>
      </c>
      <c r="B430" s="21"/>
      <c r="C430" s="21"/>
      <c r="D430" s="21"/>
      <c r="E430" s="21"/>
      <c r="F430" s="26"/>
      <c r="G430" s="41" t="str">
        <f t="shared" si="78"/>
        <v/>
      </c>
      <c r="H430" s="35">
        <f t="shared" si="76"/>
        <v>0</v>
      </c>
      <c r="I430" s="36"/>
      <c r="J430" s="36" t="str">
        <f t="shared" si="79"/>
        <v/>
      </c>
      <c r="K430" s="35">
        <f t="shared" si="80"/>
        <v>0</v>
      </c>
      <c r="L430" s="36"/>
      <c r="M430" s="36"/>
      <c r="N430" s="36"/>
      <c r="O430" s="36"/>
      <c r="P430" s="35" t="str">
        <f t="shared" si="86"/>
        <v/>
      </c>
      <c r="Q430" s="22"/>
      <c r="R430" s="42"/>
      <c r="S430" s="22"/>
      <c r="T430" s="42"/>
      <c r="U430" s="42"/>
      <c r="V430" s="38">
        <f t="shared" si="81"/>
        <v>0</v>
      </c>
      <c r="W430" s="35">
        <f t="shared" si="82"/>
        <v>0</v>
      </c>
      <c r="X430" s="36"/>
      <c r="Y430" s="36"/>
      <c r="Z430" s="51"/>
      <c r="AA430" s="35">
        <f t="shared" si="83"/>
        <v>0</v>
      </c>
      <c r="AB430" s="36"/>
      <c r="AC430" s="36"/>
      <c r="AD430" s="51"/>
      <c r="AE430" s="63">
        <f>IFERROR(IF(OR($C430="都道府県",$C430="市区町村"),(($L430*300+$M430*400+$N430*500)),VLOOKUP($G430,リスト!$A$2:$B$4,2,FALSE)),0)-SUM(R430,T430,U430)*2</f>
        <v>0</v>
      </c>
      <c r="AF430" s="38">
        <f t="shared" si="84"/>
        <v>0</v>
      </c>
      <c r="AG430" s="58">
        <f t="shared" si="77"/>
        <v>0</v>
      </c>
      <c r="AH430" s="67">
        <f t="shared" si="85"/>
        <v>0</v>
      </c>
      <c r="AI430" s="40"/>
      <c r="AJ430" s="16"/>
      <c r="AK430" s="29"/>
    </row>
    <row r="431" spans="1:37" ht="33.75" hidden="1" customHeight="1">
      <c r="A431">
        <v>413</v>
      </c>
      <c r="B431" s="21"/>
      <c r="C431" s="21"/>
      <c r="D431" s="21"/>
      <c r="E431" s="21"/>
      <c r="F431" s="26"/>
      <c r="G431" s="41" t="str">
        <f t="shared" si="78"/>
        <v/>
      </c>
      <c r="H431" s="35">
        <f t="shared" si="76"/>
        <v>0</v>
      </c>
      <c r="I431" s="36"/>
      <c r="J431" s="36" t="str">
        <f t="shared" si="79"/>
        <v/>
      </c>
      <c r="K431" s="35">
        <f t="shared" si="80"/>
        <v>0</v>
      </c>
      <c r="L431" s="36"/>
      <c r="M431" s="36"/>
      <c r="N431" s="36"/>
      <c r="O431" s="36"/>
      <c r="P431" s="35" t="str">
        <f t="shared" si="86"/>
        <v/>
      </c>
      <c r="Q431" s="22"/>
      <c r="R431" s="42"/>
      <c r="S431" s="22"/>
      <c r="T431" s="42"/>
      <c r="U431" s="42"/>
      <c r="V431" s="38">
        <f t="shared" si="81"/>
        <v>0</v>
      </c>
      <c r="W431" s="35">
        <f t="shared" si="82"/>
        <v>0</v>
      </c>
      <c r="X431" s="36"/>
      <c r="Y431" s="36"/>
      <c r="Z431" s="51"/>
      <c r="AA431" s="35">
        <f t="shared" si="83"/>
        <v>0</v>
      </c>
      <c r="AB431" s="36"/>
      <c r="AC431" s="36"/>
      <c r="AD431" s="51"/>
      <c r="AE431" s="63">
        <f>IFERROR(IF(OR($C431="都道府県",$C431="市区町村"),(($L431*300+$M431*400+$N431*500)),VLOOKUP($G431,リスト!$A$2:$B$4,2,FALSE)),0)-SUM(R431,T431,U431)*2</f>
        <v>0</v>
      </c>
      <c r="AF431" s="38">
        <f t="shared" si="84"/>
        <v>0</v>
      </c>
      <c r="AG431" s="58">
        <f t="shared" si="77"/>
        <v>0</v>
      </c>
      <c r="AH431" s="67">
        <f t="shared" si="85"/>
        <v>0</v>
      </c>
      <c r="AI431" s="40"/>
      <c r="AJ431" s="16"/>
      <c r="AK431" s="29"/>
    </row>
    <row r="432" spans="1:37" ht="33.75" hidden="1" customHeight="1">
      <c r="A432">
        <v>414</v>
      </c>
      <c r="B432" s="21"/>
      <c r="C432" s="21"/>
      <c r="D432" s="21"/>
      <c r="E432" s="21"/>
      <c r="F432" s="26"/>
      <c r="G432" s="41" t="str">
        <f t="shared" si="78"/>
        <v/>
      </c>
      <c r="H432" s="35">
        <f t="shared" si="76"/>
        <v>0</v>
      </c>
      <c r="I432" s="36"/>
      <c r="J432" s="36" t="str">
        <f t="shared" si="79"/>
        <v/>
      </c>
      <c r="K432" s="35">
        <f t="shared" si="80"/>
        <v>0</v>
      </c>
      <c r="L432" s="36"/>
      <c r="M432" s="36"/>
      <c r="N432" s="36"/>
      <c r="O432" s="36"/>
      <c r="P432" s="35" t="str">
        <f t="shared" si="86"/>
        <v/>
      </c>
      <c r="Q432" s="22"/>
      <c r="R432" s="42"/>
      <c r="S432" s="22"/>
      <c r="T432" s="42"/>
      <c r="U432" s="42"/>
      <c r="V432" s="38">
        <f t="shared" si="81"/>
        <v>0</v>
      </c>
      <c r="W432" s="35">
        <f t="shared" si="82"/>
        <v>0</v>
      </c>
      <c r="X432" s="36"/>
      <c r="Y432" s="36"/>
      <c r="Z432" s="51"/>
      <c r="AA432" s="35">
        <f t="shared" si="83"/>
        <v>0</v>
      </c>
      <c r="AB432" s="36"/>
      <c r="AC432" s="36"/>
      <c r="AD432" s="51"/>
      <c r="AE432" s="63">
        <f>IFERROR(IF(OR($C432="都道府県",$C432="市区町村"),(($L432*300+$M432*400+$N432*500)),VLOOKUP($G432,リスト!$A$2:$B$4,2,FALSE)),0)-SUM(R432,T432,U432)*2</f>
        <v>0</v>
      </c>
      <c r="AF432" s="38">
        <f t="shared" si="84"/>
        <v>0</v>
      </c>
      <c r="AG432" s="58">
        <f t="shared" si="77"/>
        <v>0</v>
      </c>
      <c r="AH432" s="67">
        <f t="shared" si="85"/>
        <v>0</v>
      </c>
      <c r="AI432" s="40"/>
      <c r="AJ432" s="16"/>
      <c r="AK432" s="29"/>
    </row>
    <row r="433" spans="1:37" ht="33.75" hidden="1" customHeight="1">
      <c r="A433">
        <v>415</v>
      </c>
      <c r="B433" s="21"/>
      <c r="C433" s="21"/>
      <c r="D433" s="21"/>
      <c r="E433" s="21"/>
      <c r="F433" s="26"/>
      <c r="G433" s="41" t="str">
        <f t="shared" si="78"/>
        <v/>
      </c>
      <c r="H433" s="35">
        <f t="shared" si="76"/>
        <v>0</v>
      </c>
      <c r="I433" s="36"/>
      <c r="J433" s="36" t="str">
        <f t="shared" si="79"/>
        <v/>
      </c>
      <c r="K433" s="35">
        <f t="shared" si="80"/>
        <v>0</v>
      </c>
      <c r="L433" s="36"/>
      <c r="M433" s="36"/>
      <c r="N433" s="36"/>
      <c r="O433" s="36"/>
      <c r="P433" s="35" t="str">
        <f t="shared" si="86"/>
        <v/>
      </c>
      <c r="Q433" s="22"/>
      <c r="R433" s="42"/>
      <c r="S433" s="22"/>
      <c r="T433" s="42"/>
      <c r="U433" s="42"/>
      <c r="V433" s="38">
        <f t="shared" si="81"/>
        <v>0</v>
      </c>
      <c r="W433" s="35">
        <f t="shared" si="82"/>
        <v>0</v>
      </c>
      <c r="X433" s="36"/>
      <c r="Y433" s="36"/>
      <c r="Z433" s="51"/>
      <c r="AA433" s="35">
        <f t="shared" si="83"/>
        <v>0</v>
      </c>
      <c r="AB433" s="36"/>
      <c r="AC433" s="36"/>
      <c r="AD433" s="51"/>
      <c r="AE433" s="63">
        <f>IFERROR(IF(OR($C433="都道府県",$C433="市区町村"),(($L433*300+$M433*400+$N433*500)),VLOOKUP($G433,リスト!$A$2:$B$4,2,FALSE)),0)-SUM(R433,T433,U433)*2</f>
        <v>0</v>
      </c>
      <c r="AF433" s="38">
        <f t="shared" si="84"/>
        <v>0</v>
      </c>
      <c r="AG433" s="58">
        <f t="shared" si="77"/>
        <v>0</v>
      </c>
      <c r="AH433" s="67">
        <f t="shared" si="85"/>
        <v>0</v>
      </c>
      <c r="AI433" s="40"/>
      <c r="AJ433" s="16"/>
      <c r="AK433" s="29"/>
    </row>
    <row r="434" spans="1:37" ht="33.75" hidden="1" customHeight="1">
      <c r="A434">
        <v>416</v>
      </c>
      <c r="B434" s="21"/>
      <c r="C434" s="21"/>
      <c r="D434" s="21"/>
      <c r="E434" s="21"/>
      <c r="F434" s="26"/>
      <c r="G434" s="41" t="str">
        <f t="shared" si="78"/>
        <v/>
      </c>
      <c r="H434" s="35">
        <f t="shared" si="76"/>
        <v>0</v>
      </c>
      <c r="I434" s="36"/>
      <c r="J434" s="36" t="str">
        <f t="shared" si="79"/>
        <v/>
      </c>
      <c r="K434" s="35">
        <f t="shared" si="80"/>
        <v>0</v>
      </c>
      <c r="L434" s="36"/>
      <c r="M434" s="36"/>
      <c r="N434" s="36"/>
      <c r="O434" s="36"/>
      <c r="P434" s="35" t="str">
        <f t="shared" si="86"/>
        <v/>
      </c>
      <c r="Q434" s="22"/>
      <c r="R434" s="42"/>
      <c r="S434" s="22"/>
      <c r="T434" s="42"/>
      <c r="U434" s="42"/>
      <c r="V434" s="38">
        <f t="shared" si="81"/>
        <v>0</v>
      </c>
      <c r="W434" s="35">
        <f t="shared" si="82"/>
        <v>0</v>
      </c>
      <c r="X434" s="36"/>
      <c r="Y434" s="36"/>
      <c r="Z434" s="51"/>
      <c r="AA434" s="35">
        <f t="shared" si="83"/>
        <v>0</v>
      </c>
      <c r="AB434" s="36"/>
      <c r="AC434" s="36"/>
      <c r="AD434" s="51"/>
      <c r="AE434" s="63">
        <f>IFERROR(IF(OR($C434="都道府県",$C434="市区町村"),(($L434*300+$M434*400+$N434*500)),VLOOKUP($G434,リスト!$A$2:$B$4,2,FALSE)),0)-SUM(R434,T434,U434)*2</f>
        <v>0</v>
      </c>
      <c r="AF434" s="38">
        <f t="shared" si="84"/>
        <v>0</v>
      </c>
      <c r="AG434" s="58">
        <f t="shared" si="77"/>
        <v>0</v>
      </c>
      <c r="AH434" s="67">
        <f t="shared" si="85"/>
        <v>0</v>
      </c>
      <c r="AI434" s="40"/>
      <c r="AJ434" s="16"/>
      <c r="AK434" s="29"/>
    </row>
    <row r="435" spans="1:37" ht="33.75" hidden="1" customHeight="1">
      <c r="A435">
        <v>417</v>
      </c>
      <c r="B435" s="21"/>
      <c r="C435" s="21"/>
      <c r="D435" s="21"/>
      <c r="E435" s="21"/>
      <c r="F435" s="26"/>
      <c r="G435" s="41" t="str">
        <f t="shared" si="78"/>
        <v/>
      </c>
      <c r="H435" s="35">
        <f t="shared" si="76"/>
        <v>0</v>
      </c>
      <c r="I435" s="36"/>
      <c r="J435" s="36" t="str">
        <f t="shared" si="79"/>
        <v/>
      </c>
      <c r="K435" s="35">
        <f t="shared" si="80"/>
        <v>0</v>
      </c>
      <c r="L435" s="36"/>
      <c r="M435" s="36"/>
      <c r="N435" s="36"/>
      <c r="O435" s="36"/>
      <c r="P435" s="35" t="str">
        <f t="shared" si="86"/>
        <v/>
      </c>
      <c r="Q435" s="22"/>
      <c r="R435" s="42"/>
      <c r="S435" s="22"/>
      <c r="T435" s="42"/>
      <c r="U435" s="42"/>
      <c r="V435" s="38">
        <f t="shared" si="81"/>
        <v>0</v>
      </c>
      <c r="W435" s="35">
        <f t="shared" si="82"/>
        <v>0</v>
      </c>
      <c r="X435" s="36"/>
      <c r="Y435" s="36"/>
      <c r="Z435" s="51"/>
      <c r="AA435" s="35">
        <f t="shared" si="83"/>
        <v>0</v>
      </c>
      <c r="AB435" s="36"/>
      <c r="AC435" s="36"/>
      <c r="AD435" s="51"/>
      <c r="AE435" s="63">
        <f>IFERROR(IF(OR($C435="都道府県",$C435="市区町村"),(($L435*300+$M435*400+$N435*500)),VLOOKUP($G435,リスト!$A$2:$B$4,2,FALSE)),0)-SUM(R435,T435,U435)*2</f>
        <v>0</v>
      </c>
      <c r="AF435" s="38">
        <f t="shared" si="84"/>
        <v>0</v>
      </c>
      <c r="AG435" s="58">
        <f t="shared" si="77"/>
        <v>0</v>
      </c>
      <c r="AH435" s="67">
        <f t="shared" si="85"/>
        <v>0</v>
      </c>
      <c r="AI435" s="40"/>
      <c r="AJ435" s="16"/>
      <c r="AK435" s="29"/>
    </row>
    <row r="436" spans="1:37" ht="33.75" hidden="1" customHeight="1">
      <c r="A436">
        <v>418</v>
      </c>
      <c r="B436" s="21"/>
      <c r="C436" s="21"/>
      <c r="D436" s="21"/>
      <c r="E436" s="21"/>
      <c r="F436" s="26"/>
      <c r="G436" s="41" t="str">
        <f t="shared" si="78"/>
        <v/>
      </c>
      <c r="H436" s="35">
        <f t="shared" si="76"/>
        <v>0</v>
      </c>
      <c r="I436" s="36"/>
      <c r="J436" s="36" t="str">
        <f t="shared" si="79"/>
        <v/>
      </c>
      <c r="K436" s="35">
        <f t="shared" si="80"/>
        <v>0</v>
      </c>
      <c r="L436" s="36"/>
      <c r="M436" s="36"/>
      <c r="N436" s="36"/>
      <c r="O436" s="36"/>
      <c r="P436" s="35" t="str">
        <f t="shared" si="86"/>
        <v/>
      </c>
      <c r="Q436" s="22"/>
      <c r="R436" s="42"/>
      <c r="S436" s="22"/>
      <c r="T436" s="42"/>
      <c r="U436" s="42"/>
      <c r="V436" s="38">
        <f t="shared" si="81"/>
        <v>0</v>
      </c>
      <c r="W436" s="35">
        <f t="shared" si="82"/>
        <v>0</v>
      </c>
      <c r="X436" s="36"/>
      <c r="Y436" s="36"/>
      <c r="Z436" s="51"/>
      <c r="AA436" s="35">
        <f t="shared" si="83"/>
        <v>0</v>
      </c>
      <c r="AB436" s="36"/>
      <c r="AC436" s="36"/>
      <c r="AD436" s="51"/>
      <c r="AE436" s="63">
        <f>IFERROR(IF(OR($C436="都道府県",$C436="市区町村"),(($L436*300+$M436*400+$N436*500)),VLOOKUP($G436,リスト!$A$2:$B$4,2,FALSE)),0)-SUM(R436,T436,U436)*2</f>
        <v>0</v>
      </c>
      <c r="AF436" s="38">
        <f t="shared" si="84"/>
        <v>0</v>
      </c>
      <c r="AG436" s="58">
        <f t="shared" si="77"/>
        <v>0</v>
      </c>
      <c r="AH436" s="67">
        <f t="shared" si="85"/>
        <v>0</v>
      </c>
      <c r="AI436" s="40"/>
      <c r="AJ436" s="16"/>
      <c r="AK436" s="29"/>
    </row>
    <row r="437" spans="1:37" ht="33.75" hidden="1" customHeight="1">
      <c r="A437">
        <v>419</v>
      </c>
      <c r="B437" s="21"/>
      <c r="C437" s="21"/>
      <c r="D437" s="21"/>
      <c r="E437" s="21"/>
      <c r="F437" s="26"/>
      <c r="G437" s="41" t="str">
        <f t="shared" si="78"/>
        <v/>
      </c>
      <c r="H437" s="35">
        <f t="shared" si="76"/>
        <v>0</v>
      </c>
      <c r="I437" s="36"/>
      <c r="J437" s="36" t="str">
        <f t="shared" si="79"/>
        <v/>
      </c>
      <c r="K437" s="35">
        <f t="shared" si="80"/>
        <v>0</v>
      </c>
      <c r="L437" s="36"/>
      <c r="M437" s="36"/>
      <c r="N437" s="36"/>
      <c r="O437" s="36"/>
      <c r="P437" s="35" t="str">
        <f t="shared" si="86"/>
        <v/>
      </c>
      <c r="Q437" s="22"/>
      <c r="R437" s="42"/>
      <c r="S437" s="22"/>
      <c r="T437" s="42"/>
      <c r="U437" s="42"/>
      <c r="V437" s="38">
        <f t="shared" si="81"/>
        <v>0</v>
      </c>
      <c r="W437" s="35">
        <f t="shared" si="82"/>
        <v>0</v>
      </c>
      <c r="X437" s="36"/>
      <c r="Y437" s="36"/>
      <c r="Z437" s="51"/>
      <c r="AA437" s="35">
        <f t="shared" si="83"/>
        <v>0</v>
      </c>
      <c r="AB437" s="36"/>
      <c r="AC437" s="36"/>
      <c r="AD437" s="51"/>
      <c r="AE437" s="63">
        <f>IFERROR(IF(OR($C437="都道府県",$C437="市区町村"),(($L437*300+$M437*400+$N437*500)),VLOOKUP($G437,リスト!$A$2:$B$4,2,FALSE)),0)-SUM(R437,T437,U437)*2</f>
        <v>0</v>
      </c>
      <c r="AF437" s="38">
        <f t="shared" si="84"/>
        <v>0</v>
      </c>
      <c r="AG437" s="58">
        <f t="shared" si="77"/>
        <v>0</v>
      </c>
      <c r="AH437" s="67">
        <f t="shared" si="85"/>
        <v>0</v>
      </c>
      <c r="AI437" s="40"/>
      <c r="AJ437" s="16"/>
      <c r="AK437" s="29"/>
    </row>
    <row r="438" spans="1:37" ht="33.75" hidden="1" customHeight="1">
      <c r="A438">
        <v>420</v>
      </c>
      <c r="B438" s="21"/>
      <c r="C438" s="21"/>
      <c r="D438" s="21"/>
      <c r="E438" s="21"/>
      <c r="F438" s="26"/>
      <c r="G438" s="41" t="str">
        <f t="shared" si="78"/>
        <v/>
      </c>
      <c r="H438" s="35">
        <f t="shared" si="76"/>
        <v>0</v>
      </c>
      <c r="I438" s="36"/>
      <c r="J438" s="36" t="str">
        <f t="shared" si="79"/>
        <v/>
      </c>
      <c r="K438" s="35">
        <f t="shared" si="80"/>
        <v>0</v>
      </c>
      <c r="L438" s="36"/>
      <c r="M438" s="36"/>
      <c r="N438" s="36"/>
      <c r="O438" s="36"/>
      <c r="P438" s="35" t="str">
        <f t="shared" si="86"/>
        <v/>
      </c>
      <c r="Q438" s="22"/>
      <c r="R438" s="42"/>
      <c r="S438" s="22"/>
      <c r="T438" s="42"/>
      <c r="U438" s="42"/>
      <c r="V438" s="38">
        <f t="shared" si="81"/>
        <v>0</v>
      </c>
      <c r="W438" s="35">
        <f t="shared" si="82"/>
        <v>0</v>
      </c>
      <c r="X438" s="36"/>
      <c r="Y438" s="36"/>
      <c r="Z438" s="51"/>
      <c r="AA438" s="35">
        <f t="shared" si="83"/>
        <v>0</v>
      </c>
      <c r="AB438" s="36"/>
      <c r="AC438" s="36"/>
      <c r="AD438" s="51"/>
      <c r="AE438" s="63">
        <f>IFERROR(IF(OR($C438="都道府県",$C438="市区町村"),(($L438*300+$M438*400+$N438*500)),VLOOKUP($G438,リスト!$A$2:$B$4,2,FALSE)),0)-SUM(R438,T438,U438)*2</f>
        <v>0</v>
      </c>
      <c r="AF438" s="38">
        <f t="shared" si="84"/>
        <v>0</v>
      </c>
      <c r="AG438" s="58">
        <f t="shared" si="77"/>
        <v>0</v>
      </c>
      <c r="AH438" s="67">
        <f t="shared" si="85"/>
        <v>0</v>
      </c>
      <c r="AI438" s="40"/>
      <c r="AJ438" s="16"/>
      <c r="AK438" s="29"/>
    </row>
    <row r="439" spans="1:37" ht="33.75" hidden="1" customHeight="1">
      <c r="A439">
        <v>421</v>
      </c>
      <c r="B439" s="21"/>
      <c r="C439" s="21"/>
      <c r="D439" s="21"/>
      <c r="E439" s="21"/>
      <c r="F439" s="26"/>
      <c r="G439" s="41" t="str">
        <f t="shared" si="78"/>
        <v/>
      </c>
      <c r="H439" s="35">
        <f t="shared" si="76"/>
        <v>0</v>
      </c>
      <c r="I439" s="36"/>
      <c r="J439" s="36" t="str">
        <f t="shared" si="79"/>
        <v/>
      </c>
      <c r="K439" s="35">
        <f t="shared" si="80"/>
        <v>0</v>
      </c>
      <c r="L439" s="36"/>
      <c r="M439" s="36"/>
      <c r="N439" s="36"/>
      <c r="O439" s="36"/>
      <c r="P439" s="35" t="str">
        <f t="shared" si="86"/>
        <v/>
      </c>
      <c r="Q439" s="22"/>
      <c r="R439" s="42"/>
      <c r="S439" s="22"/>
      <c r="T439" s="42"/>
      <c r="U439" s="42"/>
      <c r="V439" s="38">
        <f t="shared" si="81"/>
        <v>0</v>
      </c>
      <c r="W439" s="35">
        <f t="shared" si="82"/>
        <v>0</v>
      </c>
      <c r="X439" s="36"/>
      <c r="Y439" s="36"/>
      <c r="Z439" s="51"/>
      <c r="AA439" s="35">
        <f t="shared" si="83"/>
        <v>0</v>
      </c>
      <c r="AB439" s="36"/>
      <c r="AC439" s="36"/>
      <c r="AD439" s="51"/>
      <c r="AE439" s="63">
        <f>IFERROR(IF(OR($C439="都道府県",$C439="市区町村"),(($L439*300+$M439*400+$N439*500)),VLOOKUP($G439,リスト!$A$2:$B$4,2,FALSE)),0)-SUM(R439,T439,U439)*2</f>
        <v>0</v>
      </c>
      <c r="AF439" s="38">
        <f t="shared" si="84"/>
        <v>0</v>
      </c>
      <c r="AG439" s="58">
        <f t="shared" si="77"/>
        <v>0</v>
      </c>
      <c r="AH439" s="67">
        <f t="shared" si="85"/>
        <v>0</v>
      </c>
      <c r="AI439" s="40"/>
      <c r="AJ439" s="16"/>
      <c r="AK439" s="29"/>
    </row>
    <row r="440" spans="1:37" ht="33.75" hidden="1" customHeight="1">
      <c r="A440">
        <v>422</v>
      </c>
      <c r="B440" s="21"/>
      <c r="C440" s="21"/>
      <c r="D440" s="21"/>
      <c r="E440" s="21"/>
      <c r="F440" s="26"/>
      <c r="G440" s="41" t="str">
        <f t="shared" si="78"/>
        <v/>
      </c>
      <c r="H440" s="35">
        <f t="shared" si="76"/>
        <v>0</v>
      </c>
      <c r="I440" s="36"/>
      <c r="J440" s="36" t="str">
        <f t="shared" si="79"/>
        <v/>
      </c>
      <c r="K440" s="35">
        <f t="shared" si="80"/>
        <v>0</v>
      </c>
      <c r="L440" s="36"/>
      <c r="M440" s="36"/>
      <c r="N440" s="36"/>
      <c r="O440" s="36"/>
      <c r="P440" s="35" t="str">
        <f t="shared" si="86"/>
        <v/>
      </c>
      <c r="Q440" s="22"/>
      <c r="R440" s="42"/>
      <c r="S440" s="22"/>
      <c r="T440" s="42"/>
      <c r="U440" s="42"/>
      <c r="V440" s="38">
        <f t="shared" si="81"/>
        <v>0</v>
      </c>
      <c r="W440" s="35">
        <f t="shared" si="82"/>
        <v>0</v>
      </c>
      <c r="X440" s="36"/>
      <c r="Y440" s="36"/>
      <c r="Z440" s="51"/>
      <c r="AA440" s="35">
        <f t="shared" si="83"/>
        <v>0</v>
      </c>
      <c r="AB440" s="36"/>
      <c r="AC440" s="36"/>
      <c r="AD440" s="51"/>
      <c r="AE440" s="63">
        <f>IFERROR(IF(OR($C440="都道府県",$C440="市区町村"),(($L440*300+$M440*400+$N440*500)),VLOOKUP($G440,リスト!$A$2:$B$4,2,FALSE)),0)-SUM(R440,T440,U440)*2</f>
        <v>0</v>
      </c>
      <c r="AF440" s="38">
        <f t="shared" si="84"/>
        <v>0</v>
      </c>
      <c r="AG440" s="58">
        <f t="shared" si="77"/>
        <v>0</v>
      </c>
      <c r="AH440" s="67">
        <f t="shared" si="85"/>
        <v>0</v>
      </c>
      <c r="AI440" s="40"/>
      <c r="AJ440" s="16"/>
      <c r="AK440" s="29"/>
    </row>
    <row r="441" spans="1:37" ht="33.75" hidden="1" customHeight="1">
      <c r="A441">
        <v>423</v>
      </c>
      <c r="B441" s="21"/>
      <c r="C441" s="21"/>
      <c r="D441" s="21"/>
      <c r="E441" s="21"/>
      <c r="F441" s="26"/>
      <c r="G441" s="41" t="str">
        <f t="shared" si="78"/>
        <v/>
      </c>
      <c r="H441" s="35">
        <f t="shared" si="76"/>
        <v>0</v>
      </c>
      <c r="I441" s="36"/>
      <c r="J441" s="36" t="str">
        <f t="shared" si="79"/>
        <v/>
      </c>
      <c r="K441" s="35">
        <f t="shared" si="80"/>
        <v>0</v>
      </c>
      <c r="L441" s="36"/>
      <c r="M441" s="36"/>
      <c r="N441" s="36"/>
      <c r="O441" s="36"/>
      <c r="P441" s="35" t="str">
        <f t="shared" si="86"/>
        <v/>
      </c>
      <c r="Q441" s="22"/>
      <c r="R441" s="42"/>
      <c r="S441" s="22"/>
      <c r="T441" s="42"/>
      <c r="U441" s="42"/>
      <c r="V441" s="38">
        <f t="shared" si="81"/>
        <v>0</v>
      </c>
      <c r="W441" s="35">
        <f t="shared" si="82"/>
        <v>0</v>
      </c>
      <c r="X441" s="36"/>
      <c r="Y441" s="36"/>
      <c r="Z441" s="51"/>
      <c r="AA441" s="35">
        <f t="shared" si="83"/>
        <v>0</v>
      </c>
      <c r="AB441" s="36"/>
      <c r="AC441" s="36"/>
      <c r="AD441" s="51"/>
      <c r="AE441" s="63">
        <f>IFERROR(IF(OR($C441="都道府県",$C441="市区町村"),(($L441*300+$M441*400+$N441*500)),VLOOKUP($G441,リスト!$A$2:$B$4,2,FALSE)),0)-SUM(R441,T441,U441)*2</f>
        <v>0</v>
      </c>
      <c r="AF441" s="38">
        <f t="shared" si="84"/>
        <v>0</v>
      </c>
      <c r="AG441" s="58">
        <f t="shared" si="77"/>
        <v>0</v>
      </c>
      <c r="AH441" s="67">
        <f t="shared" si="85"/>
        <v>0</v>
      </c>
      <c r="AI441" s="40"/>
      <c r="AJ441" s="16"/>
      <c r="AK441" s="29"/>
    </row>
    <row r="442" spans="1:37" ht="33.75" hidden="1" customHeight="1">
      <c r="A442">
        <v>424</v>
      </c>
      <c r="B442" s="21"/>
      <c r="C442" s="21"/>
      <c r="D442" s="21"/>
      <c r="E442" s="21"/>
      <c r="F442" s="26"/>
      <c r="G442" s="41" t="str">
        <f t="shared" si="78"/>
        <v/>
      </c>
      <c r="H442" s="35">
        <f t="shared" si="76"/>
        <v>0</v>
      </c>
      <c r="I442" s="36"/>
      <c r="J442" s="36" t="str">
        <f t="shared" si="79"/>
        <v/>
      </c>
      <c r="K442" s="35">
        <f t="shared" si="80"/>
        <v>0</v>
      </c>
      <c r="L442" s="36"/>
      <c r="M442" s="36"/>
      <c r="N442" s="36"/>
      <c r="O442" s="36"/>
      <c r="P442" s="35" t="str">
        <f t="shared" si="86"/>
        <v/>
      </c>
      <c r="Q442" s="22"/>
      <c r="R442" s="42"/>
      <c r="S442" s="22"/>
      <c r="T442" s="42"/>
      <c r="U442" s="42"/>
      <c r="V442" s="38">
        <f t="shared" si="81"/>
        <v>0</v>
      </c>
      <c r="W442" s="35">
        <f t="shared" si="82"/>
        <v>0</v>
      </c>
      <c r="X442" s="36"/>
      <c r="Y442" s="36"/>
      <c r="Z442" s="51"/>
      <c r="AA442" s="35">
        <f t="shared" si="83"/>
        <v>0</v>
      </c>
      <c r="AB442" s="36"/>
      <c r="AC442" s="36"/>
      <c r="AD442" s="51"/>
      <c r="AE442" s="63">
        <f>IFERROR(IF(OR($C442="都道府県",$C442="市区町村"),(($L442*300+$M442*400+$N442*500)),VLOOKUP($G442,リスト!$A$2:$B$4,2,FALSE)),0)-SUM(R442,T442,U442)*2</f>
        <v>0</v>
      </c>
      <c r="AF442" s="38">
        <f t="shared" si="84"/>
        <v>0</v>
      </c>
      <c r="AG442" s="58">
        <f t="shared" si="77"/>
        <v>0</v>
      </c>
      <c r="AH442" s="67">
        <f t="shared" si="85"/>
        <v>0</v>
      </c>
      <c r="AI442" s="40"/>
      <c r="AJ442" s="16"/>
      <c r="AK442" s="29"/>
    </row>
    <row r="443" spans="1:37" ht="33.75" hidden="1" customHeight="1">
      <c r="A443">
        <v>425</v>
      </c>
      <c r="B443" s="21"/>
      <c r="C443" s="21"/>
      <c r="D443" s="21"/>
      <c r="E443" s="21"/>
      <c r="F443" s="26"/>
      <c r="G443" s="41" t="str">
        <f t="shared" si="78"/>
        <v/>
      </c>
      <c r="H443" s="35">
        <f t="shared" si="76"/>
        <v>0</v>
      </c>
      <c r="I443" s="36"/>
      <c r="J443" s="36" t="str">
        <f t="shared" si="79"/>
        <v/>
      </c>
      <c r="K443" s="35">
        <f t="shared" si="80"/>
        <v>0</v>
      </c>
      <c r="L443" s="36"/>
      <c r="M443" s="36"/>
      <c r="N443" s="36"/>
      <c r="O443" s="36"/>
      <c r="P443" s="35" t="str">
        <f t="shared" si="86"/>
        <v/>
      </c>
      <c r="Q443" s="22"/>
      <c r="R443" s="42"/>
      <c r="S443" s="22"/>
      <c r="T443" s="42"/>
      <c r="U443" s="42"/>
      <c r="V443" s="38">
        <f t="shared" si="81"/>
        <v>0</v>
      </c>
      <c r="W443" s="35">
        <f t="shared" si="82"/>
        <v>0</v>
      </c>
      <c r="X443" s="36"/>
      <c r="Y443" s="36"/>
      <c r="Z443" s="51"/>
      <c r="AA443" s="35">
        <f t="shared" si="83"/>
        <v>0</v>
      </c>
      <c r="AB443" s="36"/>
      <c r="AC443" s="36"/>
      <c r="AD443" s="51"/>
      <c r="AE443" s="63">
        <f>IFERROR(IF(OR($C443="都道府県",$C443="市区町村"),(($L443*300+$M443*400+$N443*500)),VLOOKUP($G443,リスト!$A$2:$B$4,2,FALSE)),0)-SUM(R443,T443,U443)*2</f>
        <v>0</v>
      </c>
      <c r="AF443" s="38">
        <f t="shared" si="84"/>
        <v>0</v>
      </c>
      <c r="AG443" s="58">
        <f t="shared" si="77"/>
        <v>0</v>
      </c>
      <c r="AH443" s="67">
        <f t="shared" si="85"/>
        <v>0</v>
      </c>
      <c r="AI443" s="40"/>
      <c r="AJ443" s="16"/>
      <c r="AK443" s="29"/>
    </row>
    <row r="444" spans="1:37" ht="33.75" hidden="1" customHeight="1">
      <c r="A444">
        <v>426</v>
      </c>
      <c r="B444" s="21"/>
      <c r="C444" s="21"/>
      <c r="D444" s="21"/>
      <c r="E444" s="21"/>
      <c r="F444" s="26"/>
      <c r="G444" s="41" t="str">
        <f t="shared" si="78"/>
        <v/>
      </c>
      <c r="H444" s="35">
        <f t="shared" si="76"/>
        <v>0</v>
      </c>
      <c r="I444" s="36"/>
      <c r="J444" s="36" t="str">
        <f t="shared" si="79"/>
        <v/>
      </c>
      <c r="K444" s="35">
        <f t="shared" si="80"/>
        <v>0</v>
      </c>
      <c r="L444" s="36"/>
      <c r="M444" s="36"/>
      <c r="N444" s="36"/>
      <c r="O444" s="36"/>
      <c r="P444" s="35" t="str">
        <f t="shared" si="86"/>
        <v/>
      </c>
      <c r="Q444" s="22"/>
      <c r="R444" s="42"/>
      <c r="S444" s="22"/>
      <c r="T444" s="42"/>
      <c r="U444" s="42"/>
      <c r="V444" s="38">
        <f t="shared" si="81"/>
        <v>0</v>
      </c>
      <c r="W444" s="35">
        <f t="shared" si="82"/>
        <v>0</v>
      </c>
      <c r="X444" s="36"/>
      <c r="Y444" s="36"/>
      <c r="Z444" s="51"/>
      <c r="AA444" s="35">
        <f t="shared" si="83"/>
        <v>0</v>
      </c>
      <c r="AB444" s="36"/>
      <c r="AC444" s="36"/>
      <c r="AD444" s="51"/>
      <c r="AE444" s="63">
        <f>IFERROR(IF(OR($C444="都道府県",$C444="市区町村"),(($L444*300+$M444*400+$N444*500)),VLOOKUP($G444,リスト!$A$2:$B$4,2,FALSE)),0)-SUM(R444,T444,U444)*2</f>
        <v>0</v>
      </c>
      <c r="AF444" s="38">
        <f t="shared" si="84"/>
        <v>0</v>
      </c>
      <c r="AG444" s="58">
        <f t="shared" si="77"/>
        <v>0</v>
      </c>
      <c r="AH444" s="67">
        <f t="shared" si="85"/>
        <v>0</v>
      </c>
      <c r="AI444" s="40"/>
      <c r="AJ444" s="16"/>
      <c r="AK444" s="29"/>
    </row>
    <row r="445" spans="1:37" ht="33.75" hidden="1" customHeight="1">
      <c r="A445">
        <v>427</v>
      </c>
      <c r="B445" s="21"/>
      <c r="C445" s="21"/>
      <c r="D445" s="21"/>
      <c r="E445" s="21"/>
      <c r="F445" s="26"/>
      <c r="G445" s="41" t="str">
        <f t="shared" si="78"/>
        <v/>
      </c>
      <c r="H445" s="35">
        <f t="shared" si="76"/>
        <v>0</v>
      </c>
      <c r="I445" s="36"/>
      <c r="J445" s="36" t="str">
        <f t="shared" si="79"/>
        <v/>
      </c>
      <c r="K445" s="35">
        <f t="shared" si="80"/>
        <v>0</v>
      </c>
      <c r="L445" s="36"/>
      <c r="M445" s="36"/>
      <c r="N445" s="36"/>
      <c r="O445" s="36"/>
      <c r="P445" s="35" t="str">
        <f t="shared" si="86"/>
        <v/>
      </c>
      <c r="Q445" s="22"/>
      <c r="R445" s="42"/>
      <c r="S445" s="22"/>
      <c r="T445" s="42"/>
      <c r="U445" s="42"/>
      <c r="V445" s="38">
        <f t="shared" si="81"/>
        <v>0</v>
      </c>
      <c r="W445" s="35">
        <f t="shared" si="82"/>
        <v>0</v>
      </c>
      <c r="X445" s="36"/>
      <c r="Y445" s="36"/>
      <c r="Z445" s="51"/>
      <c r="AA445" s="35">
        <f t="shared" si="83"/>
        <v>0</v>
      </c>
      <c r="AB445" s="36"/>
      <c r="AC445" s="36"/>
      <c r="AD445" s="51"/>
      <c r="AE445" s="63">
        <f>IFERROR(IF(OR($C445="都道府県",$C445="市区町村"),(($L445*300+$M445*400+$N445*500)),VLOOKUP($G445,リスト!$A$2:$B$4,2,FALSE)),0)-SUM(R445,T445,U445)*2</f>
        <v>0</v>
      </c>
      <c r="AF445" s="38">
        <f t="shared" si="84"/>
        <v>0</v>
      </c>
      <c r="AG445" s="58">
        <f t="shared" si="77"/>
        <v>0</v>
      </c>
      <c r="AH445" s="67">
        <f t="shared" si="85"/>
        <v>0</v>
      </c>
      <c r="AI445" s="40"/>
      <c r="AJ445" s="16"/>
      <c r="AK445" s="29"/>
    </row>
    <row r="446" spans="1:37" ht="33.75" hidden="1" customHeight="1">
      <c r="A446">
        <v>428</v>
      </c>
      <c r="B446" s="21"/>
      <c r="C446" s="21"/>
      <c r="D446" s="21"/>
      <c r="E446" s="21"/>
      <c r="F446" s="26"/>
      <c r="G446" s="41" t="str">
        <f t="shared" si="78"/>
        <v/>
      </c>
      <c r="H446" s="35">
        <f t="shared" si="76"/>
        <v>0</v>
      </c>
      <c r="I446" s="36"/>
      <c r="J446" s="36" t="str">
        <f t="shared" si="79"/>
        <v/>
      </c>
      <c r="K446" s="35">
        <f t="shared" si="80"/>
        <v>0</v>
      </c>
      <c r="L446" s="36"/>
      <c r="M446" s="36"/>
      <c r="N446" s="36"/>
      <c r="O446" s="36"/>
      <c r="P446" s="35" t="str">
        <f t="shared" si="86"/>
        <v/>
      </c>
      <c r="Q446" s="22"/>
      <c r="R446" s="42"/>
      <c r="S446" s="22"/>
      <c r="T446" s="42"/>
      <c r="U446" s="42"/>
      <c r="V446" s="38">
        <f t="shared" si="81"/>
        <v>0</v>
      </c>
      <c r="W446" s="35">
        <f t="shared" si="82"/>
        <v>0</v>
      </c>
      <c r="X446" s="36"/>
      <c r="Y446" s="36"/>
      <c r="Z446" s="51"/>
      <c r="AA446" s="35">
        <f t="shared" si="83"/>
        <v>0</v>
      </c>
      <c r="AB446" s="36"/>
      <c r="AC446" s="36"/>
      <c r="AD446" s="51"/>
      <c r="AE446" s="63">
        <f>IFERROR(IF(OR($C446="都道府県",$C446="市区町村"),(($L446*300+$M446*400+$N446*500)),VLOOKUP($G446,リスト!$A$2:$B$4,2,FALSE)),0)-SUM(R446,T446,U446)*2</f>
        <v>0</v>
      </c>
      <c r="AF446" s="38">
        <f t="shared" si="84"/>
        <v>0</v>
      </c>
      <c r="AG446" s="58">
        <f t="shared" si="77"/>
        <v>0</v>
      </c>
      <c r="AH446" s="67">
        <f t="shared" si="85"/>
        <v>0</v>
      </c>
      <c r="AI446" s="40"/>
      <c r="AJ446" s="16"/>
      <c r="AK446" s="29"/>
    </row>
    <row r="447" spans="1:37" ht="33.75" hidden="1" customHeight="1">
      <c r="A447">
        <v>429</v>
      </c>
      <c r="B447" s="21"/>
      <c r="C447" s="21"/>
      <c r="D447" s="21"/>
      <c r="E447" s="21"/>
      <c r="F447" s="26"/>
      <c r="G447" s="41" t="str">
        <f t="shared" si="78"/>
        <v/>
      </c>
      <c r="H447" s="35">
        <f t="shared" si="76"/>
        <v>0</v>
      </c>
      <c r="I447" s="36"/>
      <c r="J447" s="36" t="str">
        <f t="shared" si="79"/>
        <v/>
      </c>
      <c r="K447" s="35">
        <f t="shared" si="80"/>
        <v>0</v>
      </c>
      <c r="L447" s="36"/>
      <c r="M447" s="36"/>
      <c r="N447" s="36"/>
      <c r="O447" s="36"/>
      <c r="P447" s="35" t="str">
        <f t="shared" si="86"/>
        <v/>
      </c>
      <c r="Q447" s="22"/>
      <c r="R447" s="42"/>
      <c r="S447" s="22"/>
      <c r="T447" s="42"/>
      <c r="U447" s="42"/>
      <c r="V447" s="38">
        <f t="shared" si="81"/>
        <v>0</v>
      </c>
      <c r="W447" s="35">
        <f t="shared" si="82"/>
        <v>0</v>
      </c>
      <c r="X447" s="36"/>
      <c r="Y447" s="36"/>
      <c r="Z447" s="51"/>
      <c r="AA447" s="35">
        <f t="shared" si="83"/>
        <v>0</v>
      </c>
      <c r="AB447" s="36"/>
      <c r="AC447" s="36"/>
      <c r="AD447" s="51"/>
      <c r="AE447" s="63">
        <f>IFERROR(IF(OR($C447="都道府県",$C447="市区町村"),(($L447*300+$M447*400+$N447*500)),VLOOKUP($G447,リスト!$A$2:$B$4,2,FALSE)),0)-SUM(R447,T447,U447)*2</f>
        <v>0</v>
      </c>
      <c r="AF447" s="38">
        <f t="shared" si="84"/>
        <v>0</v>
      </c>
      <c r="AG447" s="58">
        <f t="shared" si="77"/>
        <v>0</v>
      </c>
      <c r="AH447" s="67">
        <f t="shared" si="85"/>
        <v>0</v>
      </c>
      <c r="AI447" s="40"/>
      <c r="AJ447" s="16"/>
      <c r="AK447" s="29"/>
    </row>
    <row r="448" spans="1:37" ht="33.75" hidden="1" customHeight="1">
      <c r="A448">
        <v>430</v>
      </c>
      <c r="B448" s="21"/>
      <c r="C448" s="21"/>
      <c r="D448" s="21"/>
      <c r="E448" s="21"/>
      <c r="F448" s="26"/>
      <c r="G448" s="41" t="str">
        <f t="shared" si="78"/>
        <v/>
      </c>
      <c r="H448" s="35">
        <f t="shared" si="76"/>
        <v>0</v>
      </c>
      <c r="I448" s="36"/>
      <c r="J448" s="36" t="str">
        <f t="shared" si="79"/>
        <v/>
      </c>
      <c r="K448" s="35">
        <f t="shared" si="80"/>
        <v>0</v>
      </c>
      <c r="L448" s="36"/>
      <c r="M448" s="36"/>
      <c r="N448" s="36"/>
      <c r="O448" s="36"/>
      <c r="P448" s="35" t="str">
        <f t="shared" si="86"/>
        <v/>
      </c>
      <c r="Q448" s="22"/>
      <c r="R448" s="42"/>
      <c r="S448" s="22"/>
      <c r="T448" s="42"/>
      <c r="U448" s="42"/>
      <c r="V448" s="38">
        <f t="shared" si="81"/>
        <v>0</v>
      </c>
      <c r="W448" s="35">
        <f t="shared" si="82"/>
        <v>0</v>
      </c>
      <c r="X448" s="36"/>
      <c r="Y448" s="36"/>
      <c r="Z448" s="51"/>
      <c r="AA448" s="35">
        <f t="shared" si="83"/>
        <v>0</v>
      </c>
      <c r="AB448" s="36"/>
      <c r="AC448" s="36"/>
      <c r="AD448" s="51"/>
      <c r="AE448" s="63">
        <f>IFERROR(IF(OR($C448="都道府県",$C448="市区町村"),(($L448*300+$M448*400+$N448*500)),VLOOKUP($G448,リスト!$A$2:$B$4,2,FALSE)),0)-SUM(R448,T448,U448)*2</f>
        <v>0</v>
      </c>
      <c r="AF448" s="38">
        <f t="shared" si="84"/>
        <v>0</v>
      </c>
      <c r="AG448" s="58">
        <f t="shared" si="77"/>
        <v>0</v>
      </c>
      <c r="AH448" s="67">
        <f t="shared" si="85"/>
        <v>0</v>
      </c>
      <c r="AI448" s="40"/>
      <c r="AJ448" s="16"/>
      <c r="AK448" s="29"/>
    </row>
    <row r="449" spans="1:37" ht="33.75" hidden="1" customHeight="1">
      <c r="A449">
        <v>431</v>
      </c>
      <c r="B449" s="21"/>
      <c r="C449" s="21"/>
      <c r="D449" s="21"/>
      <c r="E449" s="21"/>
      <c r="F449" s="26"/>
      <c r="G449" s="41" t="str">
        <f t="shared" si="78"/>
        <v/>
      </c>
      <c r="H449" s="35">
        <f t="shared" si="76"/>
        <v>0</v>
      </c>
      <c r="I449" s="36"/>
      <c r="J449" s="36" t="str">
        <f t="shared" si="79"/>
        <v/>
      </c>
      <c r="K449" s="35">
        <f t="shared" si="80"/>
        <v>0</v>
      </c>
      <c r="L449" s="36"/>
      <c r="M449" s="36"/>
      <c r="N449" s="36"/>
      <c r="O449" s="36"/>
      <c r="P449" s="35" t="str">
        <f t="shared" si="86"/>
        <v/>
      </c>
      <c r="Q449" s="22"/>
      <c r="R449" s="42"/>
      <c r="S449" s="22"/>
      <c r="T449" s="42"/>
      <c r="U449" s="42"/>
      <c r="V449" s="38">
        <f t="shared" si="81"/>
        <v>0</v>
      </c>
      <c r="W449" s="35">
        <f t="shared" si="82"/>
        <v>0</v>
      </c>
      <c r="X449" s="36"/>
      <c r="Y449" s="36"/>
      <c r="Z449" s="51"/>
      <c r="AA449" s="35">
        <f t="shared" si="83"/>
        <v>0</v>
      </c>
      <c r="AB449" s="36"/>
      <c r="AC449" s="36"/>
      <c r="AD449" s="51"/>
      <c r="AE449" s="63">
        <f>IFERROR(IF(OR($C449="都道府県",$C449="市区町村"),(($L449*300+$M449*400+$N449*500)),VLOOKUP($G449,リスト!$A$2:$B$4,2,FALSE)),0)-SUM(R449,T449,U449)*2</f>
        <v>0</v>
      </c>
      <c r="AF449" s="38">
        <f t="shared" si="84"/>
        <v>0</v>
      </c>
      <c r="AG449" s="58">
        <f t="shared" si="77"/>
        <v>0</v>
      </c>
      <c r="AH449" s="67">
        <f t="shared" si="85"/>
        <v>0</v>
      </c>
      <c r="AI449" s="40"/>
      <c r="AJ449" s="16"/>
      <c r="AK449" s="29"/>
    </row>
    <row r="450" spans="1:37" ht="33.75" hidden="1" customHeight="1">
      <c r="A450">
        <v>432</v>
      </c>
      <c r="B450" s="21"/>
      <c r="C450" s="21"/>
      <c r="D450" s="21"/>
      <c r="E450" s="21"/>
      <c r="F450" s="26"/>
      <c r="G450" s="41" t="str">
        <f t="shared" si="78"/>
        <v/>
      </c>
      <c r="H450" s="35">
        <f t="shared" si="76"/>
        <v>0</v>
      </c>
      <c r="I450" s="36"/>
      <c r="J450" s="36" t="str">
        <f t="shared" si="79"/>
        <v/>
      </c>
      <c r="K450" s="35">
        <f t="shared" si="80"/>
        <v>0</v>
      </c>
      <c r="L450" s="36"/>
      <c r="M450" s="36"/>
      <c r="N450" s="36"/>
      <c r="O450" s="36"/>
      <c r="P450" s="35" t="str">
        <f t="shared" si="86"/>
        <v/>
      </c>
      <c r="Q450" s="22"/>
      <c r="R450" s="42"/>
      <c r="S450" s="22"/>
      <c r="T450" s="42"/>
      <c r="U450" s="42"/>
      <c r="V450" s="38">
        <f t="shared" si="81"/>
        <v>0</v>
      </c>
      <c r="W450" s="35">
        <f t="shared" si="82"/>
        <v>0</v>
      </c>
      <c r="X450" s="36"/>
      <c r="Y450" s="36"/>
      <c r="Z450" s="51"/>
      <c r="AA450" s="35">
        <f t="shared" si="83"/>
        <v>0</v>
      </c>
      <c r="AB450" s="36"/>
      <c r="AC450" s="36"/>
      <c r="AD450" s="51"/>
      <c r="AE450" s="63">
        <f>IFERROR(IF(OR($C450="都道府県",$C450="市区町村"),(($L450*300+$M450*400+$N450*500)),VLOOKUP($G450,リスト!$A$2:$B$4,2,FALSE)),0)-SUM(R450,T450,U450)*2</f>
        <v>0</v>
      </c>
      <c r="AF450" s="38">
        <f t="shared" si="84"/>
        <v>0</v>
      </c>
      <c r="AG450" s="58">
        <f t="shared" si="77"/>
        <v>0</v>
      </c>
      <c r="AH450" s="67">
        <f t="shared" si="85"/>
        <v>0</v>
      </c>
      <c r="AI450" s="40"/>
      <c r="AJ450" s="16"/>
      <c r="AK450" s="29"/>
    </row>
    <row r="451" spans="1:37" ht="33.75" hidden="1" customHeight="1">
      <c r="A451">
        <v>433</v>
      </c>
      <c r="B451" s="21"/>
      <c r="C451" s="21"/>
      <c r="D451" s="21"/>
      <c r="E451" s="21"/>
      <c r="F451" s="26"/>
      <c r="G451" s="41" t="str">
        <f t="shared" si="78"/>
        <v/>
      </c>
      <c r="H451" s="35">
        <f t="shared" si="76"/>
        <v>0</v>
      </c>
      <c r="I451" s="36"/>
      <c r="J451" s="36" t="str">
        <f t="shared" si="79"/>
        <v/>
      </c>
      <c r="K451" s="35">
        <f t="shared" si="80"/>
        <v>0</v>
      </c>
      <c r="L451" s="36"/>
      <c r="M451" s="36"/>
      <c r="N451" s="36"/>
      <c r="O451" s="36"/>
      <c r="P451" s="35" t="str">
        <f t="shared" si="86"/>
        <v/>
      </c>
      <c r="Q451" s="22"/>
      <c r="R451" s="42"/>
      <c r="S451" s="22"/>
      <c r="T451" s="42"/>
      <c r="U451" s="42"/>
      <c r="V451" s="38">
        <f t="shared" si="81"/>
        <v>0</v>
      </c>
      <c r="W451" s="35">
        <f t="shared" si="82"/>
        <v>0</v>
      </c>
      <c r="X451" s="36"/>
      <c r="Y451" s="36"/>
      <c r="Z451" s="51"/>
      <c r="AA451" s="35">
        <f t="shared" si="83"/>
        <v>0</v>
      </c>
      <c r="AB451" s="36"/>
      <c r="AC451" s="36"/>
      <c r="AD451" s="51"/>
      <c r="AE451" s="63">
        <f>IFERROR(IF(OR($C451="都道府県",$C451="市区町村"),(($L451*300+$M451*400+$N451*500)),VLOOKUP($G451,リスト!$A$2:$B$4,2,FALSE)),0)-SUM(R451,T451,U451)*2</f>
        <v>0</v>
      </c>
      <c r="AF451" s="38">
        <f t="shared" si="84"/>
        <v>0</v>
      </c>
      <c r="AG451" s="58">
        <f t="shared" si="77"/>
        <v>0</v>
      </c>
      <c r="AH451" s="67">
        <f t="shared" si="85"/>
        <v>0</v>
      </c>
      <c r="AI451" s="40"/>
      <c r="AJ451" s="16"/>
      <c r="AK451" s="29"/>
    </row>
    <row r="452" spans="1:37" ht="33.75" hidden="1" customHeight="1">
      <c r="A452">
        <v>434</v>
      </c>
      <c r="B452" s="21"/>
      <c r="C452" s="21"/>
      <c r="D452" s="21"/>
      <c r="E452" s="21"/>
      <c r="F452" s="26"/>
      <c r="G452" s="41" t="str">
        <f t="shared" si="78"/>
        <v/>
      </c>
      <c r="H452" s="35">
        <f t="shared" si="76"/>
        <v>0</v>
      </c>
      <c r="I452" s="36"/>
      <c r="J452" s="36" t="str">
        <f t="shared" si="79"/>
        <v/>
      </c>
      <c r="K452" s="35">
        <f t="shared" si="80"/>
        <v>0</v>
      </c>
      <c r="L452" s="36"/>
      <c r="M452" s="36"/>
      <c r="N452" s="36"/>
      <c r="O452" s="36"/>
      <c r="P452" s="35" t="str">
        <f t="shared" si="86"/>
        <v/>
      </c>
      <c r="Q452" s="22"/>
      <c r="R452" s="42"/>
      <c r="S452" s="22"/>
      <c r="T452" s="42"/>
      <c r="U452" s="42"/>
      <c r="V452" s="38">
        <f t="shared" si="81"/>
        <v>0</v>
      </c>
      <c r="W452" s="35">
        <f t="shared" si="82"/>
        <v>0</v>
      </c>
      <c r="X452" s="36"/>
      <c r="Y452" s="36"/>
      <c r="Z452" s="51"/>
      <c r="AA452" s="35">
        <f t="shared" si="83"/>
        <v>0</v>
      </c>
      <c r="AB452" s="36"/>
      <c r="AC452" s="36"/>
      <c r="AD452" s="51"/>
      <c r="AE452" s="63">
        <f>IFERROR(IF(OR($C452="都道府県",$C452="市区町村"),(($L452*300+$M452*400+$N452*500)),VLOOKUP($G452,リスト!$A$2:$B$4,2,FALSE)),0)-SUM(R452,T452,U452)*2</f>
        <v>0</v>
      </c>
      <c r="AF452" s="38">
        <f t="shared" si="84"/>
        <v>0</v>
      </c>
      <c r="AG452" s="58">
        <f t="shared" si="77"/>
        <v>0</v>
      </c>
      <c r="AH452" s="67">
        <f t="shared" si="85"/>
        <v>0</v>
      </c>
      <c r="AI452" s="40"/>
      <c r="AJ452" s="16"/>
      <c r="AK452" s="29"/>
    </row>
    <row r="453" spans="1:37" ht="33.75" hidden="1" customHeight="1">
      <c r="A453">
        <v>435</v>
      </c>
      <c r="B453" s="21"/>
      <c r="C453" s="21"/>
      <c r="D453" s="21"/>
      <c r="E453" s="21"/>
      <c r="F453" s="26"/>
      <c r="G453" s="41" t="str">
        <f t="shared" si="78"/>
        <v/>
      </c>
      <c r="H453" s="35">
        <f t="shared" si="76"/>
        <v>0</v>
      </c>
      <c r="I453" s="36"/>
      <c r="J453" s="36" t="str">
        <f t="shared" si="79"/>
        <v/>
      </c>
      <c r="K453" s="35">
        <f t="shared" si="80"/>
        <v>0</v>
      </c>
      <c r="L453" s="36"/>
      <c r="M453" s="36"/>
      <c r="N453" s="36"/>
      <c r="O453" s="36"/>
      <c r="P453" s="35" t="str">
        <f t="shared" si="86"/>
        <v/>
      </c>
      <c r="Q453" s="22"/>
      <c r="R453" s="42"/>
      <c r="S453" s="22"/>
      <c r="T453" s="42"/>
      <c r="U453" s="42"/>
      <c r="V453" s="38">
        <f t="shared" si="81"/>
        <v>0</v>
      </c>
      <c r="W453" s="35">
        <f t="shared" si="82"/>
        <v>0</v>
      </c>
      <c r="X453" s="36"/>
      <c r="Y453" s="36"/>
      <c r="Z453" s="51"/>
      <c r="AA453" s="35">
        <f t="shared" si="83"/>
        <v>0</v>
      </c>
      <c r="AB453" s="36"/>
      <c r="AC453" s="36"/>
      <c r="AD453" s="51"/>
      <c r="AE453" s="63">
        <f>IFERROR(IF(OR($C453="都道府県",$C453="市区町村"),(($L453*300+$M453*400+$N453*500)),VLOOKUP($G453,リスト!$A$2:$B$4,2,FALSE)),0)-SUM(R453,T453,U453)*2</f>
        <v>0</v>
      </c>
      <c r="AF453" s="38">
        <f t="shared" si="84"/>
        <v>0</v>
      </c>
      <c r="AG453" s="58">
        <f t="shared" si="77"/>
        <v>0</v>
      </c>
      <c r="AH453" s="67">
        <f t="shared" si="85"/>
        <v>0</v>
      </c>
      <c r="AI453" s="40"/>
      <c r="AJ453" s="16"/>
      <c r="AK453" s="29"/>
    </row>
    <row r="454" spans="1:37" ht="33.75" hidden="1" customHeight="1">
      <c r="A454">
        <v>436</v>
      </c>
      <c r="B454" s="21"/>
      <c r="C454" s="21"/>
      <c r="D454" s="21"/>
      <c r="E454" s="21"/>
      <c r="F454" s="26"/>
      <c r="G454" s="41" t="str">
        <f t="shared" si="78"/>
        <v/>
      </c>
      <c r="H454" s="35">
        <f t="shared" si="76"/>
        <v>0</v>
      </c>
      <c r="I454" s="36"/>
      <c r="J454" s="36" t="str">
        <f t="shared" si="79"/>
        <v/>
      </c>
      <c r="K454" s="35">
        <f t="shared" si="80"/>
        <v>0</v>
      </c>
      <c r="L454" s="36"/>
      <c r="M454" s="36"/>
      <c r="N454" s="36"/>
      <c r="O454" s="36"/>
      <c r="P454" s="35" t="str">
        <f t="shared" si="86"/>
        <v/>
      </c>
      <c r="Q454" s="22"/>
      <c r="R454" s="42"/>
      <c r="S454" s="22"/>
      <c r="T454" s="42"/>
      <c r="U454" s="42"/>
      <c r="V454" s="38">
        <f t="shared" si="81"/>
        <v>0</v>
      </c>
      <c r="W454" s="35">
        <f t="shared" si="82"/>
        <v>0</v>
      </c>
      <c r="X454" s="36"/>
      <c r="Y454" s="36"/>
      <c r="Z454" s="51"/>
      <c r="AA454" s="35">
        <f t="shared" si="83"/>
        <v>0</v>
      </c>
      <c r="AB454" s="36"/>
      <c r="AC454" s="36"/>
      <c r="AD454" s="51"/>
      <c r="AE454" s="63">
        <f>IFERROR(IF(OR($C454="都道府県",$C454="市区町村"),(($L454*300+$M454*400+$N454*500)),VLOOKUP($G454,リスト!$A$2:$B$4,2,FALSE)),0)-SUM(R454,T454,U454)*2</f>
        <v>0</v>
      </c>
      <c r="AF454" s="38">
        <f t="shared" si="84"/>
        <v>0</v>
      </c>
      <c r="AG454" s="58">
        <f t="shared" si="77"/>
        <v>0</v>
      </c>
      <c r="AH454" s="67">
        <f t="shared" si="85"/>
        <v>0</v>
      </c>
      <c r="AI454" s="40"/>
      <c r="AJ454" s="16"/>
      <c r="AK454" s="29"/>
    </row>
    <row r="455" spans="1:37" ht="33.75" hidden="1" customHeight="1">
      <c r="A455">
        <v>437</v>
      </c>
      <c r="B455" s="21"/>
      <c r="C455" s="21"/>
      <c r="D455" s="21"/>
      <c r="E455" s="21"/>
      <c r="F455" s="26"/>
      <c r="G455" s="41" t="str">
        <f t="shared" si="78"/>
        <v/>
      </c>
      <c r="H455" s="35">
        <f t="shared" si="76"/>
        <v>0</v>
      </c>
      <c r="I455" s="36"/>
      <c r="J455" s="36" t="str">
        <f t="shared" si="79"/>
        <v/>
      </c>
      <c r="K455" s="35">
        <f t="shared" si="80"/>
        <v>0</v>
      </c>
      <c r="L455" s="36"/>
      <c r="M455" s="36"/>
      <c r="N455" s="36"/>
      <c r="O455" s="36"/>
      <c r="P455" s="35" t="str">
        <f t="shared" si="86"/>
        <v/>
      </c>
      <c r="Q455" s="22"/>
      <c r="R455" s="42"/>
      <c r="S455" s="22"/>
      <c r="T455" s="42"/>
      <c r="U455" s="42"/>
      <c r="V455" s="38">
        <f t="shared" si="81"/>
        <v>0</v>
      </c>
      <c r="W455" s="35">
        <f t="shared" si="82"/>
        <v>0</v>
      </c>
      <c r="X455" s="36"/>
      <c r="Y455" s="36"/>
      <c r="Z455" s="51"/>
      <c r="AA455" s="35">
        <f t="shared" si="83"/>
        <v>0</v>
      </c>
      <c r="AB455" s="36"/>
      <c r="AC455" s="36"/>
      <c r="AD455" s="51"/>
      <c r="AE455" s="63">
        <f>IFERROR(IF(OR($C455="都道府県",$C455="市区町村"),(($L455*300+$M455*400+$N455*500)),VLOOKUP($G455,リスト!$A$2:$B$4,2,FALSE)),0)-SUM(R455,T455,U455)*2</f>
        <v>0</v>
      </c>
      <c r="AF455" s="38">
        <f t="shared" si="84"/>
        <v>0</v>
      </c>
      <c r="AG455" s="58">
        <f t="shared" si="77"/>
        <v>0</v>
      </c>
      <c r="AH455" s="67">
        <f t="shared" si="85"/>
        <v>0</v>
      </c>
      <c r="AI455" s="40"/>
      <c r="AJ455" s="16"/>
      <c r="AK455" s="29"/>
    </row>
    <row r="456" spans="1:37" ht="33.75" hidden="1" customHeight="1">
      <c r="A456">
        <v>438</v>
      </c>
      <c r="B456" s="21"/>
      <c r="C456" s="21"/>
      <c r="D456" s="21"/>
      <c r="E456" s="21"/>
      <c r="F456" s="26"/>
      <c r="G456" s="41" t="str">
        <f t="shared" si="78"/>
        <v/>
      </c>
      <c r="H456" s="35">
        <f t="shared" si="76"/>
        <v>0</v>
      </c>
      <c r="I456" s="36"/>
      <c r="J456" s="36" t="str">
        <f t="shared" si="79"/>
        <v/>
      </c>
      <c r="K456" s="35">
        <f t="shared" si="80"/>
        <v>0</v>
      </c>
      <c r="L456" s="36"/>
      <c r="M456" s="36"/>
      <c r="N456" s="36"/>
      <c r="O456" s="36"/>
      <c r="P456" s="35" t="str">
        <f t="shared" si="86"/>
        <v/>
      </c>
      <c r="Q456" s="22"/>
      <c r="R456" s="42"/>
      <c r="S456" s="22"/>
      <c r="T456" s="42"/>
      <c r="U456" s="42"/>
      <c r="V456" s="38">
        <f t="shared" si="81"/>
        <v>0</v>
      </c>
      <c r="W456" s="35">
        <f t="shared" si="82"/>
        <v>0</v>
      </c>
      <c r="X456" s="36"/>
      <c r="Y456" s="36"/>
      <c r="Z456" s="51"/>
      <c r="AA456" s="35">
        <f t="shared" si="83"/>
        <v>0</v>
      </c>
      <c r="AB456" s="36"/>
      <c r="AC456" s="36"/>
      <c r="AD456" s="51"/>
      <c r="AE456" s="63">
        <f>IFERROR(IF(OR($C456="都道府県",$C456="市区町村"),(($L456*300+$M456*400+$N456*500)),VLOOKUP($G456,リスト!$A$2:$B$4,2,FALSE)),0)-SUM(R456,T456,U456)*2</f>
        <v>0</v>
      </c>
      <c r="AF456" s="38">
        <f t="shared" si="84"/>
        <v>0</v>
      </c>
      <c r="AG456" s="58">
        <f t="shared" si="77"/>
        <v>0</v>
      </c>
      <c r="AH456" s="67">
        <f t="shared" si="85"/>
        <v>0</v>
      </c>
      <c r="AI456" s="40"/>
      <c r="AJ456" s="16"/>
      <c r="AK456" s="29"/>
    </row>
    <row r="457" spans="1:37" ht="33.75" hidden="1" customHeight="1">
      <c r="A457">
        <v>439</v>
      </c>
      <c r="B457" s="21"/>
      <c r="C457" s="21"/>
      <c r="D457" s="21"/>
      <c r="E457" s="21"/>
      <c r="F457" s="26"/>
      <c r="G457" s="41" t="str">
        <f t="shared" si="78"/>
        <v/>
      </c>
      <c r="H457" s="35">
        <f t="shared" si="76"/>
        <v>0</v>
      </c>
      <c r="I457" s="36"/>
      <c r="J457" s="36" t="str">
        <f t="shared" si="79"/>
        <v/>
      </c>
      <c r="K457" s="35">
        <f t="shared" si="80"/>
        <v>0</v>
      </c>
      <c r="L457" s="36"/>
      <c r="M457" s="36"/>
      <c r="N457" s="36"/>
      <c r="O457" s="36"/>
      <c r="P457" s="35" t="str">
        <f t="shared" si="86"/>
        <v/>
      </c>
      <c r="Q457" s="22"/>
      <c r="R457" s="42"/>
      <c r="S457" s="22"/>
      <c r="T457" s="42"/>
      <c r="U457" s="42"/>
      <c r="V457" s="38">
        <f t="shared" si="81"/>
        <v>0</v>
      </c>
      <c r="W457" s="35">
        <f t="shared" si="82"/>
        <v>0</v>
      </c>
      <c r="X457" s="36"/>
      <c r="Y457" s="36"/>
      <c r="Z457" s="51"/>
      <c r="AA457" s="35">
        <f t="shared" si="83"/>
        <v>0</v>
      </c>
      <c r="AB457" s="36"/>
      <c r="AC457" s="36"/>
      <c r="AD457" s="51"/>
      <c r="AE457" s="63">
        <f>IFERROR(IF(OR($C457="都道府県",$C457="市区町村"),(($L457*300+$M457*400+$N457*500)),VLOOKUP($G457,リスト!$A$2:$B$4,2,FALSE)),0)-SUM(R457,T457,U457)*2</f>
        <v>0</v>
      </c>
      <c r="AF457" s="38">
        <f t="shared" si="84"/>
        <v>0</v>
      </c>
      <c r="AG457" s="58">
        <f t="shared" si="77"/>
        <v>0</v>
      </c>
      <c r="AH457" s="67">
        <f t="shared" si="85"/>
        <v>0</v>
      </c>
      <c r="AI457" s="40"/>
      <c r="AJ457" s="16"/>
      <c r="AK457" s="29"/>
    </row>
    <row r="458" spans="1:37" ht="33.75" hidden="1" customHeight="1">
      <c r="A458">
        <v>440</v>
      </c>
      <c r="B458" s="21"/>
      <c r="C458" s="21"/>
      <c r="D458" s="21"/>
      <c r="E458" s="21"/>
      <c r="F458" s="26"/>
      <c r="G458" s="41" t="str">
        <f t="shared" si="78"/>
        <v/>
      </c>
      <c r="H458" s="35">
        <f t="shared" si="76"/>
        <v>0</v>
      </c>
      <c r="I458" s="36"/>
      <c r="J458" s="36" t="str">
        <f t="shared" si="79"/>
        <v/>
      </c>
      <c r="K458" s="35">
        <f t="shared" si="80"/>
        <v>0</v>
      </c>
      <c r="L458" s="36"/>
      <c r="M458" s="36"/>
      <c r="N458" s="36"/>
      <c r="O458" s="36"/>
      <c r="P458" s="35" t="str">
        <f t="shared" si="86"/>
        <v/>
      </c>
      <c r="Q458" s="22"/>
      <c r="R458" s="42"/>
      <c r="S458" s="22"/>
      <c r="T458" s="42"/>
      <c r="U458" s="42"/>
      <c r="V458" s="38">
        <f t="shared" si="81"/>
        <v>0</v>
      </c>
      <c r="W458" s="35">
        <f t="shared" si="82"/>
        <v>0</v>
      </c>
      <c r="X458" s="36"/>
      <c r="Y458" s="36"/>
      <c r="Z458" s="51"/>
      <c r="AA458" s="35">
        <f t="shared" si="83"/>
        <v>0</v>
      </c>
      <c r="AB458" s="36"/>
      <c r="AC458" s="36"/>
      <c r="AD458" s="51"/>
      <c r="AE458" s="63">
        <f>IFERROR(IF(OR($C458="都道府県",$C458="市区町村"),(($L458*300+$M458*400+$N458*500)),VLOOKUP($G458,リスト!$A$2:$B$4,2,FALSE)),0)-SUM(R458,T458,U458)*2</f>
        <v>0</v>
      </c>
      <c r="AF458" s="38">
        <f t="shared" si="84"/>
        <v>0</v>
      </c>
      <c r="AG458" s="58">
        <f t="shared" si="77"/>
        <v>0</v>
      </c>
      <c r="AH458" s="67">
        <f t="shared" si="85"/>
        <v>0</v>
      </c>
      <c r="AI458" s="40"/>
      <c r="AJ458" s="16"/>
      <c r="AK458" s="29"/>
    </row>
    <row r="459" spans="1:37" ht="33.75" hidden="1" customHeight="1">
      <c r="A459">
        <v>441</v>
      </c>
      <c r="B459" s="21"/>
      <c r="C459" s="21"/>
      <c r="D459" s="21"/>
      <c r="E459" s="21"/>
      <c r="F459" s="26"/>
      <c r="G459" s="41" t="str">
        <f t="shared" si="78"/>
        <v/>
      </c>
      <c r="H459" s="35">
        <f t="shared" si="76"/>
        <v>0</v>
      </c>
      <c r="I459" s="36"/>
      <c r="J459" s="36" t="str">
        <f t="shared" si="79"/>
        <v/>
      </c>
      <c r="K459" s="35">
        <f t="shared" si="80"/>
        <v>0</v>
      </c>
      <c r="L459" s="36"/>
      <c r="M459" s="36"/>
      <c r="N459" s="36"/>
      <c r="O459" s="36"/>
      <c r="P459" s="35" t="str">
        <f t="shared" si="86"/>
        <v/>
      </c>
      <c r="Q459" s="22"/>
      <c r="R459" s="42"/>
      <c r="S459" s="22"/>
      <c r="T459" s="42"/>
      <c r="U459" s="42"/>
      <c r="V459" s="38">
        <f t="shared" si="81"/>
        <v>0</v>
      </c>
      <c r="W459" s="35">
        <f t="shared" si="82"/>
        <v>0</v>
      </c>
      <c r="X459" s="36"/>
      <c r="Y459" s="36"/>
      <c r="Z459" s="51"/>
      <c r="AA459" s="35">
        <f t="shared" si="83"/>
        <v>0</v>
      </c>
      <c r="AB459" s="36"/>
      <c r="AC459" s="36"/>
      <c r="AD459" s="51"/>
      <c r="AE459" s="63">
        <f>IFERROR(IF(OR($C459="都道府県",$C459="市区町村"),(($L459*300+$M459*400+$N459*500)),VLOOKUP($G459,リスト!$A$2:$B$4,2,FALSE)),0)-SUM(R459,T459,U459)*2</f>
        <v>0</v>
      </c>
      <c r="AF459" s="38">
        <f t="shared" si="84"/>
        <v>0</v>
      </c>
      <c r="AG459" s="58">
        <f t="shared" si="77"/>
        <v>0</v>
      </c>
      <c r="AH459" s="67">
        <f t="shared" si="85"/>
        <v>0</v>
      </c>
      <c r="AI459" s="40"/>
      <c r="AJ459" s="16"/>
      <c r="AK459" s="29"/>
    </row>
    <row r="460" spans="1:37" ht="33.75" hidden="1" customHeight="1">
      <c r="A460">
        <v>442</v>
      </c>
      <c r="B460" s="21"/>
      <c r="C460" s="21"/>
      <c r="D460" s="21"/>
      <c r="E460" s="21"/>
      <c r="F460" s="26"/>
      <c r="G460" s="41" t="str">
        <f t="shared" si="78"/>
        <v/>
      </c>
      <c r="H460" s="35">
        <f t="shared" si="76"/>
        <v>0</v>
      </c>
      <c r="I460" s="36"/>
      <c r="J460" s="36" t="str">
        <f t="shared" si="79"/>
        <v/>
      </c>
      <c r="K460" s="35">
        <f t="shared" si="80"/>
        <v>0</v>
      </c>
      <c r="L460" s="36"/>
      <c r="M460" s="36"/>
      <c r="N460" s="36"/>
      <c r="O460" s="36"/>
      <c r="P460" s="35" t="str">
        <f t="shared" si="86"/>
        <v/>
      </c>
      <c r="Q460" s="22"/>
      <c r="R460" s="42"/>
      <c r="S460" s="22"/>
      <c r="T460" s="42"/>
      <c r="U460" s="42"/>
      <c r="V460" s="38">
        <f t="shared" si="81"/>
        <v>0</v>
      </c>
      <c r="W460" s="35">
        <f t="shared" si="82"/>
        <v>0</v>
      </c>
      <c r="X460" s="36"/>
      <c r="Y460" s="36"/>
      <c r="Z460" s="51"/>
      <c r="AA460" s="35">
        <f t="shared" si="83"/>
        <v>0</v>
      </c>
      <c r="AB460" s="36"/>
      <c r="AC460" s="36"/>
      <c r="AD460" s="51"/>
      <c r="AE460" s="63">
        <f>IFERROR(IF(OR($C460="都道府県",$C460="市区町村"),(($L460*300+$M460*400+$N460*500)),VLOOKUP($G460,リスト!$A$2:$B$4,2,FALSE)),0)-SUM(R460,T460,U460)*2</f>
        <v>0</v>
      </c>
      <c r="AF460" s="38">
        <f t="shared" si="84"/>
        <v>0</v>
      </c>
      <c r="AG460" s="58">
        <f t="shared" si="77"/>
        <v>0</v>
      </c>
      <c r="AH460" s="67">
        <f t="shared" si="85"/>
        <v>0</v>
      </c>
      <c r="AI460" s="40"/>
      <c r="AJ460" s="16"/>
      <c r="AK460" s="29"/>
    </row>
    <row r="461" spans="1:37" ht="33.75" hidden="1" customHeight="1">
      <c r="A461">
        <v>443</v>
      </c>
      <c r="B461" s="21"/>
      <c r="C461" s="21"/>
      <c r="D461" s="21"/>
      <c r="E461" s="21"/>
      <c r="F461" s="26"/>
      <c r="G461" s="41" t="str">
        <f t="shared" si="78"/>
        <v/>
      </c>
      <c r="H461" s="35">
        <f t="shared" si="76"/>
        <v>0</v>
      </c>
      <c r="I461" s="36"/>
      <c r="J461" s="36" t="str">
        <f t="shared" si="79"/>
        <v/>
      </c>
      <c r="K461" s="35">
        <f t="shared" si="80"/>
        <v>0</v>
      </c>
      <c r="L461" s="36"/>
      <c r="M461" s="36"/>
      <c r="N461" s="36"/>
      <c r="O461" s="36"/>
      <c r="P461" s="35" t="str">
        <f t="shared" si="86"/>
        <v/>
      </c>
      <c r="Q461" s="22"/>
      <c r="R461" s="42"/>
      <c r="S461" s="22"/>
      <c r="T461" s="42"/>
      <c r="U461" s="42"/>
      <c r="V461" s="38">
        <f t="shared" si="81"/>
        <v>0</v>
      </c>
      <c r="W461" s="35">
        <f t="shared" si="82"/>
        <v>0</v>
      </c>
      <c r="X461" s="36"/>
      <c r="Y461" s="36"/>
      <c r="Z461" s="51"/>
      <c r="AA461" s="35">
        <f t="shared" si="83"/>
        <v>0</v>
      </c>
      <c r="AB461" s="36"/>
      <c r="AC461" s="36"/>
      <c r="AD461" s="51"/>
      <c r="AE461" s="63">
        <f>IFERROR(IF(OR($C461="都道府県",$C461="市区町村"),(($L461*300+$M461*400+$N461*500)),VLOOKUP($G461,リスト!$A$2:$B$4,2,FALSE)),0)-SUM(R461,T461,U461)*2</f>
        <v>0</v>
      </c>
      <c r="AF461" s="38">
        <f t="shared" si="84"/>
        <v>0</v>
      </c>
      <c r="AG461" s="58">
        <f t="shared" si="77"/>
        <v>0</v>
      </c>
      <c r="AH461" s="67">
        <f t="shared" si="85"/>
        <v>0</v>
      </c>
      <c r="AI461" s="40"/>
      <c r="AJ461" s="16"/>
      <c r="AK461" s="29"/>
    </row>
    <row r="462" spans="1:37" ht="33.75" hidden="1" customHeight="1">
      <c r="A462">
        <v>444</v>
      </c>
      <c r="B462" s="21"/>
      <c r="C462" s="21"/>
      <c r="D462" s="21"/>
      <c r="E462" s="21"/>
      <c r="F462" s="26"/>
      <c r="G462" s="41" t="str">
        <f t="shared" si="78"/>
        <v/>
      </c>
      <c r="H462" s="35">
        <f t="shared" si="76"/>
        <v>0</v>
      </c>
      <c r="I462" s="36"/>
      <c r="J462" s="36" t="str">
        <f t="shared" si="79"/>
        <v/>
      </c>
      <c r="K462" s="35">
        <f t="shared" si="80"/>
        <v>0</v>
      </c>
      <c r="L462" s="36"/>
      <c r="M462" s="36"/>
      <c r="N462" s="36"/>
      <c r="O462" s="36"/>
      <c r="P462" s="35" t="str">
        <f t="shared" si="86"/>
        <v/>
      </c>
      <c r="Q462" s="22"/>
      <c r="R462" s="42"/>
      <c r="S462" s="22"/>
      <c r="T462" s="42"/>
      <c r="U462" s="42"/>
      <c r="V462" s="38">
        <f t="shared" si="81"/>
        <v>0</v>
      </c>
      <c r="W462" s="35">
        <f t="shared" si="82"/>
        <v>0</v>
      </c>
      <c r="X462" s="36"/>
      <c r="Y462" s="36"/>
      <c r="Z462" s="51"/>
      <c r="AA462" s="35">
        <f t="shared" si="83"/>
        <v>0</v>
      </c>
      <c r="AB462" s="36"/>
      <c r="AC462" s="36"/>
      <c r="AD462" s="51"/>
      <c r="AE462" s="63">
        <f>IFERROR(IF(OR($C462="都道府県",$C462="市区町村"),(($L462*300+$M462*400+$N462*500)),VLOOKUP($G462,リスト!$A$2:$B$4,2,FALSE)),0)-SUM(R462,T462,U462)*2</f>
        <v>0</v>
      </c>
      <c r="AF462" s="38">
        <f t="shared" si="84"/>
        <v>0</v>
      </c>
      <c r="AG462" s="58">
        <f t="shared" si="77"/>
        <v>0</v>
      </c>
      <c r="AH462" s="67">
        <f t="shared" si="85"/>
        <v>0</v>
      </c>
      <c r="AI462" s="40"/>
      <c r="AJ462" s="16"/>
      <c r="AK462" s="29"/>
    </row>
    <row r="463" spans="1:37" ht="33.75" hidden="1" customHeight="1">
      <c r="A463">
        <v>445</v>
      </c>
      <c r="B463" s="21"/>
      <c r="C463" s="21"/>
      <c r="D463" s="21"/>
      <c r="E463" s="21"/>
      <c r="F463" s="26"/>
      <c r="G463" s="41" t="str">
        <f t="shared" si="78"/>
        <v/>
      </c>
      <c r="H463" s="35">
        <f t="shared" si="76"/>
        <v>0</v>
      </c>
      <c r="I463" s="36"/>
      <c r="J463" s="36" t="str">
        <f t="shared" si="79"/>
        <v/>
      </c>
      <c r="K463" s="35">
        <f t="shared" si="80"/>
        <v>0</v>
      </c>
      <c r="L463" s="36"/>
      <c r="M463" s="36"/>
      <c r="N463" s="36"/>
      <c r="O463" s="36"/>
      <c r="P463" s="35" t="str">
        <f t="shared" si="86"/>
        <v/>
      </c>
      <c r="Q463" s="22"/>
      <c r="R463" s="42"/>
      <c r="S463" s="22"/>
      <c r="T463" s="42"/>
      <c r="U463" s="42"/>
      <c r="V463" s="38">
        <f t="shared" si="81"/>
        <v>0</v>
      </c>
      <c r="W463" s="35">
        <f t="shared" si="82"/>
        <v>0</v>
      </c>
      <c r="X463" s="36"/>
      <c r="Y463" s="36"/>
      <c r="Z463" s="51"/>
      <c r="AA463" s="35">
        <f t="shared" si="83"/>
        <v>0</v>
      </c>
      <c r="AB463" s="36"/>
      <c r="AC463" s="36"/>
      <c r="AD463" s="51"/>
      <c r="AE463" s="63">
        <f>IFERROR(IF(OR($C463="都道府県",$C463="市区町村"),(($L463*300+$M463*400+$N463*500)),VLOOKUP($G463,リスト!$A$2:$B$4,2,FALSE)),0)-SUM(R463,T463,U463)*2</f>
        <v>0</v>
      </c>
      <c r="AF463" s="38">
        <f t="shared" si="84"/>
        <v>0</v>
      </c>
      <c r="AG463" s="58">
        <f t="shared" si="77"/>
        <v>0</v>
      </c>
      <c r="AH463" s="67">
        <f t="shared" si="85"/>
        <v>0</v>
      </c>
      <c r="AI463" s="40"/>
      <c r="AJ463" s="16"/>
      <c r="AK463" s="29"/>
    </row>
    <row r="464" spans="1:37" ht="33.75" hidden="1" customHeight="1">
      <c r="A464">
        <v>446</v>
      </c>
      <c r="B464" s="21"/>
      <c r="C464" s="21"/>
      <c r="D464" s="21"/>
      <c r="E464" s="21"/>
      <c r="F464" s="26"/>
      <c r="G464" s="41" t="str">
        <f t="shared" si="78"/>
        <v/>
      </c>
      <c r="H464" s="35">
        <f t="shared" si="76"/>
        <v>0</v>
      </c>
      <c r="I464" s="36"/>
      <c r="J464" s="36" t="str">
        <f t="shared" si="79"/>
        <v/>
      </c>
      <c r="K464" s="35">
        <f t="shared" si="80"/>
        <v>0</v>
      </c>
      <c r="L464" s="36"/>
      <c r="M464" s="36"/>
      <c r="N464" s="36"/>
      <c r="O464" s="36"/>
      <c r="P464" s="35" t="str">
        <f t="shared" si="86"/>
        <v/>
      </c>
      <c r="Q464" s="22"/>
      <c r="R464" s="42"/>
      <c r="S464" s="22"/>
      <c r="T464" s="42"/>
      <c r="U464" s="42"/>
      <c r="V464" s="38">
        <f t="shared" si="81"/>
        <v>0</v>
      </c>
      <c r="W464" s="35">
        <f t="shared" si="82"/>
        <v>0</v>
      </c>
      <c r="X464" s="36"/>
      <c r="Y464" s="36"/>
      <c r="Z464" s="51"/>
      <c r="AA464" s="35">
        <f t="shared" si="83"/>
        <v>0</v>
      </c>
      <c r="AB464" s="36"/>
      <c r="AC464" s="36"/>
      <c r="AD464" s="51"/>
      <c r="AE464" s="63">
        <f>IFERROR(IF(OR($C464="都道府県",$C464="市区町村"),(($L464*300+$M464*400+$N464*500)),VLOOKUP($G464,リスト!$A$2:$B$4,2,FALSE)),0)-SUM(R464,T464,U464)*2</f>
        <v>0</v>
      </c>
      <c r="AF464" s="38">
        <f t="shared" si="84"/>
        <v>0</v>
      </c>
      <c r="AG464" s="58">
        <f t="shared" si="77"/>
        <v>0</v>
      </c>
      <c r="AH464" s="67">
        <f t="shared" si="85"/>
        <v>0</v>
      </c>
      <c r="AI464" s="40"/>
      <c r="AJ464" s="16"/>
      <c r="AK464" s="29"/>
    </row>
    <row r="465" spans="1:37" ht="33.75" hidden="1" customHeight="1">
      <c r="A465">
        <v>447</v>
      </c>
      <c r="B465" s="21"/>
      <c r="C465" s="21"/>
      <c r="D465" s="21"/>
      <c r="E465" s="21"/>
      <c r="F465" s="26"/>
      <c r="G465" s="41" t="str">
        <f t="shared" si="78"/>
        <v/>
      </c>
      <c r="H465" s="35">
        <f t="shared" ref="H465:H507" si="87">SUM(I465:J465)</f>
        <v>0</v>
      </c>
      <c r="I465" s="36"/>
      <c r="J465" s="36" t="str">
        <f t="shared" si="79"/>
        <v/>
      </c>
      <c r="K465" s="35">
        <f t="shared" si="80"/>
        <v>0</v>
      </c>
      <c r="L465" s="36"/>
      <c r="M465" s="36"/>
      <c r="N465" s="36"/>
      <c r="O465" s="36"/>
      <c r="P465" s="35" t="str">
        <f t="shared" si="86"/>
        <v/>
      </c>
      <c r="Q465" s="22"/>
      <c r="R465" s="42"/>
      <c r="S465" s="22"/>
      <c r="T465" s="42"/>
      <c r="U465" s="42"/>
      <c r="V465" s="38">
        <f t="shared" si="81"/>
        <v>0</v>
      </c>
      <c r="W465" s="35">
        <f t="shared" si="82"/>
        <v>0</v>
      </c>
      <c r="X465" s="36"/>
      <c r="Y465" s="36"/>
      <c r="Z465" s="51"/>
      <c r="AA465" s="35">
        <f t="shared" si="83"/>
        <v>0</v>
      </c>
      <c r="AB465" s="36"/>
      <c r="AC465" s="36"/>
      <c r="AD465" s="51"/>
      <c r="AE465" s="63">
        <f>IFERROR(IF(OR($C465="都道府県",$C465="市区町村"),(($L465*300+$M465*400+$N465*500)),VLOOKUP($G465,リスト!$A$2:$B$4,2,FALSE)),0)-SUM(R465,T465,U465)*2</f>
        <v>0</v>
      </c>
      <c r="AF465" s="38">
        <f t="shared" si="84"/>
        <v>0</v>
      </c>
      <c r="AG465" s="58">
        <f t="shared" si="77"/>
        <v>0</v>
      </c>
      <c r="AH465" s="67">
        <f t="shared" si="85"/>
        <v>0</v>
      </c>
      <c r="AI465" s="40"/>
      <c r="AJ465" s="16"/>
      <c r="AK465" s="29"/>
    </row>
    <row r="466" spans="1:37" ht="33.75" hidden="1" customHeight="1">
      <c r="A466">
        <v>448</v>
      </c>
      <c r="B466" s="21"/>
      <c r="C466" s="21"/>
      <c r="D466" s="21"/>
      <c r="E466" s="21"/>
      <c r="F466" s="26"/>
      <c r="G466" s="41" t="str">
        <f t="shared" si="78"/>
        <v/>
      </c>
      <c r="H466" s="35">
        <f t="shared" si="87"/>
        <v>0</v>
      </c>
      <c r="I466" s="36"/>
      <c r="J466" s="36" t="str">
        <f t="shared" si="79"/>
        <v/>
      </c>
      <c r="K466" s="35">
        <f t="shared" si="80"/>
        <v>0</v>
      </c>
      <c r="L466" s="36"/>
      <c r="M466" s="36"/>
      <c r="N466" s="36"/>
      <c r="O466" s="36"/>
      <c r="P466" s="35" t="str">
        <f t="shared" si="86"/>
        <v/>
      </c>
      <c r="Q466" s="22"/>
      <c r="R466" s="42"/>
      <c r="S466" s="22"/>
      <c r="T466" s="42"/>
      <c r="U466" s="42"/>
      <c r="V466" s="38">
        <f t="shared" si="81"/>
        <v>0</v>
      </c>
      <c r="W466" s="35">
        <f t="shared" si="82"/>
        <v>0</v>
      </c>
      <c r="X466" s="36"/>
      <c r="Y466" s="36"/>
      <c r="Z466" s="51"/>
      <c r="AA466" s="35">
        <f t="shared" si="83"/>
        <v>0</v>
      </c>
      <c r="AB466" s="36"/>
      <c r="AC466" s="36"/>
      <c r="AD466" s="51"/>
      <c r="AE466" s="63">
        <f>IFERROR(IF(OR($C466="都道府県",$C466="市区町村"),(($L466*300+$M466*400+$N466*500)),VLOOKUP($G466,リスト!$A$2:$B$4,2,FALSE)),0)-SUM(R466,T466,U466)*2</f>
        <v>0</v>
      </c>
      <c r="AF466" s="38">
        <f t="shared" si="84"/>
        <v>0</v>
      </c>
      <c r="AG466" s="58">
        <f t="shared" si="77"/>
        <v>0</v>
      </c>
      <c r="AH466" s="67">
        <f t="shared" si="85"/>
        <v>0</v>
      </c>
      <c r="AI466" s="40"/>
      <c r="AJ466" s="16"/>
      <c r="AK466" s="29"/>
    </row>
    <row r="467" spans="1:37" ht="33.75" hidden="1" customHeight="1">
      <c r="A467">
        <v>449</v>
      </c>
      <c r="B467" s="21"/>
      <c r="C467" s="21"/>
      <c r="D467" s="21"/>
      <c r="E467" s="21"/>
      <c r="F467" s="26"/>
      <c r="G467" s="41" t="str">
        <f t="shared" si="78"/>
        <v/>
      </c>
      <c r="H467" s="35">
        <f t="shared" si="87"/>
        <v>0</v>
      </c>
      <c r="I467" s="36"/>
      <c r="J467" s="36" t="str">
        <f t="shared" si="79"/>
        <v/>
      </c>
      <c r="K467" s="35">
        <f t="shared" si="80"/>
        <v>0</v>
      </c>
      <c r="L467" s="36"/>
      <c r="M467" s="36"/>
      <c r="N467" s="36"/>
      <c r="O467" s="36"/>
      <c r="P467" s="35" t="str">
        <f t="shared" si="86"/>
        <v/>
      </c>
      <c r="Q467" s="22"/>
      <c r="R467" s="42"/>
      <c r="S467" s="22"/>
      <c r="T467" s="42"/>
      <c r="U467" s="42"/>
      <c r="V467" s="38">
        <f t="shared" si="81"/>
        <v>0</v>
      </c>
      <c r="W467" s="35">
        <f t="shared" si="82"/>
        <v>0</v>
      </c>
      <c r="X467" s="36"/>
      <c r="Y467" s="36"/>
      <c r="Z467" s="51"/>
      <c r="AA467" s="35">
        <f t="shared" si="83"/>
        <v>0</v>
      </c>
      <c r="AB467" s="36"/>
      <c r="AC467" s="36"/>
      <c r="AD467" s="51"/>
      <c r="AE467" s="63">
        <f>IFERROR(IF(OR($C467="都道府県",$C467="市区町村"),(($L467*300+$M467*400+$N467*500)),VLOOKUP($G467,リスト!$A$2:$B$4,2,FALSE)),0)-SUM(R467,T467,U467)*2</f>
        <v>0</v>
      </c>
      <c r="AF467" s="38">
        <f t="shared" si="84"/>
        <v>0</v>
      </c>
      <c r="AG467" s="58">
        <f t="shared" ref="AG467:AG507" si="88">IF(C467="市区町村",ROUNDDOWN(AF467/2,0),AF467/2)</f>
        <v>0</v>
      </c>
      <c r="AH467" s="67">
        <f t="shared" si="85"/>
        <v>0</v>
      </c>
      <c r="AI467" s="40"/>
      <c r="AJ467" s="16"/>
      <c r="AK467" s="29"/>
    </row>
    <row r="468" spans="1:37" ht="33.75" hidden="1" customHeight="1">
      <c r="A468">
        <v>450</v>
      </c>
      <c r="B468" s="21"/>
      <c r="C468" s="21"/>
      <c r="D468" s="21"/>
      <c r="E468" s="21"/>
      <c r="F468" s="26"/>
      <c r="G468" s="41" t="str">
        <f t="shared" ref="G468:G507" si="89">IF(F468="","",(IF(F468&gt;=60,"③定員（60人以上）",IF(F468&gt;=20,"②定員（20人以上59人以下)","①定員（19人以下）"))))</f>
        <v/>
      </c>
      <c r="H468" s="35">
        <f t="shared" si="87"/>
        <v>0</v>
      </c>
      <c r="I468" s="36"/>
      <c r="J468" s="36" t="str">
        <f t="shared" ref="J468:J507" si="90">IF(C468="私立",1,"")</f>
        <v/>
      </c>
      <c r="K468" s="35">
        <f t="shared" ref="K468:K507" si="91">SUM(L468:N468)</f>
        <v>0</v>
      </c>
      <c r="L468" s="36"/>
      <c r="M468" s="36"/>
      <c r="N468" s="36"/>
      <c r="O468" s="36"/>
      <c r="P468" s="35" t="str">
        <f t="shared" si="86"/>
        <v/>
      </c>
      <c r="Q468" s="22"/>
      <c r="R468" s="42"/>
      <c r="S468" s="22"/>
      <c r="T468" s="42"/>
      <c r="U468" s="42"/>
      <c r="V468" s="38">
        <f t="shared" ref="V468:V507" si="92">W468+AA468</f>
        <v>0</v>
      </c>
      <c r="W468" s="35">
        <f t="shared" ref="W468:W507" si="93">X468+Y468</f>
        <v>0</v>
      </c>
      <c r="X468" s="36"/>
      <c r="Y468" s="36"/>
      <c r="Z468" s="51"/>
      <c r="AA468" s="35">
        <f t="shared" ref="AA468:AA507" si="94">SUM(AB468:AC468)</f>
        <v>0</v>
      </c>
      <c r="AB468" s="36"/>
      <c r="AC468" s="36"/>
      <c r="AD468" s="51"/>
      <c r="AE468" s="63">
        <f>IFERROR(IF(OR($C468="都道府県",$C468="市区町村"),(($L468*300+$M468*400+$N468*500)),VLOOKUP($G468,リスト!$A$2:$B$4,2,FALSE)),0)-SUM(R468,T468,U468)*2</f>
        <v>0</v>
      </c>
      <c r="AF468" s="38">
        <f t="shared" ref="AF468:AF507" si="95">IF(V468&lt;AE468,V468,AE468)</f>
        <v>0</v>
      </c>
      <c r="AG468" s="58">
        <f t="shared" si="88"/>
        <v>0</v>
      </c>
      <c r="AH468" s="67">
        <f t="shared" ref="AH468:AH507" si="96">ROUNDDOWN(AF468/2,0)</f>
        <v>0</v>
      </c>
      <c r="AI468" s="40"/>
      <c r="AJ468" s="16"/>
      <c r="AK468" s="29"/>
    </row>
    <row r="469" spans="1:37" ht="33.75" hidden="1" customHeight="1">
      <c r="A469">
        <v>451</v>
      </c>
      <c r="B469" s="21"/>
      <c r="C469" s="21"/>
      <c r="D469" s="21"/>
      <c r="E469" s="21"/>
      <c r="F469" s="26"/>
      <c r="G469" s="41" t="str">
        <f t="shared" si="89"/>
        <v/>
      </c>
      <c r="H469" s="35">
        <f t="shared" si="87"/>
        <v>0</v>
      </c>
      <c r="I469" s="36"/>
      <c r="J469" s="36" t="str">
        <f t="shared" si="90"/>
        <v/>
      </c>
      <c r="K469" s="35">
        <f t="shared" si="91"/>
        <v>0</v>
      </c>
      <c r="L469" s="36"/>
      <c r="M469" s="36"/>
      <c r="N469" s="36"/>
      <c r="O469" s="36"/>
      <c r="P469" s="35" t="str">
        <f t="shared" ref="P469:P507" si="97">IF(C469="市区町村",H469-O469,"")</f>
        <v/>
      </c>
      <c r="Q469" s="22"/>
      <c r="R469" s="42"/>
      <c r="S469" s="22"/>
      <c r="T469" s="42"/>
      <c r="U469" s="42"/>
      <c r="V469" s="38">
        <f t="shared" si="92"/>
        <v>0</v>
      </c>
      <c r="W469" s="35">
        <f t="shared" si="93"/>
        <v>0</v>
      </c>
      <c r="X469" s="36"/>
      <c r="Y469" s="36"/>
      <c r="Z469" s="51"/>
      <c r="AA469" s="35">
        <f t="shared" si="94"/>
        <v>0</v>
      </c>
      <c r="AB469" s="36"/>
      <c r="AC469" s="36"/>
      <c r="AD469" s="51"/>
      <c r="AE469" s="63">
        <f>IFERROR(IF(OR($C469="都道府県",$C469="市区町村"),(($L469*300+$M469*400+$N469*500)),VLOOKUP($G469,リスト!$A$2:$B$4,2,FALSE)),0)-SUM(R469,T469,U469)*2</f>
        <v>0</v>
      </c>
      <c r="AF469" s="38">
        <f t="shared" si="95"/>
        <v>0</v>
      </c>
      <c r="AG469" s="58">
        <f t="shared" si="88"/>
        <v>0</v>
      </c>
      <c r="AH469" s="67">
        <f t="shared" si="96"/>
        <v>0</v>
      </c>
      <c r="AI469" s="40"/>
      <c r="AJ469" s="16"/>
      <c r="AK469" s="29"/>
    </row>
    <row r="470" spans="1:37" ht="33.75" hidden="1" customHeight="1">
      <c r="A470">
        <v>452</v>
      </c>
      <c r="B470" s="21"/>
      <c r="C470" s="21"/>
      <c r="D470" s="21"/>
      <c r="E470" s="21"/>
      <c r="F470" s="26"/>
      <c r="G470" s="41" t="str">
        <f t="shared" si="89"/>
        <v/>
      </c>
      <c r="H470" s="35">
        <f t="shared" si="87"/>
        <v>0</v>
      </c>
      <c r="I470" s="36"/>
      <c r="J470" s="36" t="str">
        <f t="shared" si="90"/>
        <v/>
      </c>
      <c r="K470" s="35">
        <f t="shared" si="91"/>
        <v>0</v>
      </c>
      <c r="L470" s="36"/>
      <c r="M470" s="36"/>
      <c r="N470" s="36"/>
      <c r="O470" s="36"/>
      <c r="P470" s="35" t="str">
        <f t="shared" si="97"/>
        <v/>
      </c>
      <c r="Q470" s="22"/>
      <c r="R470" s="42"/>
      <c r="S470" s="22"/>
      <c r="T470" s="42"/>
      <c r="U470" s="42"/>
      <c r="V470" s="38">
        <f t="shared" si="92"/>
        <v>0</v>
      </c>
      <c r="W470" s="35">
        <f t="shared" si="93"/>
        <v>0</v>
      </c>
      <c r="X470" s="36"/>
      <c r="Y470" s="36"/>
      <c r="Z470" s="51"/>
      <c r="AA470" s="35">
        <f t="shared" si="94"/>
        <v>0</v>
      </c>
      <c r="AB470" s="36"/>
      <c r="AC470" s="36"/>
      <c r="AD470" s="51"/>
      <c r="AE470" s="63">
        <f>IFERROR(IF(OR($C470="都道府県",$C470="市区町村"),(($L470*300+$M470*400+$N470*500)),VLOOKUP($G470,リスト!$A$2:$B$4,2,FALSE)),0)-SUM(R470,T470,U470)*2</f>
        <v>0</v>
      </c>
      <c r="AF470" s="38">
        <f t="shared" si="95"/>
        <v>0</v>
      </c>
      <c r="AG470" s="58">
        <f t="shared" si="88"/>
        <v>0</v>
      </c>
      <c r="AH470" s="67">
        <f t="shared" si="96"/>
        <v>0</v>
      </c>
      <c r="AI470" s="40"/>
      <c r="AJ470" s="16"/>
      <c r="AK470" s="29"/>
    </row>
    <row r="471" spans="1:37" ht="33.75" hidden="1" customHeight="1">
      <c r="A471">
        <v>453</v>
      </c>
      <c r="B471" s="21"/>
      <c r="C471" s="21"/>
      <c r="D471" s="21"/>
      <c r="E471" s="21"/>
      <c r="F471" s="26"/>
      <c r="G471" s="41" t="str">
        <f t="shared" si="89"/>
        <v/>
      </c>
      <c r="H471" s="35">
        <f t="shared" si="87"/>
        <v>0</v>
      </c>
      <c r="I471" s="36"/>
      <c r="J471" s="36" t="str">
        <f t="shared" si="90"/>
        <v/>
      </c>
      <c r="K471" s="35">
        <f t="shared" si="91"/>
        <v>0</v>
      </c>
      <c r="L471" s="36"/>
      <c r="M471" s="36"/>
      <c r="N471" s="36"/>
      <c r="O471" s="36"/>
      <c r="P471" s="35" t="str">
        <f t="shared" si="97"/>
        <v/>
      </c>
      <c r="Q471" s="22"/>
      <c r="R471" s="42"/>
      <c r="S471" s="22"/>
      <c r="T471" s="42"/>
      <c r="U471" s="42"/>
      <c r="V471" s="38">
        <f t="shared" si="92"/>
        <v>0</v>
      </c>
      <c r="W471" s="35">
        <f t="shared" si="93"/>
        <v>0</v>
      </c>
      <c r="X471" s="36"/>
      <c r="Y471" s="36"/>
      <c r="Z471" s="51"/>
      <c r="AA471" s="35">
        <f t="shared" si="94"/>
        <v>0</v>
      </c>
      <c r="AB471" s="36"/>
      <c r="AC471" s="36"/>
      <c r="AD471" s="51"/>
      <c r="AE471" s="63">
        <f>IFERROR(IF(OR($C471="都道府県",$C471="市区町村"),(($L471*300+$M471*400+$N471*500)),VLOOKUP($G471,リスト!$A$2:$B$4,2,FALSE)),0)-SUM(R471,T471,U471)*2</f>
        <v>0</v>
      </c>
      <c r="AF471" s="38">
        <f t="shared" si="95"/>
        <v>0</v>
      </c>
      <c r="AG471" s="58">
        <f t="shared" si="88"/>
        <v>0</v>
      </c>
      <c r="AH471" s="67">
        <f t="shared" si="96"/>
        <v>0</v>
      </c>
      <c r="AI471" s="40"/>
      <c r="AJ471" s="16"/>
      <c r="AK471" s="29"/>
    </row>
    <row r="472" spans="1:37" ht="33.75" hidden="1" customHeight="1">
      <c r="A472">
        <v>454</v>
      </c>
      <c r="B472" s="21"/>
      <c r="C472" s="21"/>
      <c r="D472" s="21"/>
      <c r="E472" s="21"/>
      <c r="F472" s="26"/>
      <c r="G472" s="41" t="str">
        <f t="shared" si="89"/>
        <v/>
      </c>
      <c r="H472" s="35">
        <f t="shared" si="87"/>
        <v>0</v>
      </c>
      <c r="I472" s="36"/>
      <c r="J472" s="36" t="str">
        <f t="shared" si="90"/>
        <v/>
      </c>
      <c r="K472" s="35">
        <f t="shared" si="91"/>
        <v>0</v>
      </c>
      <c r="L472" s="36"/>
      <c r="M472" s="36"/>
      <c r="N472" s="36"/>
      <c r="O472" s="36"/>
      <c r="P472" s="35" t="str">
        <f t="shared" si="97"/>
        <v/>
      </c>
      <c r="Q472" s="22"/>
      <c r="R472" s="42"/>
      <c r="S472" s="22"/>
      <c r="T472" s="42"/>
      <c r="U472" s="42"/>
      <c r="V472" s="38">
        <f t="shared" si="92"/>
        <v>0</v>
      </c>
      <c r="W472" s="35">
        <f t="shared" si="93"/>
        <v>0</v>
      </c>
      <c r="X472" s="36"/>
      <c r="Y472" s="36"/>
      <c r="Z472" s="51"/>
      <c r="AA472" s="35">
        <f t="shared" si="94"/>
        <v>0</v>
      </c>
      <c r="AB472" s="36"/>
      <c r="AC472" s="36"/>
      <c r="AD472" s="51"/>
      <c r="AE472" s="63">
        <f>IFERROR(IF(OR($C472="都道府県",$C472="市区町村"),(($L472*300+$M472*400+$N472*500)),VLOOKUP($G472,リスト!$A$2:$B$4,2,FALSE)),0)-SUM(R472,T472,U472)*2</f>
        <v>0</v>
      </c>
      <c r="AF472" s="38">
        <f t="shared" si="95"/>
        <v>0</v>
      </c>
      <c r="AG472" s="58">
        <f t="shared" si="88"/>
        <v>0</v>
      </c>
      <c r="AH472" s="67">
        <f t="shared" si="96"/>
        <v>0</v>
      </c>
      <c r="AI472" s="40"/>
      <c r="AJ472" s="16"/>
      <c r="AK472" s="29"/>
    </row>
    <row r="473" spans="1:37" ht="33.75" hidden="1" customHeight="1">
      <c r="A473">
        <v>455</v>
      </c>
      <c r="B473" s="21"/>
      <c r="C473" s="21"/>
      <c r="D473" s="21"/>
      <c r="E473" s="21"/>
      <c r="F473" s="26"/>
      <c r="G473" s="41" t="str">
        <f t="shared" si="89"/>
        <v/>
      </c>
      <c r="H473" s="35">
        <f t="shared" si="87"/>
        <v>0</v>
      </c>
      <c r="I473" s="36"/>
      <c r="J473" s="36" t="str">
        <f t="shared" si="90"/>
        <v/>
      </c>
      <c r="K473" s="35">
        <f t="shared" si="91"/>
        <v>0</v>
      </c>
      <c r="L473" s="36"/>
      <c r="M473" s="36"/>
      <c r="N473" s="36"/>
      <c r="O473" s="36"/>
      <c r="P473" s="35" t="str">
        <f t="shared" si="97"/>
        <v/>
      </c>
      <c r="Q473" s="22"/>
      <c r="R473" s="42"/>
      <c r="S473" s="22"/>
      <c r="T473" s="42"/>
      <c r="U473" s="42"/>
      <c r="V473" s="38">
        <f t="shared" si="92"/>
        <v>0</v>
      </c>
      <c r="W473" s="35">
        <f t="shared" si="93"/>
        <v>0</v>
      </c>
      <c r="X473" s="36"/>
      <c r="Y473" s="36"/>
      <c r="Z473" s="51"/>
      <c r="AA473" s="35">
        <f t="shared" si="94"/>
        <v>0</v>
      </c>
      <c r="AB473" s="36"/>
      <c r="AC473" s="36"/>
      <c r="AD473" s="51"/>
      <c r="AE473" s="63">
        <f>IFERROR(IF(OR($C473="都道府県",$C473="市区町村"),(($L473*300+$M473*400+$N473*500)),VLOOKUP($G473,リスト!$A$2:$B$4,2,FALSE)),0)-SUM(R473,T473,U473)*2</f>
        <v>0</v>
      </c>
      <c r="AF473" s="38">
        <f t="shared" si="95"/>
        <v>0</v>
      </c>
      <c r="AG473" s="58">
        <f t="shared" si="88"/>
        <v>0</v>
      </c>
      <c r="AH473" s="67">
        <f t="shared" si="96"/>
        <v>0</v>
      </c>
      <c r="AI473" s="40"/>
      <c r="AJ473" s="16"/>
      <c r="AK473" s="29"/>
    </row>
    <row r="474" spans="1:37" ht="33.75" hidden="1" customHeight="1">
      <c r="A474">
        <v>456</v>
      </c>
      <c r="B474" s="21"/>
      <c r="C474" s="21"/>
      <c r="D474" s="21"/>
      <c r="E474" s="21"/>
      <c r="F474" s="26"/>
      <c r="G474" s="41" t="str">
        <f t="shared" si="89"/>
        <v/>
      </c>
      <c r="H474" s="35">
        <f t="shared" si="87"/>
        <v>0</v>
      </c>
      <c r="I474" s="36"/>
      <c r="J474" s="36" t="str">
        <f t="shared" si="90"/>
        <v/>
      </c>
      <c r="K474" s="35">
        <f t="shared" si="91"/>
        <v>0</v>
      </c>
      <c r="L474" s="36"/>
      <c r="M474" s="36"/>
      <c r="N474" s="36"/>
      <c r="O474" s="36"/>
      <c r="P474" s="35" t="str">
        <f t="shared" si="97"/>
        <v/>
      </c>
      <c r="Q474" s="22"/>
      <c r="R474" s="42"/>
      <c r="S474" s="22"/>
      <c r="T474" s="42"/>
      <c r="U474" s="42"/>
      <c r="V474" s="38">
        <f t="shared" si="92"/>
        <v>0</v>
      </c>
      <c r="W474" s="35">
        <f t="shared" si="93"/>
        <v>0</v>
      </c>
      <c r="X474" s="36"/>
      <c r="Y474" s="36"/>
      <c r="Z474" s="51"/>
      <c r="AA474" s="35">
        <f t="shared" si="94"/>
        <v>0</v>
      </c>
      <c r="AB474" s="36"/>
      <c r="AC474" s="36"/>
      <c r="AD474" s="51"/>
      <c r="AE474" s="63">
        <f>IFERROR(IF(OR($C474="都道府県",$C474="市区町村"),(($L474*300+$M474*400+$N474*500)),VLOOKUP($G474,リスト!$A$2:$B$4,2,FALSE)),0)-SUM(R474,T474,U474)*2</f>
        <v>0</v>
      </c>
      <c r="AF474" s="38">
        <f t="shared" si="95"/>
        <v>0</v>
      </c>
      <c r="AG474" s="58">
        <f t="shared" si="88"/>
        <v>0</v>
      </c>
      <c r="AH474" s="67">
        <f t="shared" si="96"/>
        <v>0</v>
      </c>
      <c r="AI474" s="40"/>
      <c r="AJ474" s="16"/>
      <c r="AK474" s="29"/>
    </row>
    <row r="475" spans="1:37" ht="33.75" hidden="1" customHeight="1">
      <c r="A475">
        <v>457</v>
      </c>
      <c r="B475" s="21"/>
      <c r="C475" s="21"/>
      <c r="D475" s="21"/>
      <c r="E475" s="21"/>
      <c r="F475" s="26"/>
      <c r="G475" s="41" t="str">
        <f t="shared" si="89"/>
        <v/>
      </c>
      <c r="H475" s="35">
        <f t="shared" si="87"/>
        <v>0</v>
      </c>
      <c r="I475" s="36"/>
      <c r="J475" s="36" t="str">
        <f t="shared" si="90"/>
        <v/>
      </c>
      <c r="K475" s="35">
        <f t="shared" si="91"/>
        <v>0</v>
      </c>
      <c r="L475" s="36"/>
      <c r="M475" s="36"/>
      <c r="N475" s="36"/>
      <c r="O475" s="36"/>
      <c r="P475" s="35" t="str">
        <f t="shared" si="97"/>
        <v/>
      </c>
      <c r="Q475" s="22"/>
      <c r="R475" s="42"/>
      <c r="S475" s="22"/>
      <c r="T475" s="42"/>
      <c r="U475" s="42"/>
      <c r="V475" s="38">
        <f t="shared" si="92"/>
        <v>0</v>
      </c>
      <c r="W475" s="35">
        <f t="shared" si="93"/>
        <v>0</v>
      </c>
      <c r="X475" s="36"/>
      <c r="Y475" s="36"/>
      <c r="Z475" s="51"/>
      <c r="AA475" s="35">
        <f t="shared" si="94"/>
        <v>0</v>
      </c>
      <c r="AB475" s="36"/>
      <c r="AC475" s="36"/>
      <c r="AD475" s="51"/>
      <c r="AE475" s="63">
        <f>IFERROR(IF(OR($C475="都道府県",$C475="市区町村"),(($L475*300+$M475*400+$N475*500)),VLOOKUP($G475,リスト!$A$2:$B$4,2,FALSE)),0)-SUM(R475,T475,U475)*2</f>
        <v>0</v>
      </c>
      <c r="AF475" s="38">
        <f t="shared" si="95"/>
        <v>0</v>
      </c>
      <c r="AG475" s="58">
        <f t="shared" si="88"/>
        <v>0</v>
      </c>
      <c r="AH475" s="67">
        <f t="shared" si="96"/>
        <v>0</v>
      </c>
      <c r="AI475" s="40"/>
      <c r="AJ475" s="16"/>
      <c r="AK475" s="29"/>
    </row>
    <row r="476" spans="1:37" ht="33.75" hidden="1" customHeight="1">
      <c r="A476">
        <v>458</v>
      </c>
      <c r="B476" s="21"/>
      <c r="C476" s="21"/>
      <c r="D476" s="21"/>
      <c r="E476" s="21"/>
      <c r="F476" s="26"/>
      <c r="G476" s="41" t="str">
        <f t="shared" si="89"/>
        <v/>
      </c>
      <c r="H476" s="35">
        <f t="shared" si="87"/>
        <v>0</v>
      </c>
      <c r="I476" s="36"/>
      <c r="J476" s="36" t="str">
        <f t="shared" si="90"/>
        <v/>
      </c>
      <c r="K476" s="35">
        <f t="shared" si="91"/>
        <v>0</v>
      </c>
      <c r="L476" s="36"/>
      <c r="M476" s="36"/>
      <c r="N476" s="36"/>
      <c r="O476" s="36"/>
      <c r="P476" s="35" t="str">
        <f t="shared" si="97"/>
        <v/>
      </c>
      <c r="Q476" s="22"/>
      <c r="R476" s="42"/>
      <c r="S476" s="22"/>
      <c r="T476" s="42"/>
      <c r="U476" s="42"/>
      <c r="V476" s="38">
        <f t="shared" si="92"/>
        <v>0</v>
      </c>
      <c r="W476" s="35">
        <f t="shared" si="93"/>
        <v>0</v>
      </c>
      <c r="X476" s="36"/>
      <c r="Y476" s="36"/>
      <c r="Z476" s="51"/>
      <c r="AA476" s="35">
        <f t="shared" si="94"/>
        <v>0</v>
      </c>
      <c r="AB476" s="36"/>
      <c r="AC476" s="36"/>
      <c r="AD476" s="51"/>
      <c r="AE476" s="63">
        <f>IFERROR(IF(OR($C476="都道府県",$C476="市区町村"),(($L476*300+$M476*400+$N476*500)),VLOOKUP($G476,リスト!$A$2:$B$4,2,FALSE)),0)-SUM(R476,T476,U476)*2</f>
        <v>0</v>
      </c>
      <c r="AF476" s="38">
        <f t="shared" si="95"/>
        <v>0</v>
      </c>
      <c r="AG476" s="58">
        <f t="shared" si="88"/>
        <v>0</v>
      </c>
      <c r="AH476" s="67">
        <f t="shared" si="96"/>
        <v>0</v>
      </c>
      <c r="AI476" s="40"/>
      <c r="AJ476" s="16"/>
      <c r="AK476" s="29"/>
    </row>
    <row r="477" spans="1:37" ht="33.75" hidden="1" customHeight="1">
      <c r="A477">
        <v>459</v>
      </c>
      <c r="B477" s="21"/>
      <c r="C477" s="21"/>
      <c r="D477" s="21"/>
      <c r="E477" s="21"/>
      <c r="F477" s="26"/>
      <c r="G477" s="41" t="str">
        <f t="shared" si="89"/>
        <v/>
      </c>
      <c r="H477" s="35">
        <f t="shared" si="87"/>
        <v>0</v>
      </c>
      <c r="I477" s="36"/>
      <c r="J477" s="36" t="str">
        <f t="shared" si="90"/>
        <v/>
      </c>
      <c r="K477" s="35">
        <f t="shared" si="91"/>
        <v>0</v>
      </c>
      <c r="L477" s="36"/>
      <c r="M477" s="36"/>
      <c r="N477" s="36"/>
      <c r="O477" s="36"/>
      <c r="P477" s="35" t="str">
        <f t="shared" si="97"/>
        <v/>
      </c>
      <c r="Q477" s="22"/>
      <c r="R477" s="42"/>
      <c r="S477" s="22"/>
      <c r="T477" s="42"/>
      <c r="U477" s="42"/>
      <c r="V477" s="38">
        <f t="shared" si="92"/>
        <v>0</v>
      </c>
      <c r="W477" s="35">
        <f t="shared" si="93"/>
        <v>0</v>
      </c>
      <c r="X477" s="36"/>
      <c r="Y477" s="36"/>
      <c r="Z477" s="51"/>
      <c r="AA477" s="35">
        <f t="shared" si="94"/>
        <v>0</v>
      </c>
      <c r="AB477" s="36"/>
      <c r="AC477" s="36"/>
      <c r="AD477" s="51"/>
      <c r="AE477" s="63">
        <f>IFERROR(IF(OR($C477="都道府県",$C477="市区町村"),(($L477*300+$M477*400+$N477*500)),VLOOKUP($G477,リスト!$A$2:$B$4,2,FALSE)),0)-SUM(R477,T477,U477)*2</f>
        <v>0</v>
      </c>
      <c r="AF477" s="38">
        <f t="shared" si="95"/>
        <v>0</v>
      </c>
      <c r="AG477" s="58">
        <f t="shared" si="88"/>
        <v>0</v>
      </c>
      <c r="AH477" s="67">
        <f t="shared" si="96"/>
        <v>0</v>
      </c>
      <c r="AI477" s="40"/>
      <c r="AJ477" s="16"/>
      <c r="AK477" s="29"/>
    </row>
    <row r="478" spans="1:37" ht="33.75" hidden="1" customHeight="1">
      <c r="A478">
        <v>460</v>
      </c>
      <c r="B478" s="21"/>
      <c r="C478" s="21"/>
      <c r="D478" s="21"/>
      <c r="E478" s="21"/>
      <c r="F478" s="26"/>
      <c r="G478" s="41" t="str">
        <f t="shared" si="89"/>
        <v/>
      </c>
      <c r="H478" s="35">
        <f t="shared" si="87"/>
        <v>0</v>
      </c>
      <c r="I478" s="36"/>
      <c r="J478" s="36" t="str">
        <f t="shared" si="90"/>
        <v/>
      </c>
      <c r="K478" s="35">
        <f t="shared" si="91"/>
        <v>0</v>
      </c>
      <c r="L478" s="36"/>
      <c r="M478" s="36"/>
      <c r="N478" s="36"/>
      <c r="O478" s="36"/>
      <c r="P478" s="35" t="str">
        <f t="shared" si="97"/>
        <v/>
      </c>
      <c r="Q478" s="22"/>
      <c r="R478" s="42"/>
      <c r="S478" s="22"/>
      <c r="T478" s="42"/>
      <c r="U478" s="42"/>
      <c r="V478" s="38">
        <f t="shared" si="92"/>
        <v>0</v>
      </c>
      <c r="W478" s="35">
        <f t="shared" si="93"/>
        <v>0</v>
      </c>
      <c r="X478" s="36"/>
      <c r="Y478" s="36"/>
      <c r="Z478" s="51"/>
      <c r="AA478" s="35">
        <f t="shared" si="94"/>
        <v>0</v>
      </c>
      <c r="AB478" s="36"/>
      <c r="AC478" s="36"/>
      <c r="AD478" s="51"/>
      <c r="AE478" s="63">
        <f>IFERROR(IF(OR($C478="都道府県",$C478="市区町村"),(($L478*300+$M478*400+$N478*500)),VLOOKUP($G478,リスト!$A$2:$B$4,2,FALSE)),0)-SUM(R478,T478,U478)*2</f>
        <v>0</v>
      </c>
      <c r="AF478" s="38">
        <f t="shared" si="95"/>
        <v>0</v>
      </c>
      <c r="AG478" s="58">
        <f t="shared" si="88"/>
        <v>0</v>
      </c>
      <c r="AH478" s="67">
        <f t="shared" si="96"/>
        <v>0</v>
      </c>
      <c r="AI478" s="40"/>
      <c r="AJ478" s="16"/>
      <c r="AK478" s="29"/>
    </row>
    <row r="479" spans="1:37" ht="33.75" hidden="1" customHeight="1">
      <c r="A479">
        <v>461</v>
      </c>
      <c r="B479" s="21"/>
      <c r="C479" s="21"/>
      <c r="D479" s="21"/>
      <c r="E479" s="21"/>
      <c r="F479" s="26"/>
      <c r="G479" s="41" t="str">
        <f t="shared" si="89"/>
        <v/>
      </c>
      <c r="H479" s="35">
        <f t="shared" si="87"/>
        <v>0</v>
      </c>
      <c r="I479" s="36"/>
      <c r="J479" s="36" t="str">
        <f t="shared" si="90"/>
        <v/>
      </c>
      <c r="K479" s="35">
        <f t="shared" si="91"/>
        <v>0</v>
      </c>
      <c r="L479" s="36"/>
      <c r="M479" s="36"/>
      <c r="N479" s="36"/>
      <c r="O479" s="36"/>
      <c r="P479" s="35" t="str">
        <f t="shared" si="97"/>
        <v/>
      </c>
      <c r="Q479" s="22"/>
      <c r="R479" s="42"/>
      <c r="S479" s="22"/>
      <c r="T479" s="42"/>
      <c r="U479" s="42"/>
      <c r="V479" s="38">
        <f t="shared" si="92"/>
        <v>0</v>
      </c>
      <c r="W479" s="35">
        <f t="shared" si="93"/>
        <v>0</v>
      </c>
      <c r="X479" s="36"/>
      <c r="Y479" s="36"/>
      <c r="Z479" s="51"/>
      <c r="AA479" s="35">
        <f t="shared" si="94"/>
        <v>0</v>
      </c>
      <c r="AB479" s="36"/>
      <c r="AC479" s="36"/>
      <c r="AD479" s="51"/>
      <c r="AE479" s="63">
        <f>IFERROR(IF(OR($C479="都道府県",$C479="市区町村"),(($L479*300+$M479*400+$N479*500)),VLOOKUP($G479,リスト!$A$2:$B$4,2,FALSE)),0)-SUM(R479,T479,U479)*2</f>
        <v>0</v>
      </c>
      <c r="AF479" s="38">
        <f t="shared" si="95"/>
        <v>0</v>
      </c>
      <c r="AG479" s="58">
        <f t="shared" si="88"/>
        <v>0</v>
      </c>
      <c r="AH479" s="67">
        <f t="shared" si="96"/>
        <v>0</v>
      </c>
      <c r="AI479" s="40"/>
      <c r="AJ479" s="16"/>
      <c r="AK479" s="29"/>
    </row>
    <row r="480" spans="1:37" ht="33.75" hidden="1" customHeight="1">
      <c r="A480">
        <v>462</v>
      </c>
      <c r="B480" s="21"/>
      <c r="C480" s="21"/>
      <c r="D480" s="21"/>
      <c r="E480" s="21"/>
      <c r="F480" s="26"/>
      <c r="G480" s="41" t="str">
        <f t="shared" si="89"/>
        <v/>
      </c>
      <c r="H480" s="35">
        <f t="shared" si="87"/>
        <v>0</v>
      </c>
      <c r="I480" s="36"/>
      <c r="J480" s="36" t="str">
        <f t="shared" si="90"/>
        <v/>
      </c>
      <c r="K480" s="35">
        <f t="shared" si="91"/>
        <v>0</v>
      </c>
      <c r="L480" s="36"/>
      <c r="M480" s="36"/>
      <c r="N480" s="36"/>
      <c r="O480" s="36"/>
      <c r="P480" s="35" t="str">
        <f t="shared" si="97"/>
        <v/>
      </c>
      <c r="Q480" s="22"/>
      <c r="R480" s="42"/>
      <c r="S480" s="22"/>
      <c r="T480" s="42"/>
      <c r="U480" s="42"/>
      <c r="V480" s="38">
        <f t="shared" si="92"/>
        <v>0</v>
      </c>
      <c r="W480" s="35">
        <f t="shared" si="93"/>
        <v>0</v>
      </c>
      <c r="X480" s="36"/>
      <c r="Y480" s="36"/>
      <c r="Z480" s="51"/>
      <c r="AA480" s="35">
        <f t="shared" si="94"/>
        <v>0</v>
      </c>
      <c r="AB480" s="36"/>
      <c r="AC480" s="36"/>
      <c r="AD480" s="51"/>
      <c r="AE480" s="63">
        <f>IFERROR(IF(OR($C480="都道府県",$C480="市区町村"),(($L480*300+$M480*400+$N480*500)),VLOOKUP($G480,リスト!$A$2:$B$4,2,FALSE)),0)-SUM(R480,T480,U480)*2</f>
        <v>0</v>
      </c>
      <c r="AF480" s="38">
        <f t="shared" si="95"/>
        <v>0</v>
      </c>
      <c r="AG480" s="58">
        <f t="shared" si="88"/>
        <v>0</v>
      </c>
      <c r="AH480" s="67">
        <f t="shared" si="96"/>
        <v>0</v>
      </c>
      <c r="AI480" s="40"/>
      <c r="AJ480" s="16"/>
      <c r="AK480" s="29"/>
    </row>
    <row r="481" spans="1:37" ht="33.75" hidden="1" customHeight="1">
      <c r="A481">
        <v>463</v>
      </c>
      <c r="B481" s="21"/>
      <c r="C481" s="21"/>
      <c r="D481" s="21"/>
      <c r="E481" s="21"/>
      <c r="F481" s="26"/>
      <c r="G481" s="41" t="str">
        <f t="shared" si="89"/>
        <v/>
      </c>
      <c r="H481" s="35">
        <f t="shared" si="87"/>
        <v>0</v>
      </c>
      <c r="I481" s="36"/>
      <c r="J481" s="36" t="str">
        <f t="shared" si="90"/>
        <v/>
      </c>
      <c r="K481" s="35">
        <f t="shared" si="91"/>
        <v>0</v>
      </c>
      <c r="L481" s="36"/>
      <c r="M481" s="36"/>
      <c r="N481" s="36"/>
      <c r="O481" s="36"/>
      <c r="P481" s="35" t="str">
        <f t="shared" si="97"/>
        <v/>
      </c>
      <c r="Q481" s="22"/>
      <c r="R481" s="42"/>
      <c r="S481" s="22"/>
      <c r="T481" s="42"/>
      <c r="U481" s="42"/>
      <c r="V481" s="38">
        <f t="shared" si="92"/>
        <v>0</v>
      </c>
      <c r="W481" s="35">
        <f t="shared" si="93"/>
        <v>0</v>
      </c>
      <c r="X481" s="36"/>
      <c r="Y481" s="36"/>
      <c r="Z481" s="51"/>
      <c r="AA481" s="35">
        <f t="shared" si="94"/>
        <v>0</v>
      </c>
      <c r="AB481" s="36"/>
      <c r="AC481" s="36"/>
      <c r="AD481" s="51"/>
      <c r="AE481" s="63">
        <f>IFERROR(IF(OR($C481="都道府県",$C481="市区町村"),(($L481*300+$M481*400+$N481*500)),VLOOKUP($G481,リスト!$A$2:$B$4,2,FALSE)),0)-SUM(R481,T481,U481)*2</f>
        <v>0</v>
      </c>
      <c r="AF481" s="38">
        <f t="shared" si="95"/>
        <v>0</v>
      </c>
      <c r="AG481" s="58">
        <f t="shared" si="88"/>
        <v>0</v>
      </c>
      <c r="AH481" s="67">
        <f t="shared" si="96"/>
        <v>0</v>
      </c>
      <c r="AI481" s="40"/>
      <c r="AJ481" s="16"/>
      <c r="AK481" s="29"/>
    </row>
    <row r="482" spans="1:37" ht="33.75" hidden="1" customHeight="1">
      <c r="A482">
        <v>464</v>
      </c>
      <c r="B482" s="21"/>
      <c r="C482" s="21"/>
      <c r="D482" s="21"/>
      <c r="E482" s="21"/>
      <c r="F482" s="26"/>
      <c r="G482" s="41" t="str">
        <f t="shared" si="89"/>
        <v/>
      </c>
      <c r="H482" s="35">
        <f t="shared" si="87"/>
        <v>0</v>
      </c>
      <c r="I482" s="36"/>
      <c r="J482" s="36" t="str">
        <f t="shared" si="90"/>
        <v/>
      </c>
      <c r="K482" s="35">
        <f t="shared" si="91"/>
        <v>0</v>
      </c>
      <c r="L482" s="36"/>
      <c r="M482" s="36"/>
      <c r="N482" s="36"/>
      <c r="O482" s="36"/>
      <c r="P482" s="35" t="str">
        <f t="shared" si="97"/>
        <v/>
      </c>
      <c r="Q482" s="22"/>
      <c r="R482" s="42"/>
      <c r="S482" s="22"/>
      <c r="T482" s="42"/>
      <c r="U482" s="42"/>
      <c r="V482" s="38">
        <f t="shared" si="92"/>
        <v>0</v>
      </c>
      <c r="W482" s="35">
        <f t="shared" si="93"/>
        <v>0</v>
      </c>
      <c r="X482" s="36"/>
      <c r="Y482" s="36"/>
      <c r="Z482" s="51"/>
      <c r="AA482" s="35">
        <f t="shared" si="94"/>
        <v>0</v>
      </c>
      <c r="AB482" s="36"/>
      <c r="AC482" s="36"/>
      <c r="AD482" s="51"/>
      <c r="AE482" s="63">
        <f>IFERROR(IF(OR($C482="都道府県",$C482="市区町村"),(($L482*300+$M482*400+$N482*500)),VLOOKUP($G482,リスト!$A$2:$B$4,2,FALSE)),0)-SUM(R482,T482,U482)*2</f>
        <v>0</v>
      </c>
      <c r="AF482" s="38">
        <f t="shared" si="95"/>
        <v>0</v>
      </c>
      <c r="AG482" s="58">
        <f t="shared" si="88"/>
        <v>0</v>
      </c>
      <c r="AH482" s="67">
        <f t="shared" si="96"/>
        <v>0</v>
      </c>
      <c r="AI482" s="40"/>
      <c r="AJ482" s="16"/>
      <c r="AK482" s="29"/>
    </row>
    <row r="483" spans="1:37" ht="33.75" hidden="1" customHeight="1">
      <c r="A483">
        <v>465</v>
      </c>
      <c r="B483" s="21"/>
      <c r="C483" s="21"/>
      <c r="D483" s="21"/>
      <c r="E483" s="21"/>
      <c r="F483" s="26"/>
      <c r="G483" s="41" t="str">
        <f t="shared" si="89"/>
        <v/>
      </c>
      <c r="H483" s="35">
        <f t="shared" si="87"/>
        <v>0</v>
      </c>
      <c r="I483" s="36"/>
      <c r="J483" s="36" t="str">
        <f t="shared" si="90"/>
        <v/>
      </c>
      <c r="K483" s="35">
        <f t="shared" si="91"/>
        <v>0</v>
      </c>
      <c r="L483" s="36"/>
      <c r="M483" s="36"/>
      <c r="N483" s="36"/>
      <c r="O483" s="36"/>
      <c r="P483" s="35" t="str">
        <f t="shared" si="97"/>
        <v/>
      </c>
      <c r="Q483" s="22"/>
      <c r="R483" s="42"/>
      <c r="S483" s="22"/>
      <c r="T483" s="42"/>
      <c r="U483" s="42"/>
      <c r="V483" s="38">
        <f t="shared" si="92"/>
        <v>0</v>
      </c>
      <c r="W483" s="35">
        <f t="shared" si="93"/>
        <v>0</v>
      </c>
      <c r="X483" s="36"/>
      <c r="Y483" s="36"/>
      <c r="Z483" s="51"/>
      <c r="AA483" s="35">
        <f t="shared" si="94"/>
        <v>0</v>
      </c>
      <c r="AB483" s="36"/>
      <c r="AC483" s="36"/>
      <c r="AD483" s="51"/>
      <c r="AE483" s="63">
        <f>IFERROR(IF(OR($C483="都道府県",$C483="市区町村"),(($L483*300+$M483*400+$N483*500)),VLOOKUP($G483,リスト!$A$2:$B$4,2,FALSE)),0)-SUM(R483,T483,U483)*2</f>
        <v>0</v>
      </c>
      <c r="AF483" s="38">
        <f t="shared" si="95"/>
        <v>0</v>
      </c>
      <c r="AG483" s="58">
        <f t="shared" si="88"/>
        <v>0</v>
      </c>
      <c r="AH483" s="67">
        <f t="shared" si="96"/>
        <v>0</v>
      </c>
      <c r="AI483" s="40"/>
      <c r="AJ483" s="16"/>
      <c r="AK483" s="29"/>
    </row>
    <row r="484" spans="1:37" ht="33.75" hidden="1" customHeight="1">
      <c r="A484">
        <v>466</v>
      </c>
      <c r="B484" s="21"/>
      <c r="C484" s="21"/>
      <c r="D484" s="21"/>
      <c r="E484" s="21"/>
      <c r="F484" s="26"/>
      <c r="G484" s="41" t="str">
        <f t="shared" si="89"/>
        <v/>
      </c>
      <c r="H484" s="35">
        <f t="shared" si="87"/>
        <v>0</v>
      </c>
      <c r="I484" s="36"/>
      <c r="J484" s="36" t="str">
        <f t="shared" si="90"/>
        <v/>
      </c>
      <c r="K484" s="35">
        <f t="shared" si="91"/>
        <v>0</v>
      </c>
      <c r="L484" s="36"/>
      <c r="M484" s="36"/>
      <c r="N484" s="36"/>
      <c r="O484" s="36"/>
      <c r="P484" s="35" t="str">
        <f t="shared" si="97"/>
        <v/>
      </c>
      <c r="Q484" s="22"/>
      <c r="R484" s="42"/>
      <c r="S484" s="22"/>
      <c r="T484" s="42"/>
      <c r="U484" s="42"/>
      <c r="V484" s="38">
        <f t="shared" si="92"/>
        <v>0</v>
      </c>
      <c r="W484" s="35">
        <f t="shared" si="93"/>
        <v>0</v>
      </c>
      <c r="X484" s="36"/>
      <c r="Y484" s="36"/>
      <c r="Z484" s="51"/>
      <c r="AA484" s="35">
        <f t="shared" si="94"/>
        <v>0</v>
      </c>
      <c r="AB484" s="36"/>
      <c r="AC484" s="36"/>
      <c r="AD484" s="51"/>
      <c r="AE484" s="63">
        <f>IFERROR(IF(OR($C484="都道府県",$C484="市区町村"),(($L484*300+$M484*400+$N484*500)),VLOOKUP($G484,リスト!$A$2:$B$4,2,FALSE)),0)-SUM(R484,T484,U484)*2</f>
        <v>0</v>
      </c>
      <c r="AF484" s="38">
        <f t="shared" si="95"/>
        <v>0</v>
      </c>
      <c r="AG484" s="58">
        <f t="shared" si="88"/>
        <v>0</v>
      </c>
      <c r="AH484" s="67">
        <f t="shared" si="96"/>
        <v>0</v>
      </c>
      <c r="AI484" s="40"/>
      <c r="AJ484" s="16"/>
      <c r="AK484" s="29"/>
    </row>
    <row r="485" spans="1:37" ht="33.75" hidden="1" customHeight="1">
      <c r="A485">
        <v>467</v>
      </c>
      <c r="B485" s="21"/>
      <c r="C485" s="21"/>
      <c r="D485" s="21"/>
      <c r="E485" s="21"/>
      <c r="F485" s="26"/>
      <c r="G485" s="41" t="str">
        <f t="shared" si="89"/>
        <v/>
      </c>
      <c r="H485" s="35">
        <f t="shared" si="87"/>
        <v>0</v>
      </c>
      <c r="I485" s="36"/>
      <c r="J485" s="36" t="str">
        <f t="shared" si="90"/>
        <v/>
      </c>
      <c r="K485" s="35">
        <f t="shared" si="91"/>
        <v>0</v>
      </c>
      <c r="L485" s="36"/>
      <c r="M485" s="36"/>
      <c r="N485" s="36"/>
      <c r="O485" s="36"/>
      <c r="P485" s="35" t="str">
        <f t="shared" si="97"/>
        <v/>
      </c>
      <c r="Q485" s="22"/>
      <c r="R485" s="42"/>
      <c r="S485" s="22"/>
      <c r="T485" s="42"/>
      <c r="U485" s="42"/>
      <c r="V485" s="38">
        <f t="shared" si="92"/>
        <v>0</v>
      </c>
      <c r="W485" s="35">
        <f t="shared" si="93"/>
        <v>0</v>
      </c>
      <c r="X485" s="36"/>
      <c r="Y485" s="36"/>
      <c r="Z485" s="51"/>
      <c r="AA485" s="35">
        <f t="shared" si="94"/>
        <v>0</v>
      </c>
      <c r="AB485" s="36"/>
      <c r="AC485" s="36"/>
      <c r="AD485" s="51"/>
      <c r="AE485" s="63">
        <f>IFERROR(IF(OR($C485="都道府県",$C485="市区町村"),(($L485*300+$M485*400+$N485*500)),VLOOKUP($G485,リスト!$A$2:$B$4,2,FALSE)),0)-SUM(R485,T485,U485)*2</f>
        <v>0</v>
      </c>
      <c r="AF485" s="38">
        <f t="shared" si="95"/>
        <v>0</v>
      </c>
      <c r="AG485" s="58">
        <f t="shared" si="88"/>
        <v>0</v>
      </c>
      <c r="AH485" s="67">
        <f t="shared" si="96"/>
        <v>0</v>
      </c>
      <c r="AI485" s="40"/>
      <c r="AJ485" s="16"/>
      <c r="AK485" s="29"/>
    </row>
    <row r="486" spans="1:37" ht="33.75" hidden="1" customHeight="1">
      <c r="A486">
        <v>468</v>
      </c>
      <c r="B486" s="21"/>
      <c r="C486" s="21"/>
      <c r="D486" s="21"/>
      <c r="E486" s="21"/>
      <c r="F486" s="26"/>
      <c r="G486" s="41" t="str">
        <f t="shared" si="89"/>
        <v/>
      </c>
      <c r="H486" s="35">
        <f t="shared" si="87"/>
        <v>0</v>
      </c>
      <c r="I486" s="36"/>
      <c r="J486" s="36" t="str">
        <f t="shared" si="90"/>
        <v/>
      </c>
      <c r="K486" s="35">
        <f t="shared" si="91"/>
        <v>0</v>
      </c>
      <c r="L486" s="36"/>
      <c r="M486" s="36"/>
      <c r="N486" s="36"/>
      <c r="O486" s="36"/>
      <c r="P486" s="35" t="str">
        <f t="shared" si="97"/>
        <v/>
      </c>
      <c r="Q486" s="22"/>
      <c r="R486" s="42"/>
      <c r="S486" s="22"/>
      <c r="T486" s="42"/>
      <c r="U486" s="42"/>
      <c r="V486" s="38">
        <f t="shared" si="92"/>
        <v>0</v>
      </c>
      <c r="W486" s="35">
        <f t="shared" si="93"/>
        <v>0</v>
      </c>
      <c r="X486" s="36"/>
      <c r="Y486" s="36"/>
      <c r="Z486" s="51"/>
      <c r="AA486" s="35">
        <f t="shared" si="94"/>
        <v>0</v>
      </c>
      <c r="AB486" s="36"/>
      <c r="AC486" s="36"/>
      <c r="AD486" s="51"/>
      <c r="AE486" s="63">
        <f>IFERROR(IF(OR($C486="都道府県",$C486="市区町村"),(($L486*300+$M486*400+$N486*500)),VLOOKUP($G486,リスト!$A$2:$B$4,2,FALSE)),0)-SUM(R486,T486,U486)*2</f>
        <v>0</v>
      </c>
      <c r="AF486" s="38">
        <f t="shared" si="95"/>
        <v>0</v>
      </c>
      <c r="AG486" s="58">
        <f t="shared" si="88"/>
        <v>0</v>
      </c>
      <c r="AH486" s="67">
        <f t="shared" si="96"/>
        <v>0</v>
      </c>
      <c r="AI486" s="40"/>
      <c r="AJ486" s="16"/>
      <c r="AK486" s="29"/>
    </row>
    <row r="487" spans="1:37" ht="33.75" hidden="1" customHeight="1">
      <c r="A487">
        <v>469</v>
      </c>
      <c r="B487" s="21"/>
      <c r="C487" s="21"/>
      <c r="D487" s="21"/>
      <c r="E487" s="21"/>
      <c r="F487" s="26"/>
      <c r="G487" s="41" t="str">
        <f t="shared" si="89"/>
        <v/>
      </c>
      <c r="H487" s="35">
        <f t="shared" si="87"/>
        <v>0</v>
      </c>
      <c r="I487" s="36"/>
      <c r="J487" s="36" t="str">
        <f t="shared" si="90"/>
        <v/>
      </c>
      <c r="K487" s="35">
        <f t="shared" si="91"/>
        <v>0</v>
      </c>
      <c r="L487" s="36"/>
      <c r="M487" s="36"/>
      <c r="N487" s="36"/>
      <c r="O487" s="36"/>
      <c r="P487" s="35" t="str">
        <f t="shared" si="97"/>
        <v/>
      </c>
      <c r="Q487" s="22"/>
      <c r="R487" s="42"/>
      <c r="S487" s="22"/>
      <c r="T487" s="42"/>
      <c r="U487" s="42"/>
      <c r="V487" s="38">
        <f t="shared" si="92"/>
        <v>0</v>
      </c>
      <c r="W487" s="35">
        <f t="shared" si="93"/>
        <v>0</v>
      </c>
      <c r="X487" s="36"/>
      <c r="Y487" s="36"/>
      <c r="Z487" s="51"/>
      <c r="AA487" s="35">
        <f t="shared" si="94"/>
        <v>0</v>
      </c>
      <c r="AB487" s="36"/>
      <c r="AC487" s="36"/>
      <c r="AD487" s="51"/>
      <c r="AE487" s="63">
        <f>IFERROR(IF(OR($C487="都道府県",$C487="市区町村"),(($L487*300+$M487*400+$N487*500)),VLOOKUP($G487,リスト!$A$2:$B$4,2,FALSE)),0)-SUM(R487,T487,U487)*2</f>
        <v>0</v>
      </c>
      <c r="AF487" s="38">
        <f t="shared" si="95"/>
        <v>0</v>
      </c>
      <c r="AG487" s="58">
        <f t="shared" si="88"/>
        <v>0</v>
      </c>
      <c r="AH487" s="67">
        <f t="shared" si="96"/>
        <v>0</v>
      </c>
      <c r="AI487" s="40"/>
      <c r="AJ487" s="16"/>
      <c r="AK487" s="29"/>
    </row>
    <row r="488" spans="1:37" ht="33.75" hidden="1" customHeight="1">
      <c r="A488">
        <v>470</v>
      </c>
      <c r="B488" s="21"/>
      <c r="C488" s="21"/>
      <c r="D488" s="21"/>
      <c r="E488" s="21"/>
      <c r="F488" s="26"/>
      <c r="G488" s="41" t="str">
        <f t="shared" si="89"/>
        <v/>
      </c>
      <c r="H488" s="35">
        <f t="shared" si="87"/>
        <v>0</v>
      </c>
      <c r="I488" s="36"/>
      <c r="J488" s="36" t="str">
        <f t="shared" si="90"/>
        <v/>
      </c>
      <c r="K488" s="35">
        <f t="shared" si="91"/>
        <v>0</v>
      </c>
      <c r="L488" s="36"/>
      <c r="M488" s="36"/>
      <c r="N488" s="36"/>
      <c r="O488" s="36"/>
      <c r="P488" s="35" t="str">
        <f t="shared" si="97"/>
        <v/>
      </c>
      <c r="Q488" s="22"/>
      <c r="R488" s="42"/>
      <c r="S488" s="22"/>
      <c r="T488" s="42"/>
      <c r="U488" s="42"/>
      <c r="V488" s="38">
        <f t="shared" si="92"/>
        <v>0</v>
      </c>
      <c r="W488" s="35">
        <f t="shared" si="93"/>
        <v>0</v>
      </c>
      <c r="X488" s="36"/>
      <c r="Y488" s="36"/>
      <c r="Z488" s="51"/>
      <c r="AA488" s="35">
        <f t="shared" si="94"/>
        <v>0</v>
      </c>
      <c r="AB488" s="36"/>
      <c r="AC488" s="36"/>
      <c r="AD488" s="51"/>
      <c r="AE488" s="63">
        <f>IFERROR(IF(OR($C488="都道府県",$C488="市区町村"),(($L488*300+$M488*400+$N488*500)),VLOOKUP($G488,リスト!$A$2:$B$4,2,FALSE)),0)-SUM(R488,T488,U488)*2</f>
        <v>0</v>
      </c>
      <c r="AF488" s="38">
        <f t="shared" si="95"/>
        <v>0</v>
      </c>
      <c r="AG488" s="58">
        <f t="shared" si="88"/>
        <v>0</v>
      </c>
      <c r="AH488" s="67">
        <f t="shared" si="96"/>
        <v>0</v>
      </c>
      <c r="AI488" s="40"/>
      <c r="AJ488" s="16"/>
      <c r="AK488" s="29"/>
    </row>
    <row r="489" spans="1:37" ht="33.75" hidden="1" customHeight="1">
      <c r="A489">
        <v>471</v>
      </c>
      <c r="B489" s="21"/>
      <c r="C489" s="21"/>
      <c r="D489" s="21"/>
      <c r="E489" s="21"/>
      <c r="F489" s="26"/>
      <c r="G489" s="41" t="str">
        <f t="shared" si="89"/>
        <v/>
      </c>
      <c r="H489" s="35">
        <f t="shared" si="87"/>
        <v>0</v>
      </c>
      <c r="I489" s="36"/>
      <c r="J489" s="36" t="str">
        <f t="shared" si="90"/>
        <v/>
      </c>
      <c r="K489" s="35">
        <f t="shared" si="91"/>
        <v>0</v>
      </c>
      <c r="L489" s="36"/>
      <c r="M489" s="36"/>
      <c r="N489" s="36"/>
      <c r="O489" s="36"/>
      <c r="P489" s="35" t="str">
        <f t="shared" si="97"/>
        <v/>
      </c>
      <c r="Q489" s="22"/>
      <c r="R489" s="42"/>
      <c r="S489" s="22"/>
      <c r="T489" s="42"/>
      <c r="U489" s="42"/>
      <c r="V489" s="38">
        <f t="shared" si="92"/>
        <v>0</v>
      </c>
      <c r="W489" s="35">
        <f t="shared" si="93"/>
        <v>0</v>
      </c>
      <c r="X489" s="36"/>
      <c r="Y489" s="36"/>
      <c r="Z489" s="51"/>
      <c r="AA489" s="35">
        <f t="shared" si="94"/>
        <v>0</v>
      </c>
      <c r="AB489" s="36"/>
      <c r="AC489" s="36"/>
      <c r="AD489" s="51"/>
      <c r="AE489" s="63">
        <f>IFERROR(IF(OR($C489="都道府県",$C489="市区町村"),(($L489*300+$M489*400+$N489*500)),VLOOKUP($G489,リスト!$A$2:$B$4,2,FALSE)),0)-SUM(R489,T489,U489)*2</f>
        <v>0</v>
      </c>
      <c r="AF489" s="38">
        <f t="shared" si="95"/>
        <v>0</v>
      </c>
      <c r="AG489" s="58">
        <f t="shared" si="88"/>
        <v>0</v>
      </c>
      <c r="AH489" s="67">
        <f t="shared" si="96"/>
        <v>0</v>
      </c>
      <c r="AI489" s="40"/>
      <c r="AJ489" s="16"/>
      <c r="AK489" s="29"/>
    </row>
    <row r="490" spans="1:37" ht="33.75" hidden="1" customHeight="1">
      <c r="A490">
        <v>472</v>
      </c>
      <c r="B490" s="21"/>
      <c r="C490" s="21"/>
      <c r="D490" s="21"/>
      <c r="E490" s="21"/>
      <c r="F490" s="26"/>
      <c r="G490" s="41" t="str">
        <f t="shared" si="89"/>
        <v/>
      </c>
      <c r="H490" s="35">
        <f t="shared" si="87"/>
        <v>0</v>
      </c>
      <c r="I490" s="36"/>
      <c r="J490" s="36" t="str">
        <f t="shared" si="90"/>
        <v/>
      </c>
      <c r="K490" s="35">
        <f t="shared" si="91"/>
        <v>0</v>
      </c>
      <c r="L490" s="36"/>
      <c r="M490" s="36"/>
      <c r="N490" s="36"/>
      <c r="O490" s="36"/>
      <c r="P490" s="35" t="str">
        <f t="shared" si="97"/>
        <v/>
      </c>
      <c r="Q490" s="22"/>
      <c r="R490" s="42"/>
      <c r="S490" s="22"/>
      <c r="T490" s="42"/>
      <c r="U490" s="42"/>
      <c r="V490" s="38">
        <f t="shared" si="92"/>
        <v>0</v>
      </c>
      <c r="W490" s="35">
        <f t="shared" si="93"/>
        <v>0</v>
      </c>
      <c r="X490" s="36"/>
      <c r="Y490" s="36"/>
      <c r="Z490" s="51"/>
      <c r="AA490" s="35">
        <f t="shared" si="94"/>
        <v>0</v>
      </c>
      <c r="AB490" s="36"/>
      <c r="AC490" s="36"/>
      <c r="AD490" s="51"/>
      <c r="AE490" s="63">
        <f>IFERROR(IF(OR($C490="都道府県",$C490="市区町村"),(($L490*300+$M490*400+$N490*500)),VLOOKUP($G490,リスト!$A$2:$B$4,2,FALSE)),0)-SUM(R490,T490,U490)*2</f>
        <v>0</v>
      </c>
      <c r="AF490" s="38">
        <f t="shared" si="95"/>
        <v>0</v>
      </c>
      <c r="AG490" s="58">
        <f t="shared" si="88"/>
        <v>0</v>
      </c>
      <c r="AH490" s="67">
        <f t="shared" si="96"/>
        <v>0</v>
      </c>
      <c r="AI490" s="40"/>
      <c r="AJ490" s="16"/>
      <c r="AK490" s="29"/>
    </row>
    <row r="491" spans="1:37" ht="33.75" hidden="1" customHeight="1">
      <c r="A491">
        <v>473</v>
      </c>
      <c r="B491" s="21"/>
      <c r="C491" s="21"/>
      <c r="D491" s="21"/>
      <c r="E491" s="21"/>
      <c r="F491" s="26"/>
      <c r="G491" s="41" t="str">
        <f t="shared" si="89"/>
        <v/>
      </c>
      <c r="H491" s="35">
        <f t="shared" si="87"/>
        <v>0</v>
      </c>
      <c r="I491" s="36"/>
      <c r="J491" s="36" t="str">
        <f t="shared" si="90"/>
        <v/>
      </c>
      <c r="K491" s="35">
        <f t="shared" si="91"/>
        <v>0</v>
      </c>
      <c r="L491" s="36"/>
      <c r="M491" s="36"/>
      <c r="N491" s="36"/>
      <c r="O491" s="36"/>
      <c r="P491" s="35" t="str">
        <f t="shared" si="97"/>
        <v/>
      </c>
      <c r="Q491" s="22"/>
      <c r="R491" s="42"/>
      <c r="S491" s="22"/>
      <c r="T491" s="42"/>
      <c r="U491" s="42"/>
      <c r="V491" s="38">
        <f t="shared" si="92"/>
        <v>0</v>
      </c>
      <c r="W491" s="35">
        <f t="shared" si="93"/>
        <v>0</v>
      </c>
      <c r="X491" s="36"/>
      <c r="Y491" s="36"/>
      <c r="Z491" s="51"/>
      <c r="AA491" s="35">
        <f t="shared" si="94"/>
        <v>0</v>
      </c>
      <c r="AB491" s="36"/>
      <c r="AC491" s="36"/>
      <c r="AD491" s="51"/>
      <c r="AE491" s="63">
        <f>IFERROR(IF(OR($C491="都道府県",$C491="市区町村"),(($L491*300+$M491*400+$N491*500)),VLOOKUP($G491,リスト!$A$2:$B$4,2,FALSE)),0)-SUM(R491,T491,U491)*2</f>
        <v>0</v>
      </c>
      <c r="AF491" s="38">
        <f t="shared" si="95"/>
        <v>0</v>
      </c>
      <c r="AG491" s="58">
        <f t="shared" si="88"/>
        <v>0</v>
      </c>
      <c r="AH491" s="67">
        <f t="shared" si="96"/>
        <v>0</v>
      </c>
      <c r="AI491" s="40"/>
      <c r="AJ491" s="16"/>
      <c r="AK491" s="29"/>
    </row>
    <row r="492" spans="1:37" ht="33.75" hidden="1" customHeight="1">
      <c r="A492">
        <v>474</v>
      </c>
      <c r="B492" s="21"/>
      <c r="C492" s="21"/>
      <c r="D492" s="21"/>
      <c r="E492" s="21"/>
      <c r="F492" s="26"/>
      <c r="G492" s="41" t="str">
        <f t="shared" si="89"/>
        <v/>
      </c>
      <c r="H492" s="35">
        <f t="shared" si="87"/>
        <v>0</v>
      </c>
      <c r="I492" s="36"/>
      <c r="J492" s="36" t="str">
        <f t="shared" si="90"/>
        <v/>
      </c>
      <c r="K492" s="35">
        <f t="shared" si="91"/>
        <v>0</v>
      </c>
      <c r="L492" s="36"/>
      <c r="M492" s="36"/>
      <c r="N492" s="36"/>
      <c r="O492" s="36"/>
      <c r="P492" s="35" t="str">
        <f t="shared" si="97"/>
        <v/>
      </c>
      <c r="Q492" s="22"/>
      <c r="R492" s="42"/>
      <c r="S492" s="22"/>
      <c r="T492" s="42"/>
      <c r="U492" s="42"/>
      <c r="V492" s="38">
        <f t="shared" si="92"/>
        <v>0</v>
      </c>
      <c r="W492" s="35">
        <f t="shared" si="93"/>
        <v>0</v>
      </c>
      <c r="X492" s="36"/>
      <c r="Y492" s="36"/>
      <c r="Z492" s="51"/>
      <c r="AA492" s="35">
        <f t="shared" si="94"/>
        <v>0</v>
      </c>
      <c r="AB492" s="36"/>
      <c r="AC492" s="36"/>
      <c r="AD492" s="51"/>
      <c r="AE492" s="63">
        <f>IFERROR(IF(OR($C492="都道府県",$C492="市区町村"),(($L492*300+$M492*400+$N492*500)),VLOOKUP($G492,リスト!$A$2:$B$4,2,FALSE)),0)-SUM(R492,T492,U492)*2</f>
        <v>0</v>
      </c>
      <c r="AF492" s="38">
        <f t="shared" si="95"/>
        <v>0</v>
      </c>
      <c r="AG492" s="58">
        <f t="shared" si="88"/>
        <v>0</v>
      </c>
      <c r="AH492" s="67">
        <f t="shared" si="96"/>
        <v>0</v>
      </c>
      <c r="AI492" s="40"/>
      <c r="AJ492" s="16"/>
      <c r="AK492" s="29"/>
    </row>
    <row r="493" spans="1:37" ht="33.75" hidden="1" customHeight="1">
      <c r="A493">
        <v>475</v>
      </c>
      <c r="B493" s="21"/>
      <c r="C493" s="21"/>
      <c r="D493" s="21"/>
      <c r="E493" s="21"/>
      <c r="F493" s="26"/>
      <c r="G493" s="41" t="str">
        <f t="shared" si="89"/>
        <v/>
      </c>
      <c r="H493" s="35">
        <f t="shared" si="87"/>
        <v>0</v>
      </c>
      <c r="I493" s="36"/>
      <c r="J493" s="36" t="str">
        <f t="shared" si="90"/>
        <v/>
      </c>
      <c r="K493" s="35">
        <f t="shared" si="91"/>
        <v>0</v>
      </c>
      <c r="L493" s="36"/>
      <c r="M493" s="36"/>
      <c r="N493" s="36"/>
      <c r="O493" s="36"/>
      <c r="P493" s="35" t="str">
        <f t="shared" si="97"/>
        <v/>
      </c>
      <c r="Q493" s="22"/>
      <c r="R493" s="42"/>
      <c r="S493" s="22"/>
      <c r="T493" s="42"/>
      <c r="U493" s="42"/>
      <c r="V493" s="38">
        <f t="shared" si="92"/>
        <v>0</v>
      </c>
      <c r="W493" s="35">
        <f t="shared" si="93"/>
        <v>0</v>
      </c>
      <c r="X493" s="36"/>
      <c r="Y493" s="36"/>
      <c r="Z493" s="51"/>
      <c r="AA493" s="35">
        <f t="shared" si="94"/>
        <v>0</v>
      </c>
      <c r="AB493" s="36"/>
      <c r="AC493" s="36"/>
      <c r="AD493" s="51"/>
      <c r="AE493" s="63">
        <f>IFERROR(IF(OR($C493="都道府県",$C493="市区町村"),(($L493*300+$M493*400+$N493*500)),VLOOKUP($G493,リスト!$A$2:$B$4,2,FALSE)),0)-SUM(R493,T493,U493)*2</f>
        <v>0</v>
      </c>
      <c r="AF493" s="38">
        <f t="shared" si="95"/>
        <v>0</v>
      </c>
      <c r="AG493" s="58">
        <f t="shared" si="88"/>
        <v>0</v>
      </c>
      <c r="AH493" s="67">
        <f t="shared" si="96"/>
        <v>0</v>
      </c>
      <c r="AI493" s="40"/>
      <c r="AJ493" s="16"/>
      <c r="AK493" s="29"/>
    </row>
    <row r="494" spans="1:37" ht="33.75" hidden="1" customHeight="1">
      <c r="A494">
        <v>476</v>
      </c>
      <c r="B494" s="21"/>
      <c r="C494" s="21"/>
      <c r="D494" s="21"/>
      <c r="E494" s="21"/>
      <c r="F494" s="26"/>
      <c r="G494" s="41" t="str">
        <f t="shared" si="89"/>
        <v/>
      </c>
      <c r="H494" s="35">
        <f t="shared" si="87"/>
        <v>0</v>
      </c>
      <c r="I494" s="36"/>
      <c r="J494" s="36" t="str">
        <f t="shared" si="90"/>
        <v/>
      </c>
      <c r="K494" s="35">
        <f t="shared" si="91"/>
        <v>0</v>
      </c>
      <c r="L494" s="36"/>
      <c r="M494" s="36"/>
      <c r="N494" s="36"/>
      <c r="O494" s="36"/>
      <c r="P494" s="35" t="str">
        <f t="shared" si="97"/>
        <v/>
      </c>
      <c r="Q494" s="22"/>
      <c r="R494" s="42"/>
      <c r="S494" s="22"/>
      <c r="T494" s="42"/>
      <c r="U494" s="42"/>
      <c r="V494" s="38">
        <f t="shared" si="92"/>
        <v>0</v>
      </c>
      <c r="W494" s="35">
        <f t="shared" si="93"/>
        <v>0</v>
      </c>
      <c r="X494" s="36"/>
      <c r="Y494" s="36"/>
      <c r="Z494" s="51"/>
      <c r="AA494" s="35">
        <f t="shared" si="94"/>
        <v>0</v>
      </c>
      <c r="AB494" s="36"/>
      <c r="AC494" s="36"/>
      <c r="AD494" s="51"/>
      <c r="AE494" s="63">
        <f>IFERROR(IF(OR($C494="都道府県",$C494="市区町村"),(($L494*300+$M494*400+$N494*500)),VLOOKUP($G494,リスト!$A$2:$B$4,2,FALSE)),0)-SUM(R494,T494,U494)*2</f>
        <v>0</v>
      </c>
      <c r="AF494" s="38">
        <f t="shared" si="95"/>
        <v>0</v>
      </c>
      <c r="AG494" s="58">
        <f t="shared" si="88"/>
        <v>0</v>
      </c>
      <c r="AH494" s="67">
        <f t="shared" si="96"/>
        <v>0</v>
      </c>
      <c r="AI494" s="40"/>
      <c r="AJ494" s="16"/>
      <c r="AK494" s="29"/>
    </row>
    <row r="495" spans="1:37" ht="33.75" hidden="1" customHeight="1">
      <c r="A495">
        <v>477</v>
      </c>
      <c r="B495" s="21"/>
      <c r="C495" s="21"/>
      <c r="D495" s="21"/>
      <c r="E495" s="21"/>
      <c r="F495" s="26"/>
      <c r="G495" s="41" t="str">
        <f t="shared" si="89"/>
        <v/>
      </c>
      <c r="H495" s="35">
        <f t="shared" si="87"/>
        <v>0</v>
      </c>
      <c r="I495" s="36"/>
      <c r="J495" s="36" t="str">
        <f t="shared" si="90"/>
        <v/>
      </c>
      <c r="K495" s="35">
        <f t="shared" si="91"/>
        <v>0</v>
      </c>
      <c r="L495" s="36"/>
      <c r="M495" s="36"/>
      <c r="N495" s="36"/>
      <c r="O495" s="36"/>
      <c r="P495" s="35" t="str">
        <f t="shared" si="97"/>
        <v/>
      </c>
      <c r="Q495" s="22"/>
      <c r="R495" s="42"/>
      <c r="S495" s="22"/>
      <c r="T495" s="42"/>
      <c r="U495" s="42"/>
      <c r="V495" s="38">
        <f t="shared" si="92"/>
        <v>0</v>
      </c>
      <c r="W495" s="35">
        <f t="shared" si="93"/>
        <v>0</v>
      </c>
      <c r="X495" s="36"/>
      <c r="Y495" s="36"/>
      <c r="Z495" s="51"/>
      <c r="AA495" s="35">
        <f t="shared" si="94"/>
        <v>0</v>
      </c>
      <c r="AB495" s="36"/>
      <c r="AC495" s="36"/>
      <c r="AD495" s="51"/>
      <c r="AE495" s="63">
        <f>IFERROR(IF(OR($C495="都道府県",$C495="市区町村"),(($L495*300+$M495*400+$N495*500)),VLOOKUP($G495,リスト!$A$2:$B$4,2,FALSE)),0)-SUM(R495,T495,U495)*2</f>
        <v>0</v>
      </c>
      <c r="AF495" s="38">
        <f t="shared" si="95"/>
        <v>0</v>
      </c>
      <c r="AG495" s="58">
        <f t="shared" si="88"/>
        <v>0</v>
      </c>
      <c r="AH495" s="67">
        <f t="shared" si="96"/>
        <v>0</v>
      </c>
      <c r="AI495" s="40"/>
      <c r="AJ495" s="16"/>
      <c r="AK495" s="29"/>
    </row>
    <row r="496" spans="1:37" ht="33.75" hidden="1" customHeight="1">
      <c r="A496">
        <v>478</v>
      </c>
      <c r="B496" s="21"/>
      <c r="C496" s="21"/>
      <c r="D496" s="21"/>
      <c r="E496" s="21"/>
      <c r="F496" s="26"/>
      <c r="G496" s="41" t="str">
        <f t="shared" si="89"/>
        <v/>
      </c>
      <c r="H496" s="35">
        <f t="shared" si="87"/>
        <v>0</v>
      </c>
      <c r="I496" s="36"/>
      <c r="J496" s="36" t="str">
        <f t="shared" si="90"/>
        <v/>
      </c>
      <c r="K496" s="35">
        <f t="shared" si="91"/>
        <v>0</v>
      </c>
      <c r="L496" s="36"/>
      <c r="M496" s="36"/>
      <c r="N496" s="36"/>
      <c r="O496" s="36"/>
      <c r="P496" s="35" t="str">
        <f t="shared" si="97"/>
        <v/>
      </c>
      <c r="Q496" s="22"/>
      <c r="R496" s="42"/>
      <c r="S496" s="22"/>
      <c r="T496" s="42"/>
      <c r="U496" s="42"/>
      <c r="V496" s="38">
        <f t="shared" si="92"/>
        <v>0</v>
      </c>
      <c r="W496" s="35">
        <f t="shared" si="93"/>
        <v>0</v>
      </c>
      <c r="X496" s="36"/>
      <c r="Y496" s="36"/>
      <c r="Z496" s="51"/>
      <c r="AA496" s="35">
        <f t="shared" si="94"/>
        <v>0</v>
      </c>
      <c r="AB496" s="36"/>
      <c r="AC496" s="36"/>
      <c r="AD496" s="51"/>
      <c r="AE496" s="63">
        <f>IFERROR(IF(OR($C496="都道府県",$C496="市区町村"),(($L496*300+$M496*400+$N496*500)),VLOOKUP($G496,リスト!$A$2:$B$4,2,FALSE)),0)-SUM(R496,T496,U496)*2</f>
        <v>0</v>
      </c>
      <c r="AF496" s="38">
        <f t="shared" si="95"/>
        <v>0</v>
      </c>
      <c r="AG496" s="58">
        <f t="shared" si="88"/>
        <v>0</v>
      </c>
      <c r="AH496" s="67">
        <f t="shared" si="96"/>
        <v>0</v>
      </c>
      <c r="AI496" s="40"/>
      <c r="AJ496" s="16"/>
      <c r="AK496" s="29"/>
    </row>
    <row r="497" spans="1:37" ht="33.75" hidden="1" customHeight="1">
      <c r="A497">
        <v>479</v>
      </c>
      <c r="B497" s="21"/>
      <c r="C497" s="21"/>
      <c r="D497" s="21"/>
      <c r="E497" s="21"/>
      <c r="F497" s="26"/>
      <c r="G497" s="41" t="str">
        <f t="shared" si="89"/>
        <v/>
      </c>
      <c r="H497" s="35">
        <f t="shared" si="87"/>
        <v>0</v>
      </c>
      <c r="I497" s="36"/>
      <c r="J497" s="36" t="str">
        <f t="shared" si="90"/>
        <v/>
      </c>
      <c r="K497" s="35">
        <f t="shared" si="91"/>
        <v>0</v>
      </c>
      <c r="L497" s="36"/>
      <c r="M497" s="36"/>
      <c r="N497" s="36"/>
      <c r="O497" s="36"/>
      <c r="P497" s="35" t="str">
        <f t="shared" si="97"/>
        <v/>
      </c>
      <c r="Q497" s="22"/>
      <c r="R497" s="42"/>
      <c r="S497" s="22"/>
      <c r="T497" s="42"/>
      <c r="U497" s="42"/>
      <c r="V497" s="38">
        <f t="shared" si="92"/>
        <v>0</v>
      </c>
      <c r="W497" s="35">
        <f t="shared" si="93"/>
        <v>0</v>
      </c>
      <c r="X497" s="36"/>
      <c r="Y497" s="36"/>
      <c r="Z497" s="51"/>
      <c r="AA497" s="35">
        <f t="shared" si="94"/>
        <v>0</v>
      </c>
      <c r="AB497" s="36"/>
      <c r="AC497" s="36"/>
      <c r="AD497" s="51"/>
      <c r="AE497" s="63">
        <f>IFERROR(IF(OR($C497="都道府県",$C497="市区町村"),(($L497*300+$M497*400+$N497*500)),VLOOKUP($G497,リスト!$A$2:$B$4,2,FALSE)),0)-SUM(R497,T497,U497)*2</f>
        <v>0</v>
      </c>
      <c r="AF497" s="38">
        <f t="shared" si="95"/>
        <v>0</v>
      </c>
      <c r="AG497" s="58">
        <f t="shared" si="88"/>
        <v>0</v>
      </c>
      <c r="AH497" s="67">
        <f t="shared" si="96"/>
        <v>0</v>
      </c>
      <c r="AI497" s="40"/>
      <c r="AJ497" s="16"/>
      <c r="AK497" s="29"/>
    </row>
    <row r="498" spans="1:37" ht="33.75" hidden="1" customHeight="1">
      <c r="A498">
        <v>480</v>
      </c>
      <c r="B498" s="21"/>
      <c r="C498" s="21"/>
      <c r="D498" s="21"/>
      <c r="E498" s="21"/>
      <c r="F498" s="26"/>
      <c r="G498" s="41" t="str">
        <f t="shared" si="89"/>
        <v/>
      </c>
      <c r="H498" s="35">
        <f t="shared" si="87"/>
        <v>0</v>
      </c>
      <c r="I498" s="36"/>
      <c r="J498" s="36" t="str">
        <f t="shared" si="90"/>
        <v/>
      </c>
      <c r="K498" s="35">
        <f t="shared" si="91"/>
        <v>0</v>
      </c>
      <c r="L498" s="36"/>
      <c r="M498" s="36"/>
      <c r="N498" s="36"/>
      <c r="O498" s="36"/>
      <c r="P498" s="35" t="str">
        <f t="shared" si="97"/>
        <v/>
      </c>
      <c r="Q498" s="22"/>
      <c r="R498" s="42"/>
      <c r="S498" s="22"/>
      <c r="T498" s="42"/>
      <c r="U498" s="42"/>
      <c r="V498" s="38">
        <f t="shared" si="92"/>
        <v>0</v>
      </c>
      <c r="W498" s="35">
        <f t="shared" si="93"/>
        <v>0</v>
      </c>
      <c r="X498" s="36"/>
      <c r="Y498" s="36"/>
      <c r="Z498" s="51"/>
      <c r="AA498" s="35">
        <f t="shared" si="94"/>
        <v>0</v>
      </c>
      <c r="AB498" s="36"/>
      <c r="AC498" s="36"/>
      <c r="AD498" s="51"/>
      <c r="AE498" s="63">
        <f>IFERROR(IF(OR($C498="都道府県",$C498="市区町村"),(($L498*300+$M498*400+$N498*500)),VLOOKUP($G498,リスト!$A$2:$B$4,2,FALSE)),0)-SUM(R498,T498,U498)*2</f>
        <v>0</v>
      </c>
      <c r="AF498" s="38">
        <f t="shared" si="95"/>
        <v>0</v>
      </c>
      <c r="AG498" s="58">
        <f t="shared" si="88"/>
        <v>0</v>
      </c>
      <c r="AH498" s="67">
        <f t="shared" si="96"/>
        <v>0</v>
      </c>
      <c r="AI498" s="40"/>
      <c r="AJ498" s="16"/>
      <c r="AK498" s="29"/>
    </row>
    <row r="499" spans="1:37" ht="33.75" hidden="1" customHeight="1">
      <c r="A499">
        <v>481</v>
      </c>
      <c r="B499" s="21"/>
      <c r="C499" s="21"/>
      <c r="D499" s="21"/>
      <c r="E499" s="21"/>
      <c r="F499" s="26"/>
      <c r="G499" s="41" t="str">
        <f t="shared" si="89"/>
        <v/>
      </c>
      <c r="H499" s="35">
        <f t="shared" si="87"/>
        <v>0</v>
      </c>
      <c r="I499" s="36"/>
      <c r="J499" s="36" t="str">
        <f t="shared" si="90"/>
        <v/>
      </c>
      <c r="K499" s="35">
        <f t="shared" si="91"/>
        <v>0</v>
      </c>
      <c r="L499" s="36"/>
      <c r="M499" s="36"/>
      <c r="N499" s="36"/>
      <c r="O499" s="36"/>
      <c r="P499" s="35" t="str">
        <f t="shared" si="97"/>
        <v/>
      </c>
      <c r="Q499" s="22"/>
      <c r="R499" s="42"/>
      <c r="S499" s="22"/>
      <c r="T499" s="42"/>
      <c r="U499" s="42"/>
      <c r="V499" s="38">
        <f t="shared" si="92"/>
        <v>0</v>
      </c>
      <c r="W499" s="35">
        <f t="shared" si="93"/>
        <v>0</v>
      </c>
      <c r="X499" s="36"/>
      <c r="Y499" s="36"/>
      <c r="Z499" s="51"/>
      <c r="AA499" s="35">
        <f t="shared" si="94"/>
        <v>0</v>
      </c>
      <c r="AB499" s="36"/>
      <c r="AC499" s="36"/>
      <c r="AD499" s="51"/>
      <c r="AE499" s="63">
        <f>IFERROR(IF(OR($C499="都道府県",$C499="市区町村"),(($L499*300+$M499*400+$N499*500)),VLOOKUP($G499,リスト!$A$2:$B$4,2,FALSE)),0)-SUM(R499,T499,U499)*2</f>
        <v>0</v>
      </c>
      <c r="AF499" s="38">
        <f t="shared" si="95"/>
        <v>0</v>
      </c>
      <c r="AG499" s="58">
        <f t="shared" si="88"/>
        <v>0</v>
      </c>
      <c r="AH499" s="67">
        <f t="shared" si="96"/>
        <v>0</v>
      </c>
      <c r="AI499" s="40"/>
      <c r="AJ499" s="16"/>
      <c r="AK499" s="29"/>
    </row>
    <row r="500" spans="1:37" ht="33.75" hidden="1" customHeight="1">
      <c r="A500">
        <v>482</v>
      </c>
      <c r="B500" s="21"/>
      <c r="C500" s="21"/>
      <c r="D500" s="21"/>
      <c r="E500" s="21"/>
      <c r="F500" s="26"/>
      <c r="G500" s="41" t="str">
        <f t="shared" si="89"/>
        <v/>
      </c>
      <c r="H500" s="35">
        <f t="shared" si="87"/>
        <v>0</v>
      </c>
      <c r="I500" s="36"/>
      <c r="J500" s="36" t="str">
        <f t="shared" si="90"/>
        <v/>
      </c>
      <c r="K500" s="35">
        <f t="shared" si="91"/>
        <v>0</v>
      </c>
      <c r="L500" s="36"/>
      <c r="M500" s="36"/>
      <c r="N500" s="36"/>
      <c r="O500" s="36"/>
      <c r="P500" s="35" t="str">
        <f t="shared" si="97"/>
        <v/>
      </c>
      <c r="Q500" s="22"/>
      <c r="R500" s="42"/>
      <c r="S500" s="22"/>
      <c r="T500" s="42"/>
      <c r="U500" s="42"/>
      <c r="V500" s="38">
        <f t="shared" si="92"/>
        <v>0</v>
      </c>
      <c r="W500" s="35">
        <f t="shared" si="93"/>
        <v>0</v>
      </c>
      <c r="X500" s="36"/>
      <c r="Y500" s="36"/>
      <c r="Z500" s="51"/>
      <c r="AA500" s="35">
        <f t="shared" si="94"/>
        <v>0</v>
      </c>
      <c r="AB500" s="36"/>
      <c r="AC500" s="36"/>
      <c r="AD500" s="51"/>
      <c r="AE500" s="63">
        <f>IFERROR(IF(OR($C500="都道府県",$C500="市区町村"),(($L500*300+$M500*400+$N500*500)),VLOOKUP($G500,リスト!$A$2:$B$4,2,FALSE)),0)-SUM(R500,T500,U500)*2</f>
        <v>0</v>
      </c>
      <c r="AF500" s="38">
        <f t="shared" si="95"/>
        <v>0</v>
      </c>
      <c r="AG500" s="58">
        <f t="shared" si="88"/>
        <v>0</v>
      </c>
      <c r="AH500" s="67">
        <f t="shared" si="96"/>
        <v>0</v>
      </c>
      <c r="AI500" s="40"/>
      <c r="AJ500" s="16"/>
      <c r="AK500" s="29"/>
    </row>
    <row r="501" spans="1:37" ht="33.75" hidden="1" customHeight="1">
      <c r="A501">
        <v>483</v>
      </c>
      <c r="B501" s="21"/>
      <c r="C501" s="21"/>
      <c r="D501" s="21"/>
      <c r="E501" s="21"/>
      <c r="F501" s="26"/>
      <c r="G501" s="41" t="str">
        <f t="shared" si="89"/>
        <v/>
      </c>
      <c r="H501" s="35">
        <f t="shared" si="87"/>
        <v>0</v>
      </c>
      <c r="I501" s="36"/>
      <c r="J501" s="36" t="str">
        <f t="shared" si="90"/>
        <v/>
      </c>
      <c r="K501" s="35">
        <f t="shared" si="91"/>
        <v>0</v>
      </c>
      <c r="L501" s="36"/>
      <c r="M501" s="36"/>
      <c r="N501" s="36"/>
      <c r="O501" s="36"/>
      <c r="P501" s="35" t="str">
        <f t="shared" si="97"/>
        <v/>
      </c>
      <c r="Q501" s="22"/>
      <c r="R501" s="42"/>
      <c r="S501" s="22"/>
      <c r="T501" s="42"/>
      <c r="U501" s="42"/>
      <c r="V501" s="38">
        <f t="shared" si="92"/>
        <v>0</v>
      </c>
      <c r="W501" s="35">
        <f t="shared" si="93"/>
        <v>0</v>
      </c>
      <c r="X501" s="36"/>
      <c r="Y501" s="36"/>
      <c r="Z501" s="51"/>
      <c r="AA501" s="35">
        <f t="shared" si="94"/>
        <v>0</v>
      </c>
      <c r="AB501" s="36"/>
      <c r="AC501" s="36"/>
      <c r="AD501" s="51"/>
      <c r="AE501" s="63">
        <f>IFERROR(IF(OR($C501="都道府県",$C501="市区町村"),(($L501*300+$M501*400+$N501*500)),VLOOKUP($G501,リスト!$A$2:$B$4,2,FALSE)),0)-SUM(R501,T501,U501)*2</f>
        <v>0</v>
      </c>
      <c r="AF501" s="38">
        <f t="shared" si="95"/>
        <v>0</v>
      </c>
      <c r="AG501" s="58">
        <f t="shared" si="88"/>
        <v>0</v>
      </c>
      <c r="AH501" s="67">
        <f t="shared" si="96"/>
        <v>0</v>
      </c>
      <c r="AI501" s="40"/>
      <c r="AJ501" s="16"/>
      <c r="AK501" s="29"/>
    </row>
    <row r="502" spans="1:37" ht="33.75" hidden="1" customHeight="1">
      <c r="A502">
        <v>484</v>
      </c>
      <c r="B502" s="21"/>
      <c r="C502" s="21"/>
      <c r="D502" s="21"/>
      <c r="E502" s="21"/>
      <c r="F502" s="26"/>
      <c r="G502" s="41" t="str">
        <f t="shared" si="89"/>
        <v/>
      </c>
      <c r="H502" s="35">
        <f t="shared" si="87"/>
        <v>0</v>
      </c>
      <c r="I502" s="36"/>
      <c r="J502" s="36" t="str">
        <f t="shared" si="90"/>
        <v/>
      </c>
      <c r="K502" s="35">
        <f t="shared" si="91"/>
        <v>0</v>
      </c>
      <c r="L502" s="36"/>
      <c r="M502" s="36"/>
      <c r="N502" s="36"/>
      <c r="O502" s="36"/>
      <c r="P502" s="35" t="str">
        <f t="shared" si="97"/>
        <v/>
      </c>
      <c r="Q502" s="22"/>
      <c r="R502" s="42"/>
      <c r="S502" s="22"/>
      <c r="T502" s="42"/>
      <c r="U502" s="42"/>
      <c r="V502" s="38">
        <f t="shared" si="92"/>
        <v>0</v>
      </c>
      <c r="W502" s="35">
        <f t="shared" si="93"/>
        <v>0</v>
      </c>
      <c r="X502" s="36"/>
      <c r="Y502" s="36"/>
      <c r="Z502" s="51"/>
      <c r="AA502" s="35">
        <f t="shared" si="94"/>
        <v>0</v>
      </c>
      <c r="AB502" s="36"/>
      <c r="AC502" s="36"/>
      <c r="AD502" s="51"/>
      <c r="AE502" s="63">
        <f>IFERROR(IF(OR($C502="都道府県",$C502="市区町村"),(($L502*300+$M502*400+$N502*500)),VLOOKUP($G502,リスト!$A$2:$B$4,2,FALSE)),0)-SUM(R502,T502,U502)*2</f>
        <v>0</v>
      </c>
      <c r="AF502" s="38">
        <f t="shared" si="95"/>
        <v>0</v>
      </c>
      <c r="AG502" s="58">
        <f t="shared" si="88"/>
        <v>0</v>
      </c>
      <c r="AH502" s="67">
        <f t="shared" si="96"/>
        <v>0</v>
      </c>
      <c r="AI502" s="40"/>
      <c r="AJ502" s="16"/>
      <c r="AK502" s="29"/>
    </row>
    <row r="503" spans="1:37" ht="33.75" hidden="1" customHeight="1">
      <c r="A503">
        <v>485</v>
      </c>
      <c r="B503" s="21"/>
      <c r="C503" s="21"/>
      <c r="D503" s="21"/>
      <c r="E503" s="21"/>
      <c r="F503" s="26"/>
      <c r="G503" s="41" t="str">
        <f t="shared" si="89"/>
        <v/>
      </c>
      <c r="H503" s="35">
        <f t="shared" si="87"/>
        <v>0</v>
      </c>
      <c r="I503" s="36"/>
      <c r="J503" s="36" t="str">
        <f t="shared" si="90"/>
        <v/>
      </c>
      <c r="K503" s="35">
        <f t="shared" si="91"/>
        <v>0</v>
      </c>
      <c r="L503" s="36"/>
      <c r="M503" s="36"/>
      <c r="N503" s="36"/>
      <c r="O503" s="36"/>
      <c r="P503" s="35" t="str">
        <f t="shared" si="97"/>
        <v/>
      </c>
      <c r="Q503" s="22"/>
      <c r="R503" s="42"/>
      <c r="S503" s="22"/>
      <c r="T503" s="42"/>
      <c r="U503" s="42"/>
      <c r="V503" s="38">
        <f t="shared" si="92"/>
        <v>0</v>
      </c>
      <c r="W503" s="35">
        <f t="shared" si="93"/>
        <v>0</v>
      </c>
      <c r="X503" s="36"/>
      <c r="Y503" s="36"/>
      <c r="Z503" s="51"/>
      <c r="AA503" s="35">
        <f t="shared" si="94"/>
        <v>0</v>
      </c>
      <c r="AB503" s="36"/>
      <c r="AC503" s="36"/>
      <c r="AD503" s="51"/>
      <c r="AE503" s="63">
        <f>IFERROR(IF(OR($C503="都道府県",$C503="市区町村"),(($L503*300+$M503*400+$N503*500)),VLOOKUP($G503,リスト!$A$2:$B$4,2,FALSE)),0)-SUM(R503,T503,U503)*2</f>
        <v>0</v>
      </c>
      <c r="AF503" s="38">
        <f t="shared" si="95"/>
        <v>0</v>
      </c>
      <c r="AG503" s="58">
        <f t="shared" si="88"/>
        <v>0</v>
      </c>
      <c r="AH503" s="67">
        <f t="shared" si="96"/>
        <v>0</v>
      </c>
      <c r="AI503" s="40"/>
      <c r="AJ503" s="16"/>
      <c r="AK503" s="29"/>
    </row>
    <row r="504" spans="1:37" ht="33.75" hidden="1" customHeight="1">
      <c r="A504">
        <v>486</v>
      </c>
      <c r="B504" s="21"/>
      <c r="C504" s="21"/>
      <c r="D504" s="21"/>
      <c r="E504" s="21"/>
      <c r="F504" s="26"/>
      <c r="G504" s="41" t="str">
        <f t="shared" si="89"/>
        <v/>
      </c>
      <c r="H504" s="35">
        <f t="shared" si="87"/>
        <v>0</v>
      </c>
      <c r="I504" s="36"/>
      <c r="J504" s="36" t="str">
        <f t="shared" si="90"/>
        <v/>
      </c>
      <c r="K504" s="35">
        <f t="shared" si="91"/>
        <v>0</v>
      </c>
      <c r="L504" s="36"/>
      <c r="M504" s="36"/>
      <c r="N504" s="36"/>
      <c r="O504" s="36"/>
      <c r="P504" s="35" t="str">
        <f t="shared" si="97"/>
        <v/>
      </c>
      <c r="Q504" s="22"/>
      <c r="R504" s="42"/>
      <c r="S504" s="22"/>
      <c r="T504" s="42"/>
      <c r="U504" s="42"/>
      <c r="V504" s="38">
        <f t="shared" si="92"/>
        <v>0</v>
      </c>
      <c r="W504" s="35">
        <f t="shared" si="93"/>
        <v>0</v>
      </c>
      <c r="X504" s="36"/>
      <c r="Y504" s="36"/>
      <c r="Z504" s="51"/>
      <c r="AA504" s="35">
        <f t="shared" si="94"/>
        <v>0</v>
      </c>
      <c r="AB504" s="36"/>
      <c r="AC504" s="36"/>
      <c r="AD504" s="51"/>
      <c r="AE504" s="63">
        <f>IFERROR(IF(OR($C504="都道府県",$C504="市区町村"),(($L504*300+$M504*400+$N504*500)),VLOOKUP($G504,リスト!$A$2:$B$4,2,FALSE)),0)-SUM(R504,T504,U504)*2</f>
        <v>0</v>
      </c>
      <c r="AF504" s="38">
        <f t="shared" si="95"/>
        <v>0</v>
      </c>
      <c r="AG504" s="58">
        <f t="shared" si="88"/>
        <v>0</v>
      </c>
      <c r="AH504" s="67">
        <f t="shared" si="96"/>
        <v>0</v>
      </c>
      <c r="AI504" s="40"/>
      <c r="AJ504" s="16"/>
      <c r="AK504" s="29"/>
    </row>
    <row r="505" spans="1:37" ht="33.75" hidden="1" customHeight="1">
      <c r="A505">
        <v>487</v>
      </c>
      <c r="B505" s="21"/>
      <c r="C505" s="21"/>
      <c r="D505" s="21"/>
      <c r="E505" s="21"/>
      <c r="F505" s="26"/>
      <c r="G505" s="41" t="str">
        <f t="shared" si="89"/>
        <v/>
      </c>
      <c r="H505" s="35">
        <f t="shared" si="87"/>
        <v>0</v>
      </c>
      <c r="I505" s="36"/>
      <c r="J505" s="36" t="str">
        <f t="shared" si="90"/>
        <v/>
      </c>
      <c r="K505" s="35">
        <f t="shared" si="91"/>
        <v>0</v>
      </c>
      <c r="L505" s="36"/>
      <c r="M505" s="36"/>
      <c r="N505" s="36"/>
      <c r="O505" s="36"/>
      <c r="P505" s="35" t="str">
        <f t="shared" si="97"/>
        <v/>
      </c>
      <c r="Q505" s="22"/>
      <c r="R505" s="42"/>
      <c r="S505" s="22"/>
      <c r="T505" s="42"/>
      <c r="U505" s="42"/>
      <c r="V505" s="38">
        <f t="shared" si="92"/>
        <v>0</v>
      </c>
      <c r="W505" s="35">
        <f t="shared" si="93"/>
        <v>0</v>
      </c>
      <c r="X505" s="36"/>
      <c r="Y505" s="36"/>
      <c r="Z505" s="51"/>
      <c r="AA505" s="35">
        <f t="shared" si="94"/>
        <v>0</v>
      </c>
      <c r="AB505" s="36"/>
      <c r="AC505" s="36"/>
      <c r="AD505" s="51"/>
      <c r="AE505" s="63">
        <f>IFERROR(IF(OR($C505="都道府県",$C505="市区町村"),(($L505*300+$M505*400+$N505*500)),VLOOKUP($G505,リスト!$A$2:$B$4,2,FALSE)),0)-SUM(R505,T505,U505)*2</f>
        <v>0</v>
      </c>
      <c r="AF505" s="38">
        <f t="shared" si="95"/>
        <v>0</v>
      </c>
      <c r="AG505" s="58">
        <f t="shared" si="88"/>
        <v>0</v>
      </c>
      <c r="AH505" s="67">
        <f t="shared" si="96"/>
        <v>0</v>
      </c>
      <c r="AI505" s="40"/>
      <c r="AJ505" s="16"/>
      <c r="AK505" s="29"/>
    </row>
    <row r="506" spans="1:37" ht="35.25" hidden="1" customHeight="1">
      <c r="A506">
        <v>488</v>
      </c>
      <c r="B506" s="21"/>
      <c r="C506" s="21"/>
      <c r="D506" s="21"/>
      <c r="E506" s="21"/>
      <c r="F506" s="26"/>
      <c r="G506" s="41" t="str">
        <f t="shared" si="89"/>
        <v/>
      </c>
      <c r="H506" s="35">
        <f t="shared" si="87"/>
        <v>0</v>
      </c>
      <c r="I506" s="36"/>
      <c r="J506" s="36" t="str">
        <f t="shared" si="90"/>
        <v/>
      </c>
      <c r="K506" s="35">
        <f t="shared" si="91"/>
        <v>0</v>
      </c>
      <c r="L506" s="36"/>
      <c r="M506" s="36"/>
      <c r="N506" s="36"/>
      <c r="O506" s="36"/>
      <c r="P506" s="35" t="str">
        <f t="shared" si="97"/>
        <v/>
      </c>
      <c r="Q506" s="22"/>
      <c r="R506" s="42"/>
      <c r="S506" s="22"/>
      <c r="T506" s="42"/>
      <c r="U506" s="42"/>
      <c r="V506" s="38">
        <f t="shared" si="92"/>
        <v>0</v>
      </c>
      <c r="W506" s="35">
        <f t="shared" si="93"/>
        <v>0</v>
      </c>
      <c r="X506" s="36"/>
      <c r="Y506" s="36"/>
      <c r="Z506" s="51"/>
      <c r="AA506" s="35">
        <f t="shared" si="94"/>
        <v>0</v>
      </c>
      <c r="AB506" s="36"/>
      <c r="AC506" s="36"/>
      <c r="AD506" s="51"/>
      <c r="AE506" s="63">
        <f>IFERROR(IF(OR($C506="都道府県",$C506="市区町村"),(($L506*300+$M506*400+$N506*500)),VLOOKUP($G506,リスト!$A$2:$B$4,2,FALSE)),0)-SUM(R506,T506,U506)*2</f>
        <v>0</v>
      </c>
      <c r="AF506" s="38">
        <f t="shared" si="95"/>
        <v>0</v>
      </c>
      <c r="AG506" s="58">
        <f t="shared" si="88"/>
        <v>0</v>
      </c>
      <c r="AH506" s="67">
        <f t="shared" si="96"/>
        <v>0</v>
      </c>
      <c r="AI506" s="40"/>
      <c r="AJ506" s="16"/>
      <c r="AK506" s="29"/>
    </row>
    <row r="507" spans="1:37" ht="35.25" hidden="1" customHeight="1" thickBot="1">
      <c r="A507">
        <v>489</v>
      </c>
      <c r="B507" s="21"/>
      <c r="C507" s="21"/>
      <c r="D507" s="21"/>
      <c r="E507" s="21"/>
      <c r="F507" s="26"/>
      <c r="G507" s="41" t="str">
        <f t="shared" si="89"/>
        <v/>
      </c>
      <c r="H507" s="35">
        <f t="shared" si="87"/>
        <v>0</v>
      </c>
      <c r="I507" s="36"/>
      <c r="J507" s="36" t="str">
        <f t="shared" si="90"/>
        <v/>
      </c>
      <c r="K507" s="35">
        <f t="shared" si="91"/>
        <v>0</v>
      </c>
      <c r="L507" s="36"/>
      <c r="M507" s="36"/>
      <c r="N507" s="36"/>
      <c r="O507" s="36"/>
      <c r="P507" s="35" t="str">
        <f t="shared" si="97"/>
        <v/>
      </c>
      <c r="Q507" s="22"/>
      <c r="R507" s="42"/>
      <c r="S507" s="22"/>
      <c r="T507" s="42"/>
      <c r="U507" s="42"/>
      <c r="V507" s="38">
        <f t="shared" si="92"/>
        <v>0</v>
      </c>
      <c r="W507" s="35">
        <f t="shared" si="93"/>
        <v>0</v>
      </c>
      <c r="X507" s="36"/>
      <c r="Y507" s="36"/>
      <c r="Z507" s="51"/>
      <c r="AA507" s="35">
        <f t="shared" si="94"/>
        <v>0</v>
      </c>
      <c r="AB507" s="36"/>
      <c r="AC507" s="36"/>
      <c r="AD507" s="51"/>
      <c r="AE507" s="63">
        <f>IFERROR(IF(OR($C507="都道府県",$C507="市区町村"),(($L507*300+$M507*400+$N507*500)),VLOOKUP($G507,リスト!$A$2:$B$4,2,FALSE)),0)-SUM(R507,T507,U507)*2</f>
        <v>0</v>
      </c>
      <c r="AF507" s="38">
        <f t="shared" si="95"/>
        <v>0</v>
      </c>
      <c r="AG507" s="68">
        <f t="shared" si="88"/>
        <v>0</v>
      </c>
      <c r="AH507" s="69">
        <f t="shared" si="96"/>
        <v>0</v>
      </c>
      <c r="AI507" s="40"/>
      <c r="AJ507" s="16"/>
      <c r="AK507" s="29"/>
    </row>
  </sheetData>
  <dataConsolidate/>
  <mergeCells count="38">
    <mergeCell ref="T13:T14"/>
    <mergeCell ref="AH10:AH14"/>
    <mergeCell ref="AB13:AD13"/>
    <mergeCell ref="AC14:AD14"/>
    <mergeCell ref="AE10:AE14"/>
    <mergeCell ref="AA13:AA14"/>
    <mergeCell ref="A10:A14"/>
    <mergeCell ref="X13:X14"/>
    <mergeCell ref="Y13:Y14"/>
    <mergeCell ref="Z13:Z14"/>
    <mergeCell ref="K11:K14"/>
    <mergeCell ref="D10:D14"/>
    <mergeCell ref="F10:F14"/>
    <mergeCell ref="G10:G14"/>
    <mergeCell ref="L13:L14"/>
    <mergeCell ref="M13:M14"/>
    <mergeCell ref="J13:J14"/>
    <mergeCell ref="I13:I14"/>
    <mergeCell ref="W13:W14"/>
    <mergeCell ref="U13:U14"/>
    <mergeCell ref="O11:U11"/>
    <mergeCell ref="R13:R14"/>
    <mergeCell ref="B3:AK3"/>
    <mergeCell ref="B10:B14"/>
    <mergeCell ref="E10:E14"/>
    <mergeCell ref="H10:AD10"/>
    <mergeCell ref="AF10:AF14"/>
    <mergeCell ref="AG10:AG14"/>
    <mergeCell ref="AI10:AI14"/>
    <mergeCell ref="AJ10:AJ14"/>
    <mergeCell ref="AK10:AK14"/>
    <mergeCell ref="H11:H14"/>
    <mergeCell ref="V11:V14"/>
    <mergeCell ref="N13:N14"/>
    <mergeCell ref="O12:O14"/>
    <mergeCell ref="P12:P14"/>
    <mergeCell ref="Q12:Q14"/>
    <mergeCell ref="S12:S14"/>
  </mergeCells>
  <phoneticPr fontId="1"/>
  <conditionalFormatting sqref="D19:D507">
    <cfRule type="expression" dxfId="28" priority="72">
      <formula>OR($C19="都道府県",$C19="市区町村")</formula>
    </cfRule>
  </conditionalFormatting>
  <conditionalFormatting sqref="F19:F507">
    <cfRule type="expression" dxfId="27" priority="69">
      <formula>OR($C19="都道府県",$C19="市区町村")</formula>
    </cfRule>
  </conditionalFormatting>
  <conditionalFormatting sqref="G19:G507">
    <cfRule type="expression" dxfId="26" priority="68">
      <formula>OR($C19="都道府県",$C19="市区町村")</formula>
    </cfRule>
  </conditionalFormatting>
  <conditionalFormatting sqref="E17:E507 U482:U488 R482:R488 H17:N507">
    <cfRule type="expression" dxfId="25" priority="67">
      <formula>OR($C17="私立",$C17="国立")</formula>
    </cfRule>
  </conditionalFormatting>
  <conditionalFormatting sqref="D17:D18">
    <cfRule type="expression" dxfId="24" priority="43">
      <formula>OR($C17="県",$C17="市区町村")</formula>
    </cfRule>
  </conditionalFormatting>
  <conditionalFormatting sqref="F17:F18">
    <cfRule type="expression" dxfId="23" priority="42">
      <formula>OR($C17="県",$C17="市区町村")</formula>
    </cfRule>
  </conditionalFormatting>
  <conditionalFormatting sqref="E17:E18">
    <cfRule type="expression" dxfId="22" priority="40">
      <formula>OR($C17="私立",$C17="国立")</formula>
    </cfRule>
  </conditionalFormatting>
  <conditionalFormatting sqref="G17">
    <cfRule type="expression" dxfId="21" priority="37">
      <formula>OR($C17="県",$C17="市区町村")</formula>
    </cfRule>
  </conditionalFormatting>
  <conditionalFormatting sqref="G18">
    <cfRule type="expression" dxfId="20" priority="36">
      <formula>OR($C18="県",$C18="市区町村")</formula>
    </cfRule>
  </conditionalFormatting>
  <conditionalFormatting sqref="K505">
    <cfRule type="expression" dxfId="19" priority="35">
      <formula>OR($C505="私立",$C505="国立")</formula>
    </cfRule>
  </conditionalFormatting>
  <conditionalFormatting sqref="D482:D488">
    <cfRule type="expression" dxfId="18" priority="34">
      <formula>OR($C482="県",$C482="市")</formula>
    </cfRule>
  </conditionalFormatting>
  <conditionalFormatting sqref="F482:F488">
    <cfRule type="expression" dxfId="17" priority="33">
      <formula>OR($C482="県",$C482="市")</formula>
    </cfRule>
  </conditionalFormatting>
  <conditionalFormatting sqref="G482:G488">
    <cfRule type="expression" dxfId="16" priority="32">
      <formula>OR($C482="県",$C482="市")</formula>
    </cfRule>
  </conditionalFormatting>
  <conditionalFormatting sqref="E482:E488">
    <cfRule type="expression" dxfId="15" priority="31">
      <formula>OR($C482="私立",$C482="国立")</formula>
    </cfRule>
  </conditionalFormatting>
  <conditionalFormatting sqref="AG17:AG18">
    <cfRule type="expression" dxfId="14" priority="24">
      <formula>MOD(AF17/2,1)=0</formula>
    </cfRule>
  </conditionalFormatting>
  <conditionalFormatting sqref="AG19:AG507">
    <cfRule type="expression" dxfId="13" priority="18">
      <formula>MOD($AG19,1)=0</formula>
    </cfRule>
  </conditionalFormatting>
  <conditionalFormatting sqref="O19:P507 P17:P507">
    <cfRule type="expression" dxfId="12" priority="9">
      <formula>OR($C17="私立",$C17="国立")</formula>
    </cfRule>
  </conditionalFormatting>
  <conditionalFormatting sqref="O17:O18">
    <cfRule type="expression" dxfId="11" priority="8">
      <formula>OR($C17="私立",$C17="国立")</formula>
    </cfRule>
  </conditionalFormatting>
  <conditionalFormatting sqref="O482:P488">
    <cfRule type="expression" dxfId="10" priority="7">
      <formula>OR($C482="私立",$C482="国立")</formula>
    </cfRule>
  </conditionalFormatting>
  <conditionalFormatting sqref="AH19:AH507">
    <cfRule type="expression" dxfId="9" priority="4">
      <formula>MOD($AG19,1)=0</formula>
    </cfRule>
  </conditionalFormatting>
  <conditionalFormatting sqref="AH17:AH18">
    <cfRule type="expression" dxfId="8" priority="3">
      <formula>MOD($AG17,1)=0</formula>
    </cfRule>
  </conditionalFormatting>
  <conditionalFormatting sqref="P17:P18">
    <cfRule type="expression" dxfId="7" priority="2">
      <formula>OR($C17="私立",$C17="国立")</formula>
    </cfRule>
  </conditionalFormatting>
  <conditionalFormatting sqref="T482:T488">
    <cfRule type="expression" dxfId="6" priority="1">
      <formula>OR($C482="私立",$C482="国立")</formula>
    </cfRule>
  </conditionalFormatting>
  <dataValidations count="1">
    <dataValidation type="list" allowBlank="1" showInputMessage="1" showErrorMessage="1" sqref="Q17:Q507 S17:S507">
      <formula1>"○,×"</formula1>
    </dataValidation>
  </dataValidations>
  <pageMargins left="0.70866141732283472" right="0.70866141732283472" top="0.74803149606299213" bottom="0.74803149606299213" header="0.31496062992125984" footer="0.31496062992125984"/>
  <pageSetup paperSize="9" scale="24" fitToHeight="0" orientation="landscape"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OFFSET(リスト!$A$18,0,MATCH($C17,リスト!$B$17:$E$17,0),COUNTA(OFFSET(リスト!$A$18,0,MATCH($C17,リスト!$B$17:$E$17,0),4,1)),1)</xm:f>
          </x14:formula1>
          <xm:sqref>D17:D507</xm:sqref>
        </x14:dataValidation>
        <x14:dataValidation type="list" allowBlank="1" showInputMessage="1" showErrorMessage="1">
          <x14:formula1>
            <xm:f>リスト!$A$12:$A$14</xm:f>
          </x14:formula1>
          <xm:sqref>C17:C507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25"/>
  <sheetViews>
    <sheetView view="pageBreakPreview" zoomScaleNormal="100" zoomScaleSheetLayoutView="100" workbookViewId="0">
      <selection activeCell="E55" sqref="E55"/>
    </sheetView>
  </sheetViews>
  <sheetFormatPr defaultColWidth="9" defaultRowHeight="13.2"/>
  <cols>
    <col min="1" max="1" width="15.109375" style="71" customWidth="1"/>
    <col min="2" max="2" width="18" style="71" customWidth="1"/>
    <col min="3" max="3" width="18.21875" style="71" customWidth="1"/>
    <col min="4" max="4" width="15.21875" style="72" customWidth="1"/>
    <col min="5" max="5" width="10.77734375" style="73" customWidth="1"/>
    <col min="6" max="6" width="12.6640625" style="71" customWidth="1"/>
    <col min="7" max="7" width="12.6640625" style="72" customWidth="1"/>
    <col min="8" max="8" width="15.21875" style="72" customWidth="1"/>
    <col min="9" max="10" width="13.109375" style="73" customWidth="1"/>
    <col min="11" max="11" width="12.21875" style="72" customWidth="1"/>
    <col min="12" max="12" width="22.33203125" style="71" customWidth="1"/>
    <col min="13" max="13" width="19" style="71" customWidth="1"/>
    <col min="14" max="14" width="17.77734375" style="71" customWidth="1"/>
    <col min="15" max="15" width="11.88671875" style="71" customWidth="1"/>
    <col min="16" max="16" width="10.44140625" style="71" customWidth="1"/>
    <col min="17" max="17" width="12.33203125" style="71" customWidth="1"/>
    <col min="18" max="18" width="10.44140625" style="71" customWidth="1"/>
    <col min="19" max="20" width="11.33203125" style="71" customWidth="1"/>
    <col min="21" max="22" width="10.33203125" style="71" customWidth="1"/>
    <col min="23" max="23" width="24" style="71" customWidth="1"/>
    <col min="24" max="25" width="10.109375" style="71" customWidth="1"/>
    <col min="26" max="16384" width="9" style="71"/>
  </cols>
  <sheetData>
    <row r="1" spans="1:25" ht="14.25" customHeight="1">
      <c r="A1" s="163" t="s">
        <v>74</v>
      </c>
      <c r="B1" s="164"/>
      <c r="C1" s="164"/>
      <c r="D1" s="164"/>
      <c r="E1" s="164"/>
      <c r="F1" s="164"/>
      <c r="G1" s="164"/>
      <c r="H1" s="164"/>
      <c r="I1" s="164"/>
      <c r="J1" s="164"/>
      <c r="K1" s="164"/>
      <c r="L1" s="164"/>
      <c r="M1" s="164"/>
      <c r="N1" s="164"/>
      <c r="O1" s="164"/>
      <c r="P1" s="164"/>
      <c r="Q1" s="164"/>
      <c r="R1" s="164"/>
      <c r="S1" s="164"/>
      <c r="T1" s="164"/>
      <c r="U1" s="164"/>
      <c r="V1" s="164"/>
      <c r="W1" s="164"/>
    </row>
    <row r="2" spans="1:25">
      <c r="L2" s="74"/>
    </row>
    <row r="3" spans="1:25">
      <c r="J3" s="75"/>
      <c r="K3" s="76"/>
      <c r="L3" s="77"/>
    </row>
    <row r="4" spans="1:25" ht="14.4">
      <c r="A4" s="78" t="s">
        <v>111</v>
      </c>
      <c r="C4" s="78"/>
      <c r="J4" s="79"/>
      <c r="K4" s="80"/>
      <c r="L4" s="81"/>
    </row>
    <row r="5" spans="1:25" ht="14.4">
      <c r="B5" s="78"/>
      <c r="C5" s="78"/>
      <c r="J5" s="77"/>
      <c r="K5" s="80"/>
      <c r="L5" s="82"/>
    </row>
    <row r="6" spans="1:25">
      <c r="E6" s="114" t="s">
        <v>113</v>
      </c>
      <c r="F6" s="116">
        <f>SUM(F11:F1000)</f>
        <v>0</v>
      </c>
      <c r="H6" s="116">
        <f>SUM(H11:H1000)</f>
        <v>0</v>
      </c>
      <c r="J6" s="77"/>
      <c r="K6" s="116">
        <f>SUM(K11:K1000)</f>
        <v>0</v>
      </c>
      <c r="L6" s="82"/>
      <c r="N6" s="83"/>
      <c r="O6" s="83"/>
      <c r="P6" s="83"/>
      <c r="Q6" s="83"/>
      <c r="R6" s="83"/>
      <c r="S6" s="83"/>
      <c r="T6" s="83"/>
      <c r="U6" s="83"/>
      <c r="V6" s="83"/>
      <c r="W6" s="83" t="s">
        <v>75</v>
      </c>
    </row>
    <row r="7" spans="1:25">
      <c r="A7" s="165" t="s">
        <v>76</v>
      </c>
      <c r="B7" s="166" t="s">
        <v>77</v>
      </c>
      <c r="C7" s="166" t="s">
        <v>78</v>
      </c>
      <c r="D7" s="167" t="s">
        <v>112</v>
      </c>
      <c r="E7" s="84"/>
      <c r="F7" s="169" t="s">
        <v>79</v>
      </c>
      <c r="G7" s="167" t="s">
        <v>80</v>
      </c>
      <c r="H7" s="171" t="s">
        <v>81</v>
      </c>
      <c r="I7" s="85"/>
      <c r="J7" s="86"/>
      <c r="K7" s="157" t="s">
        <v>82</v>
      </c>
      <c r="L7" s="158" t="s">
        <v>83</v>
      </c>
      <c r="M7" s="159" t="s">
        <v>84</v>
      </c>
      <c r="N7" s="161" t="s">
        <v>85</v>
      </c>
      <c r="O7" s="162" t="s">
        <v>86</v>
      </c>
      <c r="P7" s="162"/>
      <c r="Q7" s="162"/>
      <c r="R7" s="162"/>
      <c r="S7" s="162"/>
      <c r="T7" s="162"/>
      <c r="U7" s="162"/>
      <c r="V7" s="162"/>
      <c r="W7" s="162"/>
    </row>
    <row r="8" spans="1:25" ht="39" customHeight="1">
      <c r="A8" s="165"/>
      <c r="B8" s="166"/>
      <c r="C8" s="166"/>
      <c r="D8" s="168"/>
      <c r="E8" s="87" t="s">
        <v>87</v>
      </c>
      <c r="F8" s="170"/>
      <c r="G8" s="168"/>
      <c r="H8" s="172"/>
      <c r="I8" s="88" t="s">
        <v>88</v>
      </c>
      <c r="J8" s="89" t="s">
        <v>89</v>
      </c>
      <c r="K8" s="157"/>
      <c r="L8" s="158"/>
      <c r="M8" s="160"/>
      <c r="N8" s="159"/>
      <c r="O8" s="90" t="s">
        <v>90</v>
      </c>
      <c r="P8" s="90" t="s">
        <v>91</v>
      </c>
      <c r="Q8" s="90" t="s">
        <v>92</v>
      </c>
      <c r="R8" s="90" t="s">
        <v>93</v>
      </c>
      <c r="S8" s="90" t="s">
        <v>94</v>
      </c>
      <c r="T8" s="90" t="s">
        <v>95</v>
      </c>
      <c r="U8" s="90" t="s">
        <v>96</v>
      </c>
      <c r="V8" s="90" t="s">
        <v>97</v>
      </c>
      <c r="W8" s="91" t="s">
        <v>98</v>
      </c>
      <c r="X8" s="92">
        <v>0.5</v>
      </c>
      <c r="Y8" s="92">
        <v>0.33333333333333331</v>
      </c>
    </row>
    <row r="9" spans="1:25" ht="18" customHeight="1">
      <c r="A9" s="93" t="s">
        <v>99</v>
      </c>
      <c r="B9" s="93" t="s">
        <v>100</v>
      </c>
      <c r="C9" s="93" t="s">
        <v>101</v>
      </c>
      <c r="D9" s="94" t="s">
        <v>25</v>
      </c>
      <c r="E9" s="95">
        <v>120</v>
      </c>
      <c r="F9" s="96">
        <v>1000</v>
      </c>
      <c r="G9" s="95">
        <f>MIN(1000,1000-(E9*4/3))</f>
        <v>840</v>
      </c>
      <c r="H9" s="95">
        <f>IF(G9&lt;F9,G9,F9)</f>
        <v>840</v>
      </c>
      <c r="I9" s="95">
        <v>600</v>
      </c>
      <c r="J9" s="97">
        <f t="shared" ref="J9:J10" si="0">H9-I9</f>
        <v>240</v>
      </c>
      <c r="K9" s="97">
        <f t="shared" ref="K9:K10" si="1">ROUNDDOWN(H9*3/4,0)</f>
        <v>630</v>
      </c>
      <c r="L9" s="98" t="s">
        <v>102</v>
      </c>
      <c r="M9" s="93" t="s">
        <v>103</v>
      </c>
      <c r="N9" s="93" t="s">
        <v>104</v>
      </c>
      <c r="O9" s="99" t="s">
        <v>105</v>
      </c>
      <c r="P9" s="99" t="s">
        <v>105</v>
      </c>
      <c r="Q9" s="99" t="s">
        <v>105</v>
      </c>
      <c r="R9" s="99"/>
      <c r="S9" s="99"/>
      <c r="T9" s="99"/>
      <c r="U9" s="99"/>
      <c r="V9" s="99"/>
      <c r="W9" s="93"/>
    </row>
    <row r="10" spans="1:25" ht="18" customHeight="1">
      <c r="A10" s="93" t="s">
        <v>106</v>
      </c>
      <c r="B10" s="93" t="s">
        <v>107</v>
      </c>
      <c r="C10" s="93" t="s">
        <v>108</v>
      </c>
      <c r="D10" s="100" t="s">
        <v>25</v>
      </c>
      <c r="E10" s="97">
        <v>210</v>
      </c>
      <c r="F10" s="96">
        <v>150</v>
      </c>
      <c r="G10" s="95">
        <f t="shared" ref="G10" si="2">MIN(1000,1000-(E10*4/3))</f>
        <v>720</v>
      </c>
      <c r="H10" s="95">
        <f>IF(G10&lt;F10,G10,F10)</f>
        <v>150</v>
      </c>
      <c r="I10" s="97">
        <v>0</v>
      </c>
      <c r="J10" s="97">
        <f t="shared" si="0"/>
        <v>150</v>
      </c>
      <c r="K10" s="97">
        <f t="shared" si="1"/>
        <v>112</v>
      </c>
      <c r="L10" s="93"/>
      <c r="M10" s="93" t="s">
        <v>109</v>
      </c>
      <c r="N10" s="93" t="s">
        <v>110</v>
      </c>
      <c r="O10" s="99"/>
      <c r="P10" s="99"/>
      <c r="Q10" s="99"/>
      <c r="R10" s="99"/>
      <c r="S10" s="99"/>
      <c r="T10" s="99" t="s">
        <v>105</v>
      </c>
      <c r="U10" s="99" t="s">
        <v>105</v>
      </c>
      <c r="V10" s="99"/>
      <c r="W10" s="93"/>
    </row>
    <row r="11" spans="1:25" ht="18" customHeight="1">
      <c r="A11" s="101"/>
      <c r="B11" s="102"/>
      <c r="C11" s="102"/>
      <c r="D11" s="103"/>
      <c r="E11" s="104"/>
      <c r="F11" s="105"/>
      <c r="G11" s="106">
        <f>MIN(1000,1000-(E11*4/3))</f>
        <v>1000</v>
      </c>
      <c r="H11" s="106">
        <f>IF(G11&lt;F11,G11,F11)</f>
        <v>0</v>
      </c>
      <c r="I11" s="107"/>
      <c r="J11" s="108">
        <f>H11-I11</f>
        <v>0</v>
      </c>
      <c r="K11" s="108">
        <f>ROUNDDOWN(H11*3/4,0)</f>
        <v>0</v>
      </c>
      <c r="L11" s="109"/>
      <c r="M11" s="109"/>
      <c r="N11" s="110"/>
      <c r="O11" s="111"/>
      <c r="P11" s="111"/>
      <c r="Q11" s="111"/>
      <c r="R11" s="111"/>
      <c r="S11" s="111"/>
      <c r="T11" s="111"/>
      <c r="U11" s="111"/>
      <c r="V11" s="111"/>
      <c r="W11" s="101"/>
    </row>
    <row r="12" spans="1:25" ht="18" hidden="1" customHeight="1">
      <c r="A12" s="101"/>
      <c r="B12" s="102"/>
      <c r="C12" s="102"/>
      <c r="D12" s="103"/>
      <c r="E12" s="104"/>
      <c r="F12" s="105"/>
      <c r="G12" s="106">
        <f t="shared" ref="G12:G46" si="3">MIN(1000,1000-(E12*4/3))</f>
        <v>1000</v>
      </c>
      <c r="H12" s="106">
        <f t="shared" ref="H12:H46" si="4">IF(G12&lt;F12,G12,F12)</f>
        <v>0</v>
      </c>
      <c r="I12" s="107"/>
      <c r="J12" s="108">
        <f t="shared" ref="J12:J46" si="5">H12-I12</f>
        <v>0</v>
      </c>
      <c r="K12" s="108">
        <f t="shared" ref="K12:K46" si="6">ROUNDDOWN(H12*3/4,0)</f>
        <v>0</v>
      </c>
      <c r="L12" s="109"/>
      <c r="M12" s="109"/>
      <c r="N12" s="109"/>
      <c r="O12" s="111"/>
      <c r="P12" s="111"/>
      <c r="Q12" s="111"/>
      <c r="R12" s="111"/>
      <c r="S12" s="111"/>
      <c r="T12" s="111"/>
      <c r="U12" s="111"/>
      <c r="V12" s="111"/>
      <c r="W12" s="101"/>
    </row>
    <row r="13" spans="1:25" ht="18" hidden="1" customHeight="1">
      <c r="A13" s="101"/>
      <c r="B13" s="102"/>
      <c r="C13" s="102"/>
      <c r="D13" s="103"/>
      <c r="E13" s="104"/>
      <c r="F13" s="105"/>
      <c r="G13" s="106">
        <f t="shared" si="3"/>
        <v>1000</v>
      </c>
      <c r="H13" s="106">
        <f t="shared" si="4"/>
        <v>0</v>
      </c>
      <c r="I13" s="107"/>
      <c r="J13" s="108">
        <f t="shared" si="5"/>
        <v>0</v>
      </c>
      <c r="K13" s="108">
        <f t="shared" si="6"/>
        <v>0</v>
      </c>
      <c r="L13" s="109"/>
      <c r="M13" s="109"/>
      <c r="N13" s="109"/>
      <c r="O13" s="111"/>
      <c r="P13" s="111"/>
      <c r="Q13" s="111"/>
      <c r="R13" s="111"/>
      <c r="S13" s="111"/>
      <c r="T13" s="111"/>
      <c r="U13" s="111"/>
      <c r="V13" s="111"/>
      <c r="W13" s="101"/>
    </row>
    <row r="14" spans="1:25" ht="18" hidden="1" customHeight="1">
      <c r="A14" s="101"/>
      <c r="B14" s="102"/>
      <c r="C14" s="102"/>
      <c r="D14" s="103"/>
      <c r="E14" s="104"/>
      <c r="F14" s="105"/>
      <c r="G14" s="106">
        <f t="shared" si="3"/>
        <v>1000</v>
      </c>
      <c r="H14" s="106">
        <f t="shared" si="4"/>
        <v>0</v>
      </c>
      <c r="I14" s="107"/>
      <c r="J14" s="108">
        <f t="shared" si="5"/>
        <v>0</v>
      </c>
      <c r="K14" s="108">
        <f t="shared" si="6"/>
        <v>0</v>
      </c>
      <c r="L14" s="109"/>
      <c r="M14" s="109"/>
      <c r="N14" s="109"/>
      <c r="O14" s="111"/>
      <c r="P14" s="111"/>
      <c r="Q14" s="111"/>
      <c r="R14" s="111"/>
      <c r="S14" s="111"/>
      <c r="T14" s="111"/>
      <c r="U14" s="111"/>
      <c r="V14" s="111"/>
      <c r="W14" s="101"/>
    </row>
    <row r="15" spans="1:25" ht="18" hidden="1" customHeight="1">
      <c r="A15" s="101"/>
      <c r="B15" s="102"/>
      <c r="C15" s="102"/>
      <c r="D15" s="103"/>
      <c r="E15" s="104"/>
      <c r="F15" s="105"/>
      <c r="G15" s="106">
        <f t="shared" si="3"/>
        <v>1000</v>
      </c>
      <c r="H15" s="106">
        <f t="shared" si="4"/>
        <v>0</v>
      </c>
      <c r="I15" s="107"/>
      <c r="J15" s="108">
        <f t="shared" si="5"/>
        <v>0</v>
      </c>
      <c r="K15" s="108">
        <f t="shared" si="6"/>
        <v>0</v>
      </c>
      <c r="L15" s="109"/>
      <c r="M15" s="109"/>
      <c r="N15" s="109"/>
      <c r="O15" s="111"/>
      <c r="P15" s="111"/>
      <c r="Q15" s="111"/>
      <c r="R15" s="111"/>
      <c r="S15" s="111"/>
      <c r="T15" s="111"/>
      <c r="U15" s="111"/>
      <c r="V15" s="111"/>
      <c r="W15" s="101"/>
    </row>
    <row r="16" spans="1:25" ht="18" hidden="1" customHeight="1">
      <c r="A16" s="101"/>
      <c r="B16" s="102"/>
      <c r="C16" s="102"/>
      <c r="D16" s="103"/>
      <c r="E16" s="104"/>
      <c r="F16" s="105"/>
      <c r="G16" s="106">
        <f t="shared" si="3"/>
        <v>1000</v>
      </c>
      <c r="H16" s="106">
        <f t="shared" si="4"/>
        <v>0</v>
      </c>
      <c r="I16" s="107"/>
      <c r="J16" s="108">
        <f t="shared" si="5"/>
        <v>0</v>
      </c>
      <c r="K16" s="108">
        <f t="shared" si="6"/>
        <v>0</v>
      </c>
      <c r="L16" s="109"/>
      <c r="M16" s="109"/>
      <c r="N16" s="109"/>
      <c r="O16" s="111"/>
      <c r="P16" s="111"/>
      <c r="Q16" s="111"/>
      <c r="R16" s="111"/>
      <c r="S16" s="111"/>
      <c r="T16" s="111"/>
      <c r="U16" s="111"/>
      <c r="V16" s="111"/>
      <c r="W16" s="101"/>
    </row>
    <row r="17" spans="1:23" ht="18" hidden="1" customHeight="1">
      <c r="A17" s="101"/>
      <c r="B17" s="102"/>
      <c r="C17" s="102"/>
      <c r="D17" s="103"/>
      <c r="E17" s="104"/>
      <c r="F17" s="105"/>
      <c r="G17" s="106">
        <f t="shared" si="3"/>
        <v>1000</v>
      </c>
      <c r="H17" s="106">
        <f t="shared" si="4"/>
        <v>0</v>
      </c>
      <c r="I17" s="107"/>
      <c r="J17" s="108">
        <f t="shared" si="5"/>
        <v>0</v>
      </c>
      <c r="K17" s="108">
        <f t="shared" si="6"/>
        <v>0</v>
      </c>
      <c r="L17" s="109"/>
      <c r="M17" s="109"/>
      <c r="N17" s="109"/>
      <c r="O17" s="111"/>
      <c r="P17" s="111"/>
      <c r="Q17" s="111"/>
      <c r="R17" s="111"/>
      <c r="S17" s="111"/>
      <c r="T17" s="111"/>
      <c r="U17" s="111"/>
      <c r="V17" s="111"/>
      <c r="W17" s="101"/>
    </row>
    <row r="18" spans="1:23" ht="18" hidden="1" customHeight="1">
      <c r="A18" s="101"/>
      <c r="B18" s="102"/>
      <c r="C18" s="102"/>
      <c r="D18" s="103"/>
      <c r="E18" s="104"/>
      <c r="F18" s="105"/>
      <c r="G18" s="106">
        <f t="shared" si="3"/>
        <v>1000</v>
      </c>
      <c r="H18" s="106">
        <f t="shared" si="4"/>
        <v>0</v>
      </c>
      <c r="I18" s="107"/>
      <c r="J18" s="108">
        <f t="shared" si="5"/>
        <v>0</v>
      </c>
      <c r="K18" s="108">
        <f t="shared" si="6"/>
        <v>0</v>
      </c>
      <c r="L18" s="109"/>
      <c r="M18" s="109"/>
      <c r="N18" s="109"/>
      <c r="O18" s="111"/>
      <c r="P18" s="111"/>
      <c r="Q18" s="111"/>
      <c r="R18" s="111"/>
      <c r="S18" s="111"/>
      <c r="T18" s="111"/>
      <c r="U18" s="111"/>
      <c r="V18" s="111"/>
      <c r="W18" s="101"/>
    </row>
    <row r="19" spans="1:23" ht="18" hidden="1" customHeight="1">
      <c r="A19" s="101"/>
      <c r="B19" s="102"/>
      <c r="C19" s="102"/>
      <c r="D19" s="103"/>
      <c r="E19" s="104"/>
      <c r="F19" s="105"/>
      <c r="G19" s="106">
        <f t="shared" si="3"/>
        <v>1000</v>
      </c>
      <c r="H19" s="106">
        <f t="shared" si="4"/>
        <v>0</v>
      </c>
      <c r="I19" s="107"/>
      <c r="J19" s="108">
        <f t="shared" si="5"/>
        <v>0</v>
      </c>
      <c r="K19" s="108">
        <f t="shared" si="6"/>
        <v>0</v>
      </c>
      <c r="L19" s="109"/>
      <c r="M19" s="109"/>
      <c r="N19" s="109"/>
      <c r="O19" s="111"/>
      <c r="P19" s="111"/>
      <c r="Q19" s="111"/>
      <c r="R19" s="111"/>
      <c r="S19" s="111"/>
      <c r="T19" s="111"/>
      <c r="U19" s="111"/>
      <c r="V19" s="111"/>
      <c r="W19" s="101"/>
    </row>
    <row r="20" spans="1:23" ht="18" hidden="1" customHeight="1">
      <c r="A20" s="101"/>
      <c r="B20" s="102"/>
      <c r="C20" s="102"/>
      <c r="D20" s="103"/>
      <c r="E20" s="104"/>
      <c r="F20" s="105"/>
      <c r="G20" s="106">
        <f t="shared" si="3"/>
        <v>1000</v>
      </c>
      <c r="H20" s="106">
        <f t="shared" si="4"/>
        <v>0</v>
      </c>
      <c r="I20" s="107"/>
      <c r="J20" s="108">
        <f t="shared" si="5"/>
        <v>0</v>
      </c>
      <c r="K20" s="108">
        <f t="shared" si="6"/>
        <v>0</v>
      </c>
      <c r="L20" s="109"/>
      <c r="M20" s="109"/>
      <c r="N20" s="109"/>
      <c r="O20" s="111"/>
      <c r="P20" s="111"/>
      <c r="Q20" s="111"/>
      <c r="R20" s="111"/>
      <c r="S20" s="111"/>
      <c r="T20" s="111"/>
      <c r="U20" s="111"/>
      <c r="V20" s="111"/>
      <c r="W20" s="101"/>
    </row>
    <row r="21" spans="1:23" ht="18" hidden="1" customHeight="1">
      <c r="A21" s="101"/>
      <c r="B21" s="102"/>
      <c r="C21" s="102"/>
      <c r="D21" s="103"/>
      <c r="E21" s="104"/>
      <c r="F21" s="105"/>
      <c r="G21" s="106">
        <f t="shared" si="3"/>
        <v>1000</v>
      </c>
      <c r="H21" s="106">
        <f t="shared" si="4"/>
        <v>0</v>
      </c>
      <c r="I21" s="107"/>
      <c r="J21" s="108">
        <f t="shared" si="5"/>
        <v>0</v>
      </c>
      <c r="K21" s="108">
        <f t="shared" si="6"/>
        <v>0</v>
      </c>
      <c r="L21" s="109"/>
      <c r="M21" s="109"/>
      <c r="N21" s="109"/>
      <c r="O21" s="111"/>
      <c r="P21" s="111"/>
      <c r="Q21" s="111"/>
      <c r="R21" s="111"/>
      <c r="S21" s="111"/>
      <c r="T21" s="111"/>
      <c r="U21" s="111"/>
      <c r="V21" s="111"/>
      <c r="W21" s="101"/>
    </row>
    <row r="22" spans="1:23" ht="18" hidden="1" customHeight="1">
      <c r="A22" s="101"/>
      <c r="B22" s="102"/>
      <c r="C22" s="102"/>
      <c r="D22" s="103"/>
      <c r="E22" s="104"/>
      <c r="F22" s="105"/>
      <c r="G22" s="106">
        <f t="shared" si="3"/>
        <v>1000</v>
      </c>
      <c r="H22" s="106">
        <f t="shared" si="4"/>
        <v>0</v>
      </c>
      <c r="I22" s="107"/>
      <c r="J22" s="108">
        <f t="shared" si="5"/>
        <v>0</v>
      </c>
      <c r="K22" s="108">
        <f t="shared" si="6"/>
        <v>0</v>
      </c>
      <c r="L22" s="109"/>
      <c r="M22" s="109"/>
      <c r="N22" s="109"/>
      <c r="O22" s="111"/>
      <c r="P22" s="111"/>
      <c r="Q22" s="111"/>
      <c r="R22" s="111"/>
      <c r="S22" s="111"/>
      <c r="T22" s="111"/>
      <c r="U22" s="111"/>
      <c r="V22" s="111"/>
      <c r="W22" s="101"/>
    </row>
    <row r="23" spans="1:23" ht="18" hidden="1" customHeight="1">
      <c r="A23" s="101"/>
      <c r="B23" s="102"/>
      <c r="C23" s="102"/>
      <c r="D23" s="103"/>
      <c r="E23" s="104"/>
      <c r="F23" s="105"/>
      <c r="G23" s="106">
        <f t="shared" si="3"/>
        <v>1000</v>
      </c>
      <c r="H23" s="106">
        <f t="shared" si="4"/>
        <v>0</v>
      </c>
      <c r="I23" s="107"/>
      <c r="J23" s="108">
        <f t="shared" si="5"/>
        <v>0</v>
      </c>
      <c r="K23" s="108">
        <f t="shared" si="6"/>
        <v>0</v>
      </c>
      <c r="L23" s="109"/>
      <c r="M23" s="109"/>
      <c r="N23" s="109"/>
      <c r="O23" s="111"/>
      <c r="P23" s="111"/>
      <c r="Q23" s="111"/>
      <c r="R23" s="111"/>
      <c r="S23" s="111"/>
      <c r="T23" s="111"/>
      <c r="U23" s="111"/>
      <c r="V23" s="111"/>
      <c r="W23" s="101"/>
    </row>
    <row r="24" spans="1:23" ht="18" hidden="1" customHeight="1">
      <c r="A24" s="101"/>
      <c r="B24" s="102"/>
      <c r="C24" s="102"/>
      <c r="D24" s="103"/>
      <c r="E24" s="104"/>
      <c r="F24" s="105"/>
      <c r="G24" s="106">
        <f t="shared" si="3"/>
        <v>1000</v>
      </c>
      <c r="H24" s="106">
        <f t="shared" si="4"/>
        <v>0</v>
      </c>
      <c r="I24" s="107"/>
      <c r="J24" s="108">
        <f t="shared" si="5"/>
        <v>0</v>
      </c>
      <c r="K24" s="108">
        <f t="shared" si="6"/>
        <v>0</v>
      </c>
      <c r="L24" s="109"/>
      <c r="M24" s="109"/>
      <c r="N24" s="109"/>
      <c r="O24" s="111"/>
      <c r="P24" s="111"/>
      <c r="Q24" s="111"/>
      <c r="R24" s="111"/>
      <c r="S24" s="111"/>
      <c r="T24" s="111"/>
      <c r="U24" s="111"/>
      <c r="V24" s="111"/>
      <c r="W24" s="101"/>
    </row>
    <row r="25" spans="1:23" ht="18" hidden="1" customHeight="1">
      <c r="A25" s="101"/>
      <c r="B25" s="102"/>
      <c r="C25" s="102"/>
      <c r="D25" s="103"/>
      <c r="E25" s="104"/>
      <c r="F25" s="105"/>
      <c r="G25" s="106">
        <f t="shared" si="3"/>
        <v>1000</v>
      </c>
      <c r="H25" s="106">
        <f t="shared" si="4"/>
        <v>0</v>
      </c>
      <c r="I25" s="107"/>
      <c r="J25" s="108">
        <f t="shared" si="5"/>
        <v>0</v>
      </c>
      <c r="K25" s="108">
        <f t="shared" si="6"/>
        <v>0</v>
      </c>
      <c r="L25" s="109"/>
      <c r="M25" s="109"/>
      <c r="N25" s="109"/>
      <c r="O25" s="111"/>
      <c r="P25" s="111"/>
      <c r="Q25" s="111"/>
      <c r="R25" s="111"/>
      <c r="S25" s="111"/>
      <c r="T25" s="111"/>
      <c r="U25" s="111"/>
      <c r="V25" s="111"/>
      <c r="W25" s="101"/>
    </row>
    <row r="26" spans="1:23" ht="18" hidden="1" customHeight="1">
      <c r="A26" s="101"/>
      <c r="B26" s="102"/>
      <c r="C26" s="102"/>
      <c r="D26" s="103"/>
      <c r="E26" s="104"/>
      <c r="F26" s="105"/>
      <c r="G26" s="106">
        <f t="shared" si="3"/>
        <v>1000</v>
      </c>
      <c r="H26" s="106">
        <f t="shared" si="4"/>
        <v>0</v>
      </c>
      <c r="I26" s="107"/>
      <c r="J26" s="108">
        <f t="shared" si="5"/>
        <v>0</v>
      </c>
      <c r="K26" s="108">
        <f t="shared" si="6"/>
        <v>0</v>
      </c>
      <c r="L26" s="109"/>
      <c r="M26" s="109"/>
      <c r="N26" s="109"/>
      <c r="O26" s="111"/>
      <c r="P26" s="111"/>
      <c r="Q26" s="111"/>
      <c r="R26" s="111"/>
      <c r="S26" s="111"/>
      <c r="T26" s="111"/>
      <c r="U26" s="111"/>
      <c r="V26" s="111"/>
      <c r="W26" s="101"/>
    </row>
    <row r="27" spans="1:23" ht="18" hidden="1" customHeight="1">
      <c r="A27" s="101"/>
      <c r="B27" s="102"/>
      <c r="C27" s="102"/>
      <c r="D27" s="103"/>
      <c r="E27" s="104"/>
      <c r="F27" s="105"/>
      <c r="G27" s="106">
        <f t="shared" si="3"/>
        <v>1000</v>
      </c>
      <c r="H27" s="106">
        <f t="shared" si="4"/>
        <v>0</v>
      </c>
      <c r="I27" s="107"/>
      <c r="J27" s="108">
        <f t="shared" si="5"/>
        <v>0</v>
      </c>
      <c r="K27" s="108">
        <f t="shared" si="6"/>
        <v>0</v>
      </c>
      <c r="L27" s="109"/>
      <c r="M27" s="109"/>
      <c r="N27" s="109"/>
      <c r="O27" s="111"/>
      <c r="P27" s="111"/>
      <c r="Q27" s="111"/>
      <c r="R27" s="111"/>
      <c r="S27" s="111"/>
      <c r="T27" s="111"/>
      <c r="U27" s="111"/>
      <c r="V27" s="111"/>
      <c r="W27" s="101"/>
    </row>
    <row r="28" spans="1:23" ht="18" hidden="1" customHeight="1">
      <c r="A28" s="101"/>
      <c r="B28" s="102"/>
      <c r="C28" s="102"/>
      <c r="D28" s="103"/>
      <c r="E28" s="104"/>
      <c r="F28" s="105"/>
      <c r="G28" s="106">
        <f t="shared" si="3"/>
        <v>1000</v>
      </c>
      <c r="H28" s="106">
        <f t="shared" si="4"/>
        <v>0</v>
      </c>
      <c r="I28" s="107"/>
      <c r="J28" s="108">
        <f t="shared" si="5"/>
        <v>0</v>
      </c>
      <c r="K28" s="108">
        <f t="shared" si="6"/>
        <v>0</v>
      </c>
      <c r="L28" s="109"/>
      <c r="M28" s="109"/>
      <c r="N28" s="109"/>
      <c r="O28" s="111"/>
      <c r="P28" s="111"/>
      <c r="Q28" s="111"/>
      <c r="R28" s="111"/>
      <c r="S28" s="111"/>
      <c r="T28" s="111"/>
      <c r="U28" s="111"/>
      <c r="V28" s="111"/>
      <c r="W28" s="101"/>
    </row>
    <row r="29" spans="1:23" ht="18" hidden="1" customHeight="1">
      <c r="A29" s="101"/>
      <c r="B29" s="102"/>
      <c r="C29" s="102"/>
      <c r="D29" s="103"/>
      <c r="E29" s="104"/>
      <c r="F29" s="105"/>
      <c r="G29" s="106">
        <f t="shared" si="3"/>
        <v>1000</v>
      </c>
      <c r="H29" s="106">
        <f t="shared" si="4"/>
        <v>0</v>
      </c>
      <c r="I29" s="107"/>
      <c r="J29" s="108">
        <f t="shared" si="5"/>
        <v>0</v>
      </c>
      <c r="K29" s="108">
        <f t="shared" si="6"/>
        <v>0</v>
      </c>
      <c r="L29" s="109"/>
      <c r="M29" s="109"/>
      <c r="N29" s="109"/>
      <c r="O29" s="111"/>
      <c r="P29" s="111"/>
      <c r="Q29" s="111"/>
      <c r="R29" s="111"/>
      <c r="S29" s="111"/>
      <c r="T29" s="111"/>
      <c r="U29" s="111"/>
      <c r="V29" s="111"/>
      <c r="W29" s="101"/>
    </row>
    <row r="30" spans="1:23" ht="18" hidden="1" customHeight="1">
      <c r="A30" s="101"/>
      <c r="B30" s="102"/>
      <c r="C30" s="102"/>
      <c r="D30" s="103"/>
      <c r="E30" s="104"/>
      <c r="F30" s="105"/>
      <c r="G30" s="106">
        <f t="shared" si="3"/>
        <v>1000</v>
      </c>
      <c r="H30" s="106">
        <f t="shared" si="4"/>
        <v>0</v>
      </c>
      <c r="I30" s="107"/>
      <c r="J30" s="108">
        <f t="shared" si="5"/>
        <v>0</v>
      </c>
      <c r="K30" s="108">
        <f t="shared" si="6"/>
        <v>0</v>
      </c>
      <c r="L30" s="109"/>
      <c r="M30" s="109"/>
      <c r="N30" s="109"/>
      <c r="O30" s="111"/>
      <c r="P30" s="111"/>
      <c r="Q30" s="111"/>
      <c r="R30" s="111"/>
      <c r="S30" s="111"/>
      <c r="T30" s="111"/>
      <c r="U30" s="111"/>
      <c r="V30" s="111"/>
      <c r="W30" s="101"/>
    </row>
    <row r="31" spans="1:23" ht="18" hidden="1" customHeight="1">
      <c r="A31" s="101"/>
      <c r="B31" s="102"/>
      <c r="C31" s="102"/>
      <c r="D31" s="103"/>
      <c r="E31" s="104"/>
      <c r="F31" s="105"/>
      <c r="G31" s="106">
        <f t="shared" si="3"/>
        <v>1000</v>
      </c>
      <c r="H31" s="106">
        <f t="shared" si="4"/>
        <v>0</v>
      </c>
      <c r="I31" s="107"/>
      <c r="J31" s="108">
        <f t="shared" si="5"/>
        <v>0</v>
      </c>
      <c r="K31" s="108">
        <f t="shared" si="6"/>
        <v>0</v>
      </c>
      <c r="L31" s="109"/>
      <c r="M31" s="109"/>
      <c r="N31" s="109"/>
      <c r="O31" s="111"/>
      <c r="P31" s="111"/>
      <c r="Q31" s="111"/>
      <c r="R31" s="111"/>
      <c r="S31" s="111"/>
      <c r="T31" s="111"/>
      <c r="U31" s="111"/>
      <c r="V31" s="111"/>
      <c r="W31" s="101"/>
    </row>
    <row r="32" spans="1:23" ht="18" hidden="1" customHeight="1">
      <c r="A32" s="101"/>
      <c r="B32" s="102"/>
      <c r="C32" s="102"/>
      <c r="D32" s="103"/>
      <c r="E32" s="104"/>
      <c r="F32" s="105"/>
      <c r="G32" s="106">
        <f t="shared" si="3"/>
        <v>1000</v>
      </c>
      <c r="H32" s="106">
        <f t="shared" si="4"/>
        <v>0</v>
      </c>
      <c r="I32" s="107"/>
      <c r="J32" s="108">
        <f t="shared" si="5"/>
        <v>0</v>
      </c>
      <c r="K32" s="108">
        <f t="shared" si="6"/>
        <v>0</v>
      </c>
      <c r="L32" s="109"/>
      <c r="M32" s="109"/>
      <c r="N32" s="109"/>
      <c r="O32" s="111"/>
      <c r="P32" s="111"/>
      <c r="Q32" s="111"/>
      <c r="R32" s="111"/>
      <c r="S32" s="111"/>
      <c r="T32" s="111"/>
      <c r="U32" s="111"/>
      <c r="V32" s="111"/>
      <c r="W32" s="101"/>
    </row>
    <row r="33" spans="1:23" ht="18" hidden="1" customHeight="1">
      <c r="A33" s="101"/>
      <c r="B33" s="102"/>
      <c r="C33" s="102"/>
      <c r="D33" s="103"/>
      <c r="E33" s="104"/>
      <c r="F33" s="105"/>
      <c r="G33" s="106">
        <f t="shared" si="3"/>
        <v>1000</v>
      </c>
      <c r="H33" s="106">
        <f t="shared" si="4"/>
        <v>0</v>
      </c>
      <c r="I33" s="107"/>
      <c r="J33" s="108">
        <f t="shared" si="5"/>
        <v>0</v>
      </c>
      <c r="K33" s="108">
        <f t="shared" si="6"/>
        <v>0</v>
      </c>
      <c r="L33" s="109"/>
      <c r="M33" s="109"/>
      <c r="N33" s="109"/>
      <c r="O33" s="111"/>
      <c r="P33" s="111"/>
      <c r="Q33" s="111"/>
      <c r="R33" s="111"/>
      <c r="S33" s="111"/>
      <c r="T33" s="111"/>
      <c r="U33" s="111"/>
      <c r="V33" s="111"/>
      <c r="W33" s="101"/>
    </row>
    <row r="34" spans="1:23" ht="18" hidden="1" customHeight="1">
      <c r="A34" s="101"/>
      <c r="B34" s="102"/>
      <c r="C34" s="102"/>
      <c r="D34" s="103"/>
      <c r="E34" s="104"/>
      <c r="F34" s="105"/>
      <c r="G34" s="106">
        <f t="shared" si="3"/>
        <v>1000</v>
      </c>
      <c r="H34" s="106">
        <f t="shared" si="4"/>
        <v>0</v>
      </c>
      <c r="I34" s="107"/>
      <c r="J34" s="108">
        <f t="shared" si="5"/>
        <v>0</v>
      </c>
      <c r="K34" s="108">
        <f t="shared" si="6"/>
        <v>0</v>
      </c>
      <c r="L34" s="109"/>
      <c r="M34" s="109"/>
      <c r="N34" s="109"/>
      <c r="O34" s="111"/>
      <c r="P34" s="111"/>
      <c r="Q34" s="111"/>
      <c r="R34" s="111"/>
      <c r="S34" s="111"/>
      <c r="T34" s="111"/>
      <c r="U34" s="111"/>
      <c r="V34" s="111"/>
      <c r="W34" s="101"/>
    </row>
    <row r="35" spans="1:23" ht="18" hidden="1" customHeight="1">
      <c r="A35" s="101"/>
      <c r="B35" s="102"/>
      <c r="C35" s="102"/>
      <c r="D35" s="103"/>
      <c r="E35" s="104"/>
      <c r="F35" s="105"/>
      <c r="G35" s="106">
        <f t="shared" si="3"/>
        <v>1000</v>
      </c>
      <c r="H35" s="106">
        <f t="shared" si="4"/>
        <v>0</v>
      </c>
      <c r="I35" s="107"/>
      <c r="J35" s="108">
        <f t="shared" si="5"/>
        <v>0</v>
      </c>
      <c r="K35" s="108">
        <f t="shared" si="6"/>
        <v>0</v>
      </c>
      <c r="L35" s="109"/>
      <c r="M35" s="109"/>
      <c r="N35" s="109"/>
      <c r="O35" s="111"/>
      <c r="P35" s="111"/>
      <c r="Q35" s="111"/>
      <c r="R35" s="111"/>
      <c r="S35" s="111"/>
      <c r="T35" s="111"/>
      <c r="U35" s="111"/>
      <c r="V35" s="111"/>
      <c r="W35" s="101"/>
    </row>
    <row r="36" spans="1:23" ht="18" hidden="1" customHeight="1">
      <c r="A36" s="101"/>
      <c r="B36" s="102"/>
      <c r="C36" s="102"/>
      <c r="D36" s="103"/>
      <c r="E36" s="104"/>
      <c r="F36" s="105"/>
      <c r="G36" s="106">
        <f t="shared" si="3"/>
        <v>1000</v>
      </c>
      <c r="H36" s="106">
        <f t="shared" si="4"/>
        <v>0</v>
      </c>
      <c r="I36" s="107"/>
      <c r="J36" s="108">
        <f t="shared" si="5"/>
        <v>0</v>
      </c>
      <c r="K36" s="108">
        <f t="shared" si="6"/>
        <v>0</v>
      </c>
      <c r="L36" s="109"/>
      <c r="M36" s="109"/>
      <c r="N36" s="109"/>
      <c r="O36" s="111"/>
      <c r="P36" s="111"/>
      <c r="Q36" s="111"/>
      <c r="R36" s="111"/>
      <c r="S36" s="111"/>
      <c r="T36" s="111"/>
      <c r="U36" s="111"/>
      <c r="V36" s="111"/>
      <c r="W36" s="101"/>
    </row>
    <row r="37" spans="1:23" ht="18" hidden="1" customHeight="1">
      <c r="A37" s="101"/>
      <c r="B37" s="102"/>
      <c r="C37" s="102"/>
      <c r="D37" s="103"/>
      <c r="E37" s="104"/>
      <c r="F37" s="105"/>
      <c r="G37" s="106">
        <f t="shared" si="3"/>
        <v>1000</v>
      </c>
      <c r="H37" s="106">
        <f t="shared" si="4"/>
        <v>0</v>
      </c>
      <c r="I37" s="107"/>
      <c r="J37" s="108">
        <f t="shared" si="5"/>
        <v>0</v>
      </c>
      <c r="K37" s="108">
        <f t="shared" si="6"/>
        <v>0</v>
      </c>
      <c r="L37" s="109"/>
      <c r="M37" s="109"/>
      <c r="N37" s="109"/>
      <c r="O37" s="111"/>
      <c r="P37" s="111"/>
      <c r="Q37" s="111"/>
      <c r="R37" s="111"/>
      <c r="S37" s="111"/>
      <c r="T37" s="111"/>
      <c r="U37" s="111"/>
      <c r="V37" s="111"/>
      <c r="W37" s="101"/>
    </row>
    <row r="38" spans="1:23" ht="18" hidden="1" customHeight="1">
      <c r="A38" s="101"/>
      <c r="B38" s="102"/>
      <c r="C38" s="102"/>
      <c r="D38" s="103"/>
      <c r="E38" s="104"/>
      <c r="F38" s="105"/>
      <c r="G38" s="106">
        <f t="shared" si="3"/>
        <v>1000</v>
      </c>
      <c r="H38" s="106">
        <f t="shared" si="4"/>
        <v>0</v>
      </c>
      <c r="I38" s="107"/>
      <c r="J38" s="108">
        <f t="shared" si="5"/>
        <v>0</v>
      </c>
      <c r="K38" s="108">
        <f t="shared" si="6"/>
        <v>0</v>
      </c>
      <c r="L38" s="109"/>
      <c r="M38" s="109"/>
      <c r="N38" s="109"/>
      <c r="O38" s="111"/>
      <c r="P38" s="111"/>
      <c r="Q38" s="111"/>
      <c r="R38" s="111"/>
      <c r="S38" s="111"/>
      <c r="T38" s="111"/>
      <c r="U38" s="111"/>
      <c r="V38" s="111"/>
      <c r="W38" s="101"/>
    </row>
    <row r="39" spans="1:23" ht="18" hidden="1" customHeight="1">
      <c r="A39" s="101"/>
      <c r="B39" s="102"/>
      <c r="C39" s="102"/>
      <c r="D39" s="103"/>
      <c r="E39" s="104"/>
      <c r="F39" s="105"/>
      <c r="G39" s="106">
        <f t="shared" si="3"/>
        <v>1000</v>
      </c>
      <c r="H39" s="106">
        <f t="shared" si="4"/>
        <v>0</v>
      </c>
      <c r="I39" s="107"/>
      <c r="J39" s="108">
        <f t="shared" si="5"/>
        <v>0</v>
      </c>
      <c r="K39" s="108">
        <f t="shared" si="6"/>
        <v>0</v>
      </c>
      <c r="L39" s="109"/>
      <c r="M39" s="109"/>
      <c r="N39" s="109"/>
      <c r="O39" s="111"/>
      <c r="P39" s="111"/>
      <c r="Q39" s="111"/>
      <c r="R39" s="111"/>
      <c r="S39" s="111"/>
      <c r="T39" s="111"/>
      <c r="U39" s="111"/>
      <c r="V39" s="111"/>
      <c r="W39" s="101"/>
    </row>
    <row r="40" spans="1:23" ht="18" hidden="1" customHeight="1">
      <c r="A40" s="101"/>
      <c r="B40" s="102"/>
      <c r="C40" s="102"/>
      <c r="D40" s="103"/>
      <c r="E40" s="104"/>
      <c r="F40" s="105"/>
      <c r="G40" s="106">
        <f t="shared" si="3"/>
        <v>1000</v>
      </c>
      <c r="H40" s="106">
        <f t="shared" si="4"/>
        <v>0</v>
      </c>
      <c r="I40" s="107"/>
      <c r="J40" s="108">
        <f t="shared" si="5"/>
        <v>0</v>
      </c>
      <c r="K40" s="108">
        <f t="shared" si="6"/>
        <v>0</v>
      </c>
      <c r="L40" s="109"/>
      <c r="M40" s="109"/>
      <c r="N40" s="109"/>
      <c r="O40" s="111"/>
      <c r="P40" s="111"/>
      <c r="Q40" s="111"/>
      <c r="R40" s="111"/>
      <c r="S40" s="111"/>
      <c r="T40" s="111"/>
      <c r="U40" s="111"/>
      <c r="V40" s="111"/>
      <c r="W40" s="101"/>
    </row>
    <row r="41" spans="1:23" ht="18" hidden="1" customHeight="1">
      <c r="A41" s="101"/>
      <c r="B41" s="102"/>
      <c r="C41" s="102"/>
      <c r="D41" s="103"/>
      <c r="E41" s="104"/>
      <c r="F41" s="105"/>
      <c r="G41" s="106">
        <f t="shared" si="3"/>
        <v>1000</v>
      </c>
      <c r="H41" s="106">
        <f t="shared" si="4"/>
        <v>0</v>
      </c>
      <c r="I41" s="107"/>
      <c r="J41" s="108">
        <f t="shared" si="5"/>
        <v>0</v>
      </c>
      <c r="K41" s="108">
        <f t="shared" si="6"/>
        <v>0</v>
      </c>
      <c r="L41" s="109"/>
      <c r="M41" s="109"/>
      <c r="N41" s="109"/>
      <c r="O41" s="111"/>
      <c r="P41" s="111"/>
      <c r="Q41" s="111"/>
      <c r="R41" s="111"/>
      <c r="S41" s="111"/>
      <c r="T41" s="111"/>
      <c r="U41" s="111"/>
      <c r="V41" s="111"/>
      <c r="W41" s="101"/>
    </row>
    <row r="42" spans="1:23" ht="18" hidden="1" customHeight="1">
      <c r="A42" s="101"/>
      <c r="B42" s="102"/>
      <c r="C42" s="102"/>
      <c r="D42" s="103"/>
      <c r="E42" s="104"/>
      <c r="F42" s="105"/>
      <c r="G42" s="106">
        <f t="shared" si="3"/>
        <v>1000</v>
      </c>
      <c r="H42" s="106">
        <f t="shared" si="4"/>
        <v>0</v>
      </c>
      <c r="I42" s="107"/>
      <c r="J42" s="108">
        <f t="shared" si="5"/>
        <v>0</v>
      </c>
      <c r="K42" s="108">
        <f t="shared" si="6"/>
        <v>0</v>
      </c>
      <c r="L42" s="109"/>
      <c r="M42" s="109"/>
      <c r="N42" s="109"/>
      <c r="O42" s="111"/>
      <c r="P42" s="111"/>
      <c r="Q42" s="111"/>
      <c r="R42" s="111"/>
      <c r="S42" s="111"/>
      <c r="T42" s="111"/>
      <c r="U42" s="111"/>
      <c r="V42" s="111"/>
      <c r="W42" s="101"/>
    </row>
    <row r="43" spans="1:23" ht="18" hidden="1" customHeight="1">
      <c r="A43" s="101"/>
      <c r="B43" s="102"/>
      <c r="C43" s="102"/>
      <c r="D43" s="103"/>
      <c r="E43" s="104"/>
      <c r="F43" s="105"/>
      <c r="G43" s="106">
        <f t="shared" si="3"/>
        <v>1000</v>
      </c>
      <c r="H43" s="106">
        <f t="shared" si="4"/>
        <v>0</v>
      </c>
      <c r="I43" s="107"/>
      <c r="J43" s="108">
        <f t="shared" si="5"/>
        <v>0</v>
      </c>
      <c r="K43" s="108">
        <f t="shared" si="6"/>
        <v>0</v>
      </c>
      <c r="L43" s="109"/>
      <c r="M43" s="109"/>
      <c r="N43" s="109"/>
      <c r="O43" s="111"/>
      <c r="P43" s="111"/>
      <c r="Q43" s="111"/>
      <c r="R43" s="111"/>
      <c r="S43" s="111"/>
      <c r="T43" s="111"/>
      <c r="U43" s="111"/>
      <c r="V43" s="111"/>
      <c r="W43" s="101"/>
    </row>
    <row r="44" spans="1:23" ht="18" hidden="1" customHeight="1">
      <c r="A44" s="101"/>
      <c r="B44" s="102"/>
      <c r="C44" s="102"/>
      <c r="D44" s="103"/>
      <c r="E44" s="104"/>
      <c r="F44" s="105"/>
      <c r="G44" s="106">
        <f t="shared" si="3"/>
        <v>1000</v>
      </c>
      <c r="H44" s="106">
        <f t="shared" si="4"/>
        <v>0</v>
      </c>
      <c r="I44" s="107"/>
      <c r="J44" s="108">
        <f t="shared" si="5"/>
        <v>0</v>
      </c>
      <c r="K44" s="108">
        <f t="shared" si="6"/>
        <v>0</v>
      </c>
      <c r="L44" s="109"/>
      <c r="M44" s="109"/>
      <c r="N44" s="109"/>
      <c r="O44" s="111"/>
      <c r="P44" s="111"/>
      <c r="Q44" s="111"/>
      <c r="R44" s="111"/>
      <c r="S44" s="111"/>
      <c r="T44" s="111"/>
      <c r="U44" s="111"/>
      <c r="V44" s="111"/>
      <c r="W44" s="101"/>
    </row>
    <row r="45" spans="1:23" ht="18" hidden="1" customHeight="1">
      <c r="A45" s="101"/>
      <c r="B45" s="102"/>
      <c r="C45" s="102"/>
      <c r="D45" s="103"/>
      <c r="E45" s="104"/>
      <c r="F45" s="105"/>
      <c r="G45" s="106">
        <f t="shared" si="3"/>
        <v>1000</v>
      </c>
      <c r="H45" s="106">
        <f t="shared" si="4"/>
        <v>0</v>
      </c>
      <c r="I45" s="107"/>
      <c r="J45" s="108">
        <f t="shared" si="5"/>
        <v>0</v>
      </c>
      <c r="K45" s="108">
        <f t="shared" si="6"/>
        <v>0</v>
      </c>
      <c r="L45" s="109"/>
      <c r="M45" s="109"/>
      <c r="N45" s="109"/>
      <c r="O45" s="111"/>
      <c r="P45" s="111"/>
      <c r="Q45" s="111"/>
      <c r="R45" s="111"/>
      <c r="S45" s="111"/>
      <c r="T45" s="111"/>
      <c r="U45" s="111"/>
      <c r="V45" s="111"/>
      <c r="W45" s="101"/>
    </row>
    <row r="46" spans="1:23" ht="18" hidden="1" customHeight="1">
      <c r="A46" s="101"/>
      <c r="B46" s="102"/>
      <c r="C46" s="102"/>
      <c r="D46" s="103"/>
      <c r="E46" s="104"/>
      <c r="F46" s="105"/>
      <c r="G46" s="106">
        <f t="shared" si="3"/>
        <v>1000</v>
      </c>
      <c r="H46" s="106">
        <f t="shared" si="4"/>
        <v>0</v>
      </c>
      <c r="I46" s="107"/>
      <c r="J46" s="108">
        <f t="shared" si="5"/>
        <v>0</v>
      </c>
      <c r="K46" s="108">
        <f t="shared" si="6"/>
        <v>0</v>
      </c>
      <c r="L46" s="109"/>
      <c r="M46" s="109"/>
      <c r="N46" s="109"/>
      <c r="O46" s="111"/>
      <c r="P46" s="111"/>
      <c r="Q46" s="111"/>
      <c r="R46" s="111"/>
      <c r="S46" s="111"/>
      <c r="T46" s="111"/>
      <c r="U46" s="111"/>
      <c r="V46" s="111"/>
      <c r="W46" s="101"/>
    </row>
    <row r="47" spans="1:23" ht="18" customHeight="1">
      <c r="B47" s="112"/>
      <c r="C47" s="112"/>
      <c r="D47" s="103"/>
      <c r="E47" s="104"/>
      <c r="F47" s="112"/>
      <c r="G47" s="113"/>
      <c r="H47" s="113"/>
      <c r="I47" s="114"/>
      <c r="J47" s="114"/>
      <c r="K47" s="113"/>
    </row>
    <row r="48" spans="1:23" ht="18" customHeight="1">
      <c r="B48" s="112"/>
      <c r="C48" s="112"/>
      <c r="D48" s="103"/>
      <c r="E48" s="104"/>
      <c r="F48" s="112"/>
      <c r="G48" s="113"/>
      <c r="H48" s="113"/>
      <c r="I48" s="114"/>
      <c r="J48" s="114"/>
      <c r="K48" s="113"/>
    </row>
    <row r="49" spans="2:11" ht="18" customHeight="1">
      <c r="B49" s="112"/>
      <c r="C49" s="112"/>
      <c r="D49" s="115"/>
      <c r="E49" s="114"/>
      <c r="F49" s="112"/>
      <c r="G49" s="113"/>
      <c r="H49" s="113"/>
      <c r="I49" s="114"/>
      <c r="J49" s="114"/>
      <c r="K49" s="113"/>
    </row>
    <row r="50" spans="2:11" ht="18" customHeight="1">
      <c r="B50" s="112"/>
      <c r="C50" s="112"/>
      <c r="D50" s="115"/>
      <c r="E50" s="114"/>
      <c r="F50" s="112"/>
      <c r="G50" s="113"/>
      <c r="H50" s="113"/>
      <c r="I50" s="114"/>
      <c r="J50" s="114"/>
      <c r="K50" s="113"/>
    </row>
    <row r="51" spans="2:11" ht="18" customHeight="1">
      <c r="B51" s="112"/>
      <c r="C51" s="112"/>
      <c r="D51" s="113"/>
      <c r="E51" s="114"/>
      <c r="F51" s="112"/>
      <c r="G51" s="113"/>
      <c r="H51" s="113"/>
      <c r="I51" s="114"/>
      <c r="J51" s="114"/>
      <c r="K51" s="113"/>
    </row>
    <row r="52" spans="2:11" ht="18" customHeight="1">
      <c r="B52" s="112"/>
      <c r="C52" s="112"/>
      <c r="D52" s="113"/>
      <c r="E52" s="114"/>
      <c r="F52" s="112"/>
      <c r="G52" s="113"/>
      <c r="H52" s="113"/>
      <c r="I52" s="114"/>
      <c r="J52" s="114"/>
      <c r="K52" s="113"/>
    </row>
    <row r="53" spans="2:11" ht="18" customHeight="1">
      <c r="B53" s="112"/>
      <c r="C53" s="112"/>
      <c r="D53" s="113"/>
      <c r="E53" s="114"/>
      <c r="F53" s="112"/>
      <c r="G53" s="113"/>
      <c r="H53" s="113"/>
      <c r="I53" s="114"/>
      <c r="J53" s="114"/>
      <c r="K53" s="113"/>
    </row>
    <row r="54" spans="2:11" ht="18" customHeight="1">
      <c r="B54" s="112"/>
      <c r="C54" s="112"/>
      <c r="D54" s="113"/>
      <c r="E54" s="114"/>
      <c r="F54" s="112"/>
      <c r="G54" s="113"/>
      <c r="H54" s="113"/>
      <c r="I54" s="114"/>
      <c r="J54" s="114"/>
      <c r="K54" s="113"/>
    </row>
    <row r="55" spans="2:11" ht="18" customHeight="1">
      <c r="B55" s="112"/>
      <c r="C55" s="112"/>
      <c r="D55" s="113"/>
      <c r="E55" s="114"/>
      <c r="F55" s="112"/>
      <c r="G55" s="113"/>
      <c r="H55" s="113"/>
      <c r="I55" s="114"/>
      <c r="J55" s="114"/>
      <c r="K55" s="113"/>
    </row>
    <row r="56" spans="2:11" ht="18" customHeight="1">
      <c r="B56" s="112"/>
      <c r="C56" s="112"/>
      <c r="D56" s="113"/>
      <c r="E56" s="114"/>
      <c r="F56" s="112"/>
      <c r="G56" s="113"/>
      <c r="H56" s="113"/>
      <c r="I56" s="114"/>
      <c r="J56" s="114"/>
      <c r="K56" s="113"/>
    </row>
    <row r="57" spans="2:11" ht="18" customHeight="1">
      <c r="B57" s="112"/>
      <c r="C57" s="112"/>
      <c r="D57" s="113"/>
      <c r="E57" s="114"/>
      <c r="F57" s="112"/>
      <c r="G57" s="113"/>
      <c r="H57" s="113"/>
      <c r="I57" s="114"/>
      <c r="J57" s="114"/>
      <c r="K57" s="113"/>
    </row>
    <row r="58" spans="2:11" ht="18" customHeight="1">
      <c r="B58" s="112"/>
      <c r="C58" s="112"/>
      <c r="D58" s="113"/>
      <c r="E58" s="114"/>
      <c r="F58" s="112"/>
      <c r="G58" s="113"/>
      <c r="H58" s="113"/>
      <c r="I58" s="114"/>
      <c r="J58" s="114"/>
      <c r="K58" s="113"/>
    </row>
    <row r="59" spans="2:11" ht="18" customHeight="1">
      <c r="B59" s="112"/>
      <c r="C59" s="112"/>
      <c r="D59" s="113"/>
      <c r="E59" s="114"/>
      <c r="F59" s="112"/>
      <c r="G59" s="113"/>
      <c r="H59" s="113"/>
      <c r="I59" s="114"/>
      <c r="J59" s="114"/>
      <c r="K59" s="113"/>
    </row>
    <row r="60" spans="2:11" ht="18" customHeight="1">
      <c r="B60" s="112"/>
      <c r="C60" s="112"/>
      <c r="D60" s="113"/>
      <c r="E60" s="114"/>
      <c r="F60" s="112"/>
      <c r="G60" s="113"/>
      <c r="H60" s="113"/>
      <c r="I60" s="114"/>
      <c r="J60" s="114"/>
      <c r="K60" s="113"/>
    </row>
    <row r="61" spans="2:11" ht="18" customHeight="1">
      <c r="B61" s="112"/>
      <c r="C61" s="112"/>
      <c r="D61" s="113"/>
      <c r="E61" s="114"/>
      <c r="F61" s="112"/>
      <c r="G61" s="113"/>
      <c r="H61" s="113"/>
      <c r="I61" s="114"/>
      <c r="J61" s="114"/>
      <c r="K61" s="113"/>
    </row>
    <row r="62" spans="2:11" ht="18" customHeight="1">
      <c r="B62" s="112"/>
      <c r="C62" s="112"/>
      <c r="D62" s="113"/>
      <c r="E62" s="114"/>
      <c r="F62" s="112"/>
      <c r="G62" s="113"/>
      <c r="H62" s="113"/>
      <c r="I62" s="114"/>
      <c r="J62" s="114"/>
      <c r="K62" s="113"/>
    </row>
    <row r="63" spans="2:11" ht="18" customHeight="1">
      <c r="B63" s="112"/>
      <c r="C63" s="112"/>
      <c r="D63" s="113"/>
      <c r="E63" s="114"/>
      <c r="F63" s="112"/>
      <c r="G63" s="113"/>
      <c r="H63" s="113"/>
      <c r="I63" s="114"/>
      <c r="J63" s="114"/>
      <c r="K63" s="113"/>
    </row>
    <row r="64" spans="2:11" ht="18" customHeight="1">
      <c r="B64" s="112"/>
      <c r="C64" s="112"/>
      <c r="D64" s="113"/>
      <c r="E64" s="114"/>
      <c r="F64" s="112"/>
      <c r="G64" s="113"/>
      <c r="H64" s="113"/>
      <c r="I64" s="114"/>
      <c r="J64" s="114"/>
      <c r="K64" s="113"/>
    </row>
    <row r="65" spans="2:11" ht="18" customHeight="1">
      <c r="B65" s="112"/>
      <c r="C65" s="112"/>
      <c r="D65" s="113"/>
      <c r="E65" s="114"/>
      <c r="F65" s="112"/>
      <c r="G65" s="113"/>
      <c r="H65" s="113"/>
      <c r="I65" s="114"/>
      <c r="J65" s="114"/>
      <c r="K65" s="113"/>
    </row>
    <row r="66" spans="2:11" ht="18" customHeight="1">
      <c r="B66" s="112"/>
      <c r="C66" s="112"/>
      <c r="D66" s="113"/>
      <c r="E66" s="114"/>
      <c r="F66" s="112"/>
      <c r="G66" s="113"/>
      <c r="H66" s="113"/>
      <c r="I66" s="114"/>
      <c r="J66" s="114"/>
      <c r="K66" s="113"/>
    </row>
    <row r="67" spans="2:11" ht="18" customHeight="1">
      <c r="B67" s="112"/>
      <c r="C67" s="112"/>
      <c r="D67" s="113"/>
      <c r="E67" s="114"/>
      <c r="F67" s="112"/>
      <c r="G67" s="113"/>
      <c r="H67" s="113"/>
      <c r="I67" s="114"/>
      <c r="J67" s="114"/>
      <c r="K67" s="113"/>
    </row>
    <row r="68" spans="2:11" ht="18" customHeight="1">
      <c r="B68" s="112"/>
      <c r="C68" s="112"/>
      <c r="D68" s="113"/>
      <c r="E68" s="114"/>
      <c r="F68" s="112"/>
      <c r="G68" s="113"/>
      <c r="H68" s="113"/>
      <c r="I68" s="114"/>
      <c r="J68" s="114"/>
      <c r="K68" s="113"/>
    </row>
    <row r="69" spans="2:11" ht="18" customHeight="1">
      <c r="B69" s="112"/>
      <c r="C69" s="112"/>
      <c r="D69" s="113"/>
      <c r="E69" s="114"/>
      <c r="F69" s="112"/>
      <c r="G69" s="113"/>
      <c r="H69" s="113"/>
      <c r="I69" s="114"/>
      <c r="J69" s="114"/>
      <c r="K69" s="113"/>
    </row>
    <row r="70" spans="2:11" ht="18" customHeight="1">
      <c r="B70" s="112"/>
      <c r="C70" s="112"/>
      <c r="D70" s="113"/>
      <c r="E70" s="114"/>
      <c r="F70" s="112"/>
      <c r="G70" s="113"/>
      <c r="H70" s="113"/>
      <c r="I70" s="114"/>
      <c r="J70" s="114"/>
      <c r="K70" s="113"/>
    </row>
    <row r="71" spans="2:11" ht="18" customHeight="1">
      <c r="B71" s="112"/>
      <c r="C71" s="112"/>
      <c r="D71" s="113"/>
      <c r="E71" s="114"/>
      <c r="F71" s="112"/>
      <c r="G71" s="113"/>
      <c r="H71" s="113"/>
      <c r="I71" s="114"/>
      <c r="J71" s="114"/>
      <c r="K71" s="113"/>
    </row>
    <row r="72" spans="2:11" ht="18" customHeight="1">
      <c r="B72" s="112"/>
      <c r="C72" s="112"/>
      <c r="D72" s="113"/>
      <c r="E72" s="114"/>
      <c r="F72" s="112"/>
      <c r="G72" s="113"/>
      <c r="H72" s="113"/>
      <c r="I72" s="114"/>
      <c r="J72" s="114"/>
      <c r="K72" s="113"/>
    </row>
    <row r="73" spans="2:11" ht="18" customHeight="1">
      <c r="B73" s="112"/>
      <c r="C73" s="112"/>
      <c r="D73" s="113"/>
      <c r="E73" s="114"/>
      <c r="F73" s="112"/>
      <c r="G73" s="113"/>
      <c r="H73" s="113"/>
      <c r="I73" s="114"/>
      <c r="J73" s="114"/>
      <c r="K73" s="113"/>
    </row>
    <row r="74" spans="2:11" ht="18" customHeight="1">
      <c r="B74" s="112"/>
      <c r="C74" s="112"/>
      <c r="D74" s="113"/>
      <c r="E74" s="114"/>
      <c r="F74" s="112"/>
      <c r="G74" s="113"/>
      <c r="H74" s="113"/>
      <c r="I74" s="114"/>
      <c r="J74" s="114"/>
      <c r="K74" s="113"/>
    </row>
    <row r="75" spans="2:11" ht="18" customHeight="1">
      <c r="B75" s="112"/>
      <c r="C75" s="112"/>
      <c r="D75" s="113"/>
      <c r="E75" s="114"/>
      <c r="F75" s="112"/>
      <c r="G75" s="113"/>
      <c r="H75" s="113"/>
      <c r="I75" s="114"/>
      <c r="J75" s="114"/>
      <c r="K75" s="113"/>
    </row>
    <row r="76" spans="2:11" ht="18" customHeight="1">
      <c r="B76" s="112"/>
      <c r="C76" s="112"/>
      <c r="D76" s="113"/>
      <c r="E76" s="114"/>
      <c r="F76" s="112"/>
      <c r="G76" s="113"/>
      <c r="H76" s="113"/>
      <c r="I76" s="114"/>
      <c r="J76" s="114"/>
      <c r="K76" s="113"/>
    </row>
    <row r="77" spans="2:11" ht="18" customHeight="1">
      <c r="B77" s="112"/>
      <c r="C77" s="112"/>
      <c r="D77" s="113"/>
      <c r="E77" s="114"/>
      <c r="F77" s="112"/>
      <c r="G77" s="113"/>
      <c r="H77" s="113"/>
      <c r="I77" s="114"/>
      <c r="J77" s="114"/>
      <c r="K77" s="113"/>
    </row>
    <row r="78" spans="2:11" ht="18" customHeight="1">
      <c r="B78" s="112"/>
      <c r="C78" s="112"/>
      <c r="D78" s="113"/>
      <c r="E78" s="114"/>
      <c r="F78" s="112"/>
      <c r="G78" s="113"/>
      <c r="H78" s="113"/>
      <c r="I78" s="114"/>
      <c r="J78" s="114"/>
      <c r="K78" s="113"/>
    </row>
    <row r="79" spans="2:11" ht="18" customHeight="1">
      <c r="B79" s="112"/>
      <c r="C79" s="112"/>
      <c r="D79" s="113"/>
      <c r="E79" s="114"/>
      <c r="F79" s="112"/>
      <c r="G79" s="113"/>
      <c r="H79" s="113"/>
      <c r="I79" s="114"/>
      <c r="J79" s="114"/>
      <c r="K79" s="113"/>
    </row>
    <row r="80" spans="2:11" ht="18" customHeight="1">
      <c r="B80" s="112"/>
      <c r="C80" s="112"/>
      <c r="D80" s="113"/>
      <c r="E80" s="114"/>
      <c r="F80" s="112"/>
      <c r="G80" s="113"/>
      <c r="H80" s="113"/>
      <c r="I80" s="114"/>
      <c r="J80" s="114"/>
      <c r="K80" s="113"/>
    </row>
    <row r="81" spans="2:11" ht="18" customHeight="1">
      <c r="B81" s="112"/>
      <c r="C81" s="112"/>
      <c r="D81" s="113"/>
      <c r="E81" s="114"/>
      <c r="F81" s="112"/>
      <c r="G81" s="113"/>
      <c r="H81" s="113"/>
      <c r="I81" s="114"/>
      <c r="J81" s="114"/>
      <c r="K81" s="113"/>
    </row>
    <row r="82" spans="2:11" ht="18" customHeight="1">
      <c r="B82" s="112"/>
      <c r="C82" s="112"/>
      <c r="D82" s="113"/>
      <c r="E82" s="114"/>
      <c r="F82" s="112"/>
      <c r="G82" s="113"/>
      <c r="H82" s="113"/>
      <c r="I82" s="114"/>
      <c r="J82" s="114"/>
      <c r="K82" s="113"/>
    </row>
    <row r="83" spans="2:11" ht="18" customHeight="1">
      <c r="B83" s="112"/>
      <c r="C83" s="112"/>
      <c r="D83" s="113"/>
      <c r="E83" s="114"/>
      <c r="F83" s="112"/>
      <c r="G83" s="113"/>
      <c r="H83" s="113"/>
      <c r="I83" s="114"/>
      <c r="J83" s="114"/>
      <c r="K83" s="113"/>
    </row>
    <row r="84" spans="2:11" ht="18" customHeight="1">
      <c r="B84" s="112"/>
      <c r="C84" s="112"/>
      <c r="D84" s="113"/>
      <c r="E84" s="114"/>
      <c r="F84" s="112"/>
      <c r="G84" s="113"/>
      <c r="H84" s="113"/>
      <c r="I84" s="114"/>
      <c r="J84" s="114"/>
      <c r="K84" s="113"/>
    </row>
    <row r="85" spans="2:11" ht="18" customHeight="1">
      <c r="B85" s="112"/>
      <c r="C85" s="112"/>
      <c r="D85" s="113"/>
      <c r="E85" s="114"/>
      <c r="F85" s="112"/>
      <c r="G85" s="113"/>
      <c r="H85" s="113"/>
      <c r="I85" s="114"/>
      <c r="J85" s="114"/>
      <c r="K85" s="113"/>
    </row>
    <row r="86" spans="2:11" ht="18" customHeight="1">
      <c r="B86" s="112"/>
      <c r="C86" s="112"/>
      <c r="D86" s="113"/>
      <c r="E86" s="114"/>
      <c r="F86" s="112"/>
      <c r="G86" s="113"/>
      <c r="H86" s="113"/>
      <c r="I86" s="114"/>
      <c r="J86" s="114"/>
      <c r="K86" s="113"/>
    </row>
    <row r="87" spans="2:11" ht="18" customHeight="1">
      <c r="B87" s="112"/>
      <c r="C87" s="112"/>
      <c r="D87" s="113"/>
      <c r="E87" s="114"/>
      <c r="F87" s="112"/>
      <c r="G87" s="113"/>
      <c r="H87" s="113"/>
      <c r="I87" s="114"/>
      <c r="J87" s="114"/>
      <c r="K87" s="113"/>
    </row>
    <row r="88" spans="2:11" ht="18" customHeight="1">
      <c r="B88" s="112"/>
      <c r="C88" s="112"/>
      <c r="D88" s="113"/>
      <c r="E88" s="114"/>
      <c r="F88" s="112"/>
      <c r="G88" s="113"/>
      <c r="H88" s="113"/>
      <c r="I88" s="114"/>
      <c r="J88" s="114"/>
      <c r="K88" s="113"/>
    </row>
    <row r="89" spans="2:11" ht="18" customHeight="1">
      <c r="B89" s="112"/>
      <c r="C89" s="112"/>
      <c r="D89" s="113"/>
      <c r="E89" s="114"/>
      <c r="F89" s="112"/>
      <c r="G89" s="113"/>
      <c r="H89" s="113"/>
      <c r="I89" s="114"/>
      <c r="J89" s="114"/>
      <c r="K89" s="113"/>
    </row>
    <row r="90" spans="2:11" ht="18" customHeight="1">
      <c r="B90" s="112"/>
      <c r="C90" s="112"/>
      <c r="D90" s="113"/>
      <c r="E90" s="114"/>
      <c r="F90" s="112"/>
      <c r="G90" s="113"/>
      <c r="H90" s="113"/>
      <c r="I90" s="114"/>
      <c r="J90" s="114"/>
      <c r="K90" s="113"/>
    </row>
    <row r="91" spans="2:11" ht="18" customHeight="1">
      <c r="B91" s="112"/>
      <c r="C91" s="112"/>
      <c r="D91" s="113"/>
      <c r="E91" s="114"/>
      <c r="F91" s="112"/>
      <c r="G91" s="113"/>
      <c r="H91" s="113"/>
      <c r="I91" s="114"/>
      <c r="J91" s="114"/>
      <c r="K91" s="113"/>
    </row>
    <row r="92" spans="2:11" ht="18" customHeight="1">
      <c r="B92" s="112"/>
      <c r="C92" s="112"/>
      <c r="D92" s="113"/>
      <c r="E92" s="114"/>
      <c r="F92" s="112"/>
      <c r="G92" s="113"/>
      <c r="H92" s="113"/>
      <c r="I92" s="114"/>
      <c r="J92" s="114"/>
      <c r="K92" s="113"/>
    </row>
    <row r="93" spans="2:11" ht="18" customHeight="1">
      <c r="B93" s="112"/>
      <c r="C93" s="112"/>
      <c r="D93" s="113"/>
      <c r="E93" s="114"/>
      <c r="F93" s="112"/>
      <c r="G93" s="113"/>
      <c r="H93" s="113"/>
      <c r="I93" s="114"/>
      <c r="J93" s="114"/>
      <c r="K93" s="113"/>
    </row>
    <row r="94" spans="2:11" ht="18" customHeight="1">
      <c r="B94" s="112"/>
      <c r="C94" s="112"/>
      <c r="D94" s="113"/>
      <c r="E94" s="114"/>
      <c r="F94" s="112"/>
      <c r="G94" s="113"/>
      <c r="H94" s="113"/>
      <c r="I94" s="114"/>
      <c r="J94" s="114"/>
      <c r="K94" s="113"/>
    </row>
    <row r="95" spans="2:11" ht="18" customHeight="1">
      <c r="B95" s="112"/>
      <c r="C95" s="112"/>
      <c r="D95" s="113"/>
      <c r="E95" s="114"/>
      <c r="F95" s="112"/>
      <c r="G95" s="113"/>
      <c r="H95" s="113"/>
      <c r="I95" s="114"/>
      <c r="J95" s="114"/>
      <c r="K95" s="113"/>
    </row>
    <row r="96" spans="2:11" ht="18" customHeight="1">
      <c r="B96" s="112"/>
      <c r="C96" s="112"/>
      <c r="D96" s="113"/>
      <c r="E96" s="114"/>
      <c r="F96" s="112"/>
      <c r="G96" s="113"/>
      <c r="H96" s="113"/>
      <c r="I96" s="114"/>
      <c r="J96" s="114"/>
      <c r="K96" s="113"/>
    </row>
    <row r="97" spans="2:11" ht="18" customHeight="1">
      <c r="B97" s="112"/>
      <c r="C97" s="112"/>
      <c r="D97" s="113"/>
      <c r="E97" s="114"/>
      <c r="F97" s="112"/>
      <c r="G97" s="113"/>
      <c r="H97" s="113"/>
      <c r="I97" s="114"/>
      <c r="J97" s="114"/>
      <c r="K97" s="113"/>
    </row>
    <row r="98" spans="2:11" ht="18" customHeight="1">
      <c r="B98" s="112"/>
      <c r="C98" s="112"/>
      <c r="D98" s="113"/>
      <c r="E98" s="114"/>
      <c r="F98" s="112"/>
      <c r="G98" s="113"/>
      <c r="H98" s="113"/>
      <c r="I98" s="114"/>
      <c r="J98" s="114"/>
      <c r="K98" s="113"/>
    </row>
    <row r="99" spans="2:11" ht="18" customHeight="1">
      <c r="B99" s="112"/>
      <c r="C99" s="112"/>
      <c r="D99" s="113"/>
      <c r="E99" s="114"/>
      <c r="F99" s="112"/>
      <c r="G99" s="113"/>
      <c r="H99" s="113"/>
      <c r="I99" s="114"/>
      <c r="J99" s="114"/>
      <c r="K99" s="113"/>
    </row>
    <row r="100" spans="2:11" ht="18" customHeight="1">
      <c r="B100" s="112"/>
      <c r="C100" s="112"/>
      <c r="D100" s="113"/>
      <c r="E100" s="114"/>
      <c r="F100" s="112"/>
      <c r="G100" s="113"/>
      <c r="H100" s="113"/>
      <c r="I100" s="114"/>
      <c r="J100" s="114"/>
      <c r="K100" s="113"/>
    </row>
    <row r="101" spans="2:11" ht="18" customHeight="1">
      <c r="B101" s="112"/>
      <c r="C101" s="112"/>
      <c r="D101" s="113"/>
      <c r="E101" s="114"/>
      <c r="F101" s="112"/>
      <c r="G101" s="113"/>
      <c r="H101" s="113"/>
      <c r="I101" s="114"/>
      <c r="J101" s="114"/>
      <c r="K101" s="113"/>
    </row>
    <row r="102" spans="2:11" ht="18" customHeight="1">
      <c r="B102" s="112"/>
      <c r="C102" s="112"/>
      <c r="D102" s="113"/>
      <c r="E102" s="114"/>
      <c r="F102" s="112"/>
      <c r="G102" s="113"/>
      <c r="H102" s="113"/>
      <c r="I102" s="114"/>
      <c r="J102" s="114"/>
      <c r="K102" s="113"/>
    </row>
    <row r="103" spans="2:11" ht="18" customHeight="1">
      <c r="B103" s="112"/>
      <c r="C103" s="112"/>
      <c r="D103" s="113"/>
      <c r="E103" s="114"/>
      <c r="F103" s="112"/>
      <c r="G103" s="113"/>
      <c r="H103" s="113"/>
      <c r="I103" s="114"/>
      <c r="J103" s="114"/>
      <c r="K103" s="113"/>
    </row>
    <row r="104" spans="2:11" ht="18" customHeight="1">
      <c r="B104" s="112"/>
      <c r="C104" s="112"/>
      <c r="D104" s="113"/>
      <c r="E104" s="114"/>
      <c r="F104" s="112"/>
      <c r="G104" s="113"/>
      <c r="H104" s="113"/>
      <c r="I104" s="114"/>
      <c r="J104" s="114"/>
      <c r="K104" s="113"/>
    </row>
    <row r="105" spans="2:11" ht="18" customHeight="1">
      <c r="B105" s="112"/>
      <c r="C105" s="112"/>
      <c r="D105" s="113"/>
      <c r="E105" s="114"/>
      <c r="F105" s="112"/>
      <c r="G105" s="113"/>
      <c r="H105" s="113"/>
      <c r="I105" s="114"/>
      <c r="J105" s="114"/>
      <c r="K105" s="113"/>
    </row>
    <row r="106" spans="2:11" ht="18" customHeight="1">
      <c r="B106" s="112"/>
      <c r="C106" s="112"/>
      <c r="D106" s="113"/>
      <c r="E106" s="114"/>
      <c r="F106" s="112"/>
      <c r="G106" s="113"/>
      <c r="H106" s="113"/>
      <c r="I106" s="114"/>
      <c r="J106" s="114"/>
      <c r="K106" s="113"/>
    </row>
    <row r="107" spans="2:11" ht="18" customHeight="1">
      <c r="B107" s="112"/>
      <c r="C107" s="112"/>
      <c r="D107" s="113"/>
      <c r="E107" s="114"/>
      <c r="F107" s="112"/>
      <c r="G107" s="113"/>
      <c r="H107" s="113"/>
      <c r="I107" s="114"/>
      <c r="J107" s="114"/>
      <c r="K107" s="113"/>
    </row>
    <row r="108" spans="2:11" ht="18" customHeight="1">
      <c r="B108" s="112"/>
      <c r="C108" s="112"/>
      <c r="D108" s="113"/>
      <c r="E108" s="114"/>
      <c r="F108" s="112"/>
      <c r="G108" s="113"/>
      <c r="H108" s="113"/>
      <c r="I108" s="114"/>
      <c r="J108" s="114"/>
      <c r="K108" s="113"/>
    </row>
    <row r="109" spans="2:11" ht="18" customHeight="1">
      <c r="B109" s="112"/>
      <c r="C109" s="112"/>
      <c r="D109" s="113"/>
      <c r="E109" s="114"/>
      <c r="F109" s="112"/>
      <c r="G109" s="113"/>
      <c r="H109" s="113"/>
      <c r="I109" s="114"/>
      <c r="J109" s="114"/>
      <c r="K109" s="113"/>
    </row>
    <row r="110" spans="2:11" ht="18" customHeight="1">
      <c r="B110" s="112"/>
      <c r="C110" s="112"/>
      <c r="D110" s="113"/>
      <c r="E110" s="114"/>
      <c r="F110" s="112"/>
      <c r="G110" s="113"/>
      <c r="H110" s="113"/>
      <c r="I110" s="114"/>
      <c r="J110" s="114"/>
      <c r="K110" s="113"/>
    </row>
    <row r="111" spans="2:11" ht="18" customHeight="1">
      <c r="B111" s="112"/>
      <c r="C111" s="112"/>
      <c r="D111" s="113"/>
      <c r="E111" s="114"/>
      <c r="F111" s="112"/>
      <c r="G111" s="113"/>
      <c r="H111" s="113"/>
      <c r="I111" s="114"/>
      <c r="J111" s="114"/>
      <c r="K111" s="113"/>
    </row>
    <row r="112" spans="2:11" ht="18" customHeight="1">
      <c r="B112" s="112"/>
      <c r="C112" s="112"/>
      <c r="D112" s="113"/>
      <c r="E112" s="114"/>
      <c r="F112" s="112"/>
      <c r="G112" s="113"/>
      <c r="H112" s="113"/>
      <c r="I112" s="114"/>
      <c r="J112" s="114"/>
      <c r="K112" s="113"/>
    </row>
    <row r="113" spans="2:11" ht="18" customHeight="1">
      <c r="B113" s="112"/>
      <c r="C113" s="112"/>
      <c r="D113" s="113"/>
      <c r="E113" s="114"/>
      <c r="F113" s="112"/>
      <c r="G113" s="113"/>
      <c r="H113" s="113"/>
      <c r="I113" s="114"/>
      <c r="J113" s="114"/>
      <c r="K113" s="113"/>
    </row>
    <row r="114" spans="2:11" ht="18" customHeight="1">
      <c r="B114" s="112"/>
      <c r="C114" s="112"/>
      <c r="D114" s="113"/>
      <c r="E114" s="114"/>
      <c r="F114" s="112"/>
      <c r="G114" s="113"/>
      <c r="H114" s="113"/>
      <c r="I114" s="114"/>
      <c r="J114" s="114"/>
      <c r="K114" s="113"/>
    </row>
    <row r="115" spans="2:11" ht="18" customHeight="1">
      <c r="B115" s="112"/>
      <c r="C115" s="112"/>
      <c r="D115" s="113"/>
      <c r="E115" s="114"/>
      <c r="F115" s="112"/>
      <c r="G115" s="113"/>
      <c r="H115" s="113"/>
      <c r="I115" s="114"/>
      <c r="J115" s="114"/>
      <c r="K115" s="113"/>
    </row>
    <row r="116" spans="2:11" ht="18" customHeight="1">
      <c r="B116" s="112"/>
      <c r="C116" s="112"/>
      <c r="D116" s="113"/>
      <c r="E116" s="114"/>
      <c r="F116" s="112"/>
      <c r="G116" s="113"/>
      <c r="H116" s="113"/>
      <c r="I116" s="114"/>
      <c r="J116" s="114"/>
      <c r="K116" s="113"/>
    </row>
    <row r="117" spans="2:11" ht="18" customHeight="1">
      <c r="D117" s="113"/>
      <c r="E117" s="114"/>
    </row>
    <row r="118" spans="2:11" ht="18" customHeight="1">
      <c r="D118" s="113"/>
      <c r="E118" s="114"/>
    </row>
    <row r="119" spans="2:11" ht="18" customHeight="1"/>
    <row r="120" spans="2:11" ht="18" customHeight="1"/>
    <row r="121" spans="2:11" ht="18" customHeight="1"/>
    <row r="122" spans="2:11" ht="18" customHeight="1"/>
    <row r="123" spans="2:11" ht="18" customHeight="1"/>
    <row r="124" spans="2:11" ht="18" customHeight="1"/>
    <row r="125" spans="2:11" ht="18" customHeight="1"/>
    <row r="126" spans="2:11" ht="18" customHeight="1"/>
    <row r="127" spans="2:11" ht="18" customHeight="1"/>
    <row r="128" spans="2:11"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sheetData>
  <mergeCells count="13">
    <mergeCell ref="A1:W1"/>
    <mergeCell ref="A7:A8"/>
    <mergeCell ref="B7:B8"/>
    <mergeCell ref="C7:C8"/>
    <mergeCell ref="D7:D8"/>
    <mergeCell ref="F7:F8"/>
    <mergeCell ref="G7:G8"/>
    <mergeCell ref="H7:H8"/>
    <mergeCell ref="K7:K8"/>
    <mergeCell ref="L7:L8"/>
    <mergeCell ref="M7:M8"/>
    <mergeCell ref="N7:N8"/>
    <mergeCell ref="O7:W7"/>
  </mergeCells>
  <phoneticPr fontId="1"/>
  <conditionalFormatting sqref="E11:E48">
    <cfRule type="expression" dxfId="5" priority="5">
      <formula>OR(#REF!="私立",$C11="国立")</formula>
    </cfRule>
  </conditionalFormatting>
  <conditionalFormatting sqref="E11:E48">
    <cfRule type="expression" dxfId="4" priority="6">
      <formula>#REF!="×"</formula>
    </cfRule>
  </conditionalFormatting>
  <conditionalFormatting sqref="D11:D46">
    <cfRule type="expression" dxfId="3" priority="81">
      <formula>$N11="×"</formula>
    </cfRule>
    <cfRule type="expression" dxfId="2" priority="82">
      <formula>OR($C11="私立",$C11="国立")</formula>
    </cfRule>
    <cfRule type="expression" dxfId="1" priority="83">
      <formula>$N11="×"</formula>
    </cfRule>
    <cfRule type="expression" dxfId="0" priority="84">
      <formula>OR($C11="私立",$C11="国立")</formula>
    </cfRule>
  </conditionalFormatting>
  <dataValidations count="4">
    <dataValidation type="list" allowBlank="1" showInputMessage="1" showErrorMessage="1" sqref="D9:D48">
      <formula1>"○,×"</formula1>
    </dataValidation>
    <dataValidation type="list" allowBlank="1" showInputMessage="1" showErrorMessage="1" sqref="A11:A46">
      <formula1>"公立,私立"</formula1>
    </dataValidation>
    <dataValidation type="list" allowBlank="1" showInputMessage="1" showErrorMessage="1" sqref="M9:M46">
      <formula1>"パソコン,タブレット,その他（自由記述）"</formula1>
    </dataValidation>
    <dataValidation type="list" allowBlank="1" showInputMessage="1" showErrorMessage="1" sqref="O9:V46">
      <formula1>"〇"</formula1>
    </dataValidation>
  </dataValidations>
  <pageMargins left="0.70866141732283472" right="0.70866141732283472" top="0.74803149606299213" bottom="0.74803149606299213" header="0.31496062992125984" footer="0.31496062992125984"/>
  <pageSetup paperSize="9" scale="4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B2" sqref="B2:B4"/>
    </sheetView>
  </sheetViews>
  <sheetFormatPr defaultRowHeight="13.2"/>
  <cols>
    <col min="1" max="1" width="25.44140625" bestFit="1" customWidth="1"/>
  </cols>
  <sheetData>
    <row r="1" spans="1:6">
      <c r="A1" t="s">
        <v>3</v>
      </c>
      <c r="B1" t="s">
        <v>4</v>
      </c>
      <c r="E1" t="s">
        <v>52</v>
      </c>
      <c r="F1" t="s">
        <v>5</v>
      </c>
    </row>
    <row r="2" spans="1:6">
      <c r="A2" t="s">
        <v>2</v>
      </c>
      <c r="B2">
        <v>300</v>
      </c>
    </row>
    <row r="3" spans="1:6">
      <c r="A3" t="s">
        <v>1</v>
      </c>
      <c r="B3">
        <v>400</v>
      </c>
    </row>
    <row r="4" spans="1:6">
      <c r="A4" t="s">
        <v>0</v>
      </c>
      <c r="B4">
        <v>500</v>
      </c>
      <c r="E4" t="s">
        <v>52</v>
      </c>
      <c r="F4" t="s">
        <v>36</v>
      </c>
    </row>
    <row r="11" spans="1:6">
      <c r="A11" t="s">
        <v>30</v>
      </c>
    </row>
    <row r="12" spans="1:6">
      <c r="A12" t="s">
        <v>60</v>
      </c>
    </row>
    <row r="13" spans="1:6">
      <c r="A13" t="s">
        <v>55</v>
      </c>
    </row>
    <row r="14" spans="1:6">
      <c r="A14" t="s">
        <v>31</v>
      </c>
    </row>
    <row r="17" spans="1:8">
      <c r="A17" t="s">
        <v>32</v>
      </c>
      <c r="B17" t="s">
        <v>60</v>
      </c>
      <c r="C17" t="s">
        <v>55</v>
      </c>
      <c r="D17" t="s">
        <v>31</v>
      </c>
    </row>
    <row r="18" spans="1:8">
      <c r="A18" t="s">
        <v>60</v>
      </c>
      <c r="D18" t="s">
        <v>33</v>
      </c>
    </row>
    <row r="19" spans="1:8">
      <c r="A19" t="s">
        <v>55</v>
      </c>
      <c r="D19" t="s">
        <v>34</v>
      </c>
    </row>
    <row r="20" spans="1:8">
      <c r="A20" t="s">
        <v>31</v>
      </c>
    </row>
    <row r="25" spans="1:8">
      <c r="G25" t="s">
        <v>53</v>
      </c>
      <c r="H25" t="s">
        <v>37</v>
      </c>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緊急環境整備（新型コロナウイルス感染症対策）</vt:lpstr>
      <vt:lpstr>ICT化支援</vt:lpstr>
      <vt:lpstr>リスト</vt:lpstr>
      <vt:lpstr>ICT化支援!Print_Area</vt:lpstr>
      <vt:lpstr>'緊急環境整備（新型コロナウイルス感染症対策）'!Print_Area</vt:lpstr>
      <vt:lpstr>'緊急環境整備（新型コロナウイルス感染症対策）'!Print_Titles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c:creator>
  <cp:lastModifiedBy>021703</cp:lastModifiedBy>
  <cp:lastPrinted>2022-08-18T01:51:43Z</cp:lastPrinted>
  <dcterms:created xsi:type="dcterms:W3CDTF">2011-06-14T05:32:50Z</dcterms:created>
  <dcterms:modified xsi:type="dcterms:W3CDTF">2022-08-18T01:51:47Z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2022-06-09T02:38:31Z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6a6c3b2f-de66-405d-9e18-ac1f3d2e5d1e</vt:lpwstr>
  </property>
  <property fmtid="{D5CDD505-2E9C-101B-9397-08002B2CF9AE}" pid="8" name="MSIP_Label_d899a617-f30e-4fb8-b81c-fb6d0b94ac5b_ContentBits">
    <vt:lpwstr>0</vt:lpwstr>
  </property>
</Properties>
</file>