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24226"/>
  <mc:AlternateContent xmlns:mc="http://schemas.openxmlformats.org/markup-compatibility/2006">
    <mc:Choice Requires="x15">
      <x15ac:absPath xmlns:x15ac="http://schemas.microsoft.com/office/spreadsheetml/2010/11/ac" url="\\10.1.90.8\04_chiiki\01_地域医療の確保\3250_遠隔医療\01_補助金\R8\01_事業計画提出依頼\"/>
    </mc:Choice>
  </mc:AlternateContent>
  <xr:revisionPtr revIDLastSave="0" documentId="13_ncr:1_{8DD089EC-9960-4C52-AB2B-DDCC85E94849}" xr6:coauthVersionLast="47" xr6:coauthVersionMax="47" xr10:uidLastSave="{00000000-0000-0000-0000-000000000000}"/>
  <bookViews>
    <workbookView xWindow="-28920" yWindow="-105" windowWidth="29040" windowHeight="15720" xr2:uid="{00000000-000D-0000-FFFF-FFFF00000000}"/>
  </bookViews>
  <sheets>
    <sheet name="様式１の１" sheetId="17" r:id="rId1"/>
    <sheet name="様式１の２" sheetId="15" r:id="rId2"/>
    <sheet name="設備（記載例）" sheetId="8" state="hidden" r:id="rId3"/>
    <sheet name="事業区分" sheetId="13" state="hidden" r:id="rId4"/>
    <sheet name="補助率" sheetId="14" state="hidden" r:id="rId5"/>
    <sheet name="作成要領" sheetId="11" state="hidden" r:id="rId6"/>
  </sheets>
  <definedNames>
    <definedName name="_２０__ア">事業区分!#REF!</definedName>
    <definedName name="_２０__イ">事業区分!#REF!</definedName>
    <definedName name="_２１__ア">事業区分!#REF!</definedName>
    <definedName name="_２１__イ">事業区分!#REF!</definedName>
    <definedName name="_２２">事業区分!#REF!</definedName>
    <definedName name="_２３__ア">事業区分!#REF!</definedName>
    <definedName name="_２３__イ">事業区分!$C$11:$E$11</definedName>
    <definedName name="_２４__ア">事業区分!$C$12:$E$12</definedName>
    <definedName name="_２４__イ">事業区分!$C$13:$E$13</definedName>
    <definedName name="_２４__ウ">事業区分!$C$14:$E$14</definedName>
    <definedName name="_xlnm._FilterDatabase" localSheetId="2" hidden="1">'設備（記載例）'!$B$5:$AC$19</definedName>
    <definedName name="_xlnm._FilterDatabase" localSheetId="0" hidden="1">様式１の１!$O$1:$Q$1</definedName>
    <definedName name="_xlnm._FilterDatabase" localSheetId="1" hidden="1">様式１の２!$A$6:$R$14</definedName>
    <definedName name="ICTを活用した産科医師少数地域に対する妊産婦モニタリング支援設備整備事業">事業区分!#REF!</definedName>
    <definedName name="_xlnm.Print_Area" localSheetId="0">様式１の１!$A$1:$R$96</definedName>
    <definedName name="_xlnm.Print_Area" localSheetId="1">様式１の２!$A$1:$R$17</definedName>
    <definedName name="TeleｰICU体制整備促進事業">事業区分!#REF!</definedName>
    <definedName name="へき地・離島診療支援システム設備">事業区分!#REF!</definedName>
    <definedName name="へき地医療拠点病院設備">事業区分!#REF!</definedName>
    <definedName name="へき地患者輸送車_艇_">事業区分!#REF!</definedName>
    <definedName name="へき地巡回診療車_船_">事業区分!#REF!</definedName>
    <definedName name="へき地診療所">事業区分!#REF!</definedName>
    <definedName name="へき地保健指導所設備">事業区分!#REF!</definedName>
    <definedName name="医師が不足する地域における若手医師等のキャリア形成支援設備">事業区分!#REF!</definedName>
    <definedName name="奄美群島医療施設設備">事業区分!#REF!</definedName>
    <definedName name="遠隔医療設備">事業区分!$D$9</definedName>
    <definedName name="沖施縄設医設療備">事業区分!#REF!</definedName>
    <definedName name="過疎地域等特定診療所設備">事業区分!#REF!</definedName>
    <definedName name="感染拡大防止のための歯科医療設備整備事業">事業区分!#REF!</definedName>
    <definedName name="災害時歯科保健医療提供体制整備事業">事業区分!$D$12</definedName>
    <definedName name="在宅人工呼吸器使用者非常用電源整備事業">事業区分!#REF!</definedName>
    <definedName name="産科医療機関設備">事業区分!#REF!</definedName>
    <definedName name="死亡時画像診断システム等設備">事業区分!#REF!</definedName>
    <definedName name="実践的手術手技向上研修実施機関設備">事業区分!#REF!</definedName>
    <definedName name="新型コロナウイルス感染症患者等受入れ医療施設設備整備事業">事業区分!#REF!</definedName>
    <definedName name="分設娩備取扱施設">事業区分!#REF!</definedName>
    <definedName name="離島歯科巡回診療設備">事業区分!#REF!</definedName>
    <definedName name="離島等患者宿泊施設設備">事業区分!#REF!</definedName>
    <definedName name="臨床研修病院支援システム設備">事業区分!#REF!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7" i="17" l="1"/>
  <c r="M66" i="17"/>
  <c r="M65" i="17"/>
  <c r="M64" i="17"/>
  <c r="M63" i="17"/>
  <c r="M62" i="17"/>
  <c r="M61" i="17"/>
  <c r="M60" i="17"/>
  <c r="M59" i="17"/>
  <c r="K17" i="17"/>
  <c r="M68" i="17" l="1"/>
  <c r="C8" i="15" l="1"/>
  <c r="L8" i="15"/>
  <c r="O8" i="15"/>
  <c r="F8" i="15" l="1"/>
  <c r="C14" i="15"/>
  <c r="F14" i="15" s="1"/>
  <c r="O14" i="15" l="1"/>
  <c r="L14" i="15"/>
  <c r="O12" i="15" l="1"/>
  <c r="L12" i="15"/>
  <c r="C12" i="15"/>
  <c r="F12" i="15" s="1"/>
  <c r="O10" i="15"/>
  <c r="L10" i="15"/>
  <c r="C10" i="15"/>
  <c r="F10" i="15" s="1"/>
  <c r="C13" i="15" l="1"/>
  <c r="F13" i="15" s="1"/>
  <c r="C11" i="15"/>
  <c r="F11" i="15" s="1"/>
  <c r="C7" i="15"/>
  <c r="F7" i="15" s="1"/>
  <c r="T14" i="8" l="1"/>
  <c r="Q14" i="8"/>
  <c r="I14" i="8"/>
  <c r="L14" i="8" s="1"/>
  <c r="T13" i="8"/>
  <c r="Q13" i="8"/>
  <c r="I13" i="8"/>
  <c r="L13" i="8" s="1"/>
  <c r="T12" i="8"/>
  <c r="Q12" i="8"/>
  <c r="I12" i="8"/>
  <c r="L12" i="8" s="1"/>
  <c r="T11" i="8"/>
  <c r="Q11" i="8"/>
  <c r="I11" i="8"/>
  <c r="L11" i="8" s="1"/>
  <c r="T10" i="8"/>
  <c r="Q10" i="8"/>
  <c r="I10" i="8"/>
  <c r="L10" i="8" s="1"/>
  <c r="O13" i="15" l="1"/>
  <c r="L13" i="15"/>
  <c r="O11" i="15"/>
  <c r="L11" i="15"/>
  <c r="O7" i="15"/>
  <c r="L7" i="15"/>
  <c r="A10" i="13" l="1"/>
  <c r="A9" i="13"/>
  <c r="E8" i="15" s="1"/>
  <c r="Q8" i="15" s="1"/>
  <c r="R8" i="15" s="1"/>
  <c r="I25" i="8"/>
  <c r="L25" i="8" s="1"/>
  <c r="I24" i="8"/>
  <c r="I23" i="8"/>
  <c r="L23" i="8" s="1"/>
  <c r="I22" i="8"/>
  <c r="L22" i="8" s="1"/>
  <c r="I21" i="8"/>
  <c r="L21" i="8" s="1"/>
  <c r="I20" i="8"/>
  <c r="I19" i="8"/>
  <c r="L19" i="8" s="1"/>
  <c r="I18" i="8"/>
  <c r="L18" i="8" s="1"/>
  <c r="I17" i="8"/>
  <c r="L17" i="8" s="1"/>
  <c r="I16" i="8"/>
  <c r="L16" i="8" s="1"/>
  <c r="I15" i="8"/>
  <c r="L15" i="8" s="1"/>
  <c r="I9" i="8"/>
  <c r="L9" i="8" s="1"/>
  <c r="I8" i="8"/>
  <c r="L8" i="8" s="1"/>
  <c r="I7" i="8"/>
  <c r="L7" i="8" s="1"/>
  <c r="I6" i="8"/>
  <c r="L6" i="8" s="1"/>
  <c r="E12" i="15" l="1"/>
  <c r="E13" i="15"/>
  <c r="E10" i="15"/>
  <c r="E14" i="15"/>
  <c r="E7" i="15"/>
  <c r="K7" i="8"/>
  <c r="K16" i="8"/>
  <c r="V16" i="8" s="1"/>
  <c r="K20" i="8"/>
  <c r="W20" i="8" s="1"/>
  <c r="K24" i="8"/>
  <c r="V24" i="8" s="1"/>
  <c r="L20" i="8"/>
  <c r="L24" i="8"/>
  <c r="K15" i="8"/>
  <c r="K13" i="8"/>
  <c r="K11" i="8"/>
  <c r="K12" i="8"/>
  <c r="K10" i="8"/>
  <c r="K14" i="8"/>
  <c r="E11" i="15"/>
  <c r="K25" i="8"/>
  <c r="K8" i="8"/>
  <c r="K18" i="8"/>
  <c r="K23" i="8"/>
  <c r="K22" i="8"/>
  <c r="K9" i="8"/>
  <c r="K19" i="8"/>
  <c r="K6" i="8"/>
  <c r="K17" i="8"/>
  <c r="K21" i="8"/>
  <c r="Q11" i="15" l="1"/>
  <c r="R11" i="15" s="1"/>
  <c r="Q7" i="15"/>
  <c r="R7" i="15" s="1"/>
  <c r="Q13" i="15"/>
  <c r="R13" i="15" s="1"/>
  <c r="Q14" i="15"/>
  <c r="Q10" i="15"/>
  <c r="Q12" i="15"/>
  <c r="V20" i="8"/>
  <c r="W16" i="8"/>
  <c r="W24" i="8"/>
  <c r="W21" i="8"/>
  <c r="V21" i="8"/>
  <c r="W17" i="8"/>
  <c r="V17" i="8"/>
  <c r="W25" i="8"/>
  <c r="V25" i="8"/>
  <c r="W14" i="8"/>
  <c r="V14" i="8"/>
  <c r="Z14" i="8"/>
  <c r="AA14" i="8" s="1"/>
  <c r="W13" i="8"/>
  <c r="V13" i="8"/>
  <c r="Z13" i="8"/>
  <c r="AA13" i="8" s="1"/>
  <c r="V10" i="8"/>
  <c r="Z10" i="8" s="1"/>
  <c r="AA10" i="8" s="1"/>
  <c r="V12" i="8"/>
  <c r="W12" i="8"/>
  <c r="Z12" i="8"/>
  <c r="AA12" i="8" s="1"/>
  <c r="W22" i="8"/>
  <c r="V22" i="8"/>
  <c r="V15" i="8"/>
  <c r="W15" i="8"/>
  <c r="V23" i="8"/>
  <c r="W23" i="8"/>
  <c r="V19" i="8"/>
  <c r="W19" i="8"/>
  <c r="W18" i="8"/>
  <c r="V18" i="8"/>
  <c r="V11" i="8"/>
  <c r="Z11" i="8" s="1"/>
  <c r="AA11" i="8" s="1"/>
  <c r="Z22" i="8"/>
  <c r="AA22" i="8" s="1"/>
  <c r="Z18" i="8"/>
  <c r="AA18" i="8" s="1"/>
  <c r="Z25" i="8"/>
  <c r="AA25" i="8" s="1"/>
  <c r="Z24" i="8"/>
  <c r="AA24" i="8" s="1"/>
  <c r="Z23" i="8"/>
  <c r="AA23" i="8" s="1"/>
  <c r="Z19" i="8"/>
  <c r="AA19" i="8" s="1"/>
  <c r="Z15" i="8"/>
  <c r="AA15" i="8" s="1"/>
  <c r="T7" i="8"/>
  <c r="T8" i="8"/>
  <c r="T9" i="8"/>
  <c r="T15" i="8"/>
  <c r="T16" i="8"/>
  <c r="T17" i="8"/>
  <c r="T18" i="8"/>
  <c r="T19" i="8"/>
  <c r="T20" i="8"/>
  <c r="T21" i="8"/>
  <c r="T22" i="8"/>
  <c r="T23" i="8"/>
  <c r="T24" i="8"/>
  <c r="T25" i="8"/>
  <c r="T6" i="8"/>
  <c r="R10" i="15" l="1"/>
  <c r="R14" i="15"/>
  <c r="R12" i="15"/>
  <c r="W10" i="8"/>
  <c r="W11" i="8"/>
  <c r="Z17" i="8"/>
  <c r="AA17" i="8" s="1"/>
  <c r="Z16" i="8"/>
  <c r="AA16" i="8" s="1"/>
  <c r="Z21" i="8"/>
  <c r="AA21" i="8" s="1"/>
  <c r="Z20" i="8"/>
  <c r="AA20" i="8" s="1"/>
  <c r="Q7" i="8"/>
  <c r="V7" i="8" s="1"/>
  <c r="W7" i="8" s="1"/>
  <c r="Q8" i="8"/>
  <c r="Q9" i="8"/>
  <c r="Q15" i="8"/>
  <c r="Q16" i="8"/>
  <c r="Q17" i="8"/>
  <c r="Q18" i="8"/>
  <c r="Q19" i="8"/>
  <c r="Q20" i="8"/>
  <c r="Q21" i="8"/>
  <c r="Q22" i="8"/>
  <c r="Q23" i="8"/>
  <c r="Q24" i="8"/>
  <c r="Q25" i="8"/>
  <c r="Q6" i="8"/>
  <c r="V6" i="8" s="1"/>
  <c r="W6" i="8" l="1"/>
  <c r="Z6" i="8"/>
  <c r="AA6" i="8" s="1"/>
  <c r="V9" i="8"/>
  <c r="W9" i="8" s="1"/>
  <c r="V8" i="8"/>
  <c r="W8" i="8" s="1"/>
  <c r="Z7" i="8"/>
  <c r="AA7" i="8" s="1"/>
  <c r="Z9" i="8" l="1"/>
  <c r="AA9" i="8" s="1"/>
  <c r="Z8" i="8"/>
  <c r="AA8"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4" authorId="0" shapeId="0" xr:uid="{00000000-0006-0000-0100-000001000000}">
      <text>
        <r>
          <rPr>
            <sz val="10"/>
            <color indexed="81"/>
            <rFont val="ＭＳ ゴシック"/>
            <family val="3"/>
            <charset val="128"/>
          </rPr>
          <t>交付要綱３（交付の対象）の該当する番号を選択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K1" authorId="0" shapeId="0" xr:uid="{00000000-0006-0000-0200-000001000000}">
      <text>
        <r>
          <rPr>
            <sz val="10"/>
            <color indexed="81"/>
            <rFont val="ＭＳ ゴシック"/>
            <family val="3"/>
            <charset val="128"/>
          </rPr>
          <t>プルダウンから選択</t>
        </r>
      </text>
    </comment>
    <comment ref="H3" authorId="0" shapeId="0" xr:uid="{00000000-0006-0000-0200-000002000000}">
      <text>
        <r>
          <rPr>
            <sz val="10"/>
            <color indexed="81"/>
            <rFont val="ＭＳ ゴシック"/>
            <family val="3"/>
            <charset val="128"/>
          </rPr>
          <t>交付要綱３（交付の対象）の該当する番号を選択</t>
        </r>
      </text>
    </comment>
    <comment ref="AE3" authorId="0" shapeId="0" xr:uid="{00000000-0006-0000-0200-000003000000}">
      <text>
        <r>
          <rPr>
            <sz val="9"/>
            <color indexed="81"/>
            <rFont val="ＭＳ ゴシック"/>
            <family val="3"/>
            <charset val="128"/>
          </rPr>
          <t>品名が複数ある場合は品名を全て列挙すること</t>
        </r>
      </text>
    </comment>
    <comment ref="H6" authorId="0" shapeId="0" xr:uid="{00000000-0006-0000-0200-000004000000}">
      <text>
        <r>
          <rPr>
            <sz val="10"/>
            <color indexed="81"/>
            <rFont val="ＭＳ ゴシック"/>
            <family val="3"/>
            <charset val="128"/>
          </rPr>
          <t>交付要綱３（交付の対象）の該当する番号を選択</t>
        </r>
      </text>
    </comment>
    <comment ref="AE6" authorId="0" shapeId="0" xr:uid="{00000000-0006-0000-0200-000005000000}">
      <text>
        <r>
          <rPr>
            <sz val="9"/>
            <color indexed="81"/>
            <rFont val="ＭＳ ゴシック"/>
            <family val="3"/>
            <charset val="128"/>
          </rPr>
          <t>品名が複数ある場合は品名を全て列挙すること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C3" authorId="0" shapeId="0" xr:uid="{00000000-0006-0000-0300-000001000000}">
      <text>
        <r>
          <rPr>
            <b/>
            <sz val="9"/>
            <color indexed="81"/>
            <rFont val="ＭＳ Ｐゴシック"/>
            <family val="3"/>
            <charset val="128"/>
          </rPr>
          <t>（　）は名前の管理で無効となるため「_」に置き換える。
例：「（船）」→「_船_」</t>
        </r>
      </text>
    </comment>
  </commentList>
</comments>
</file>

<file path=xl/sharedStrings.xml><?xml version="1.0" encoding="utf-8"?>
<sst xmlns="http://schemas.openxmlformats.org/spreadsheetml/2006/main" count="348" uniqueCount="237">
  <si>
    <t>Ａ</t>
  </si>
  <si>
    <t>Ｂ</t>
  </si>
  <si>
    <t>Ａ－Ｂ＝Ｃ</t>
  </si>
  <si>
    <t>Ｄ</t>
  </si>
  <si>
    <t>Ｅ</t>
  </si>
  <si>
    <t>Ｆ</t>
  </si>
  <si>
    <t>Ｇ</t>
  </si>
  <si>
    <t>Ｈ</t>
  </si>
  <si>
    <t>Ｉ</t>
  </si>
  <si>
    <t>Ｊ</t>
  </si>
  <si>
    <t>Ｋ</t>
  </si>
  <si>
    <t>Ｌ</t>
  </si>
  <si>
    <t>Ｋ－Ｌ＝Ｍ</t>
  </si>
  <si>
    <t>都道府県</t>
  </si>
  <si>
    <t>交付申請年月日･番号</t>
  </si>
  <si>
    <t>補助事業者名</t>
  </si>
  <si>
    <t>総事業費</t>
  </si>
  <si>
    <t>差引事業費</t>
  </si>
  <si>
    <t>交付決定年月日・番号</t>
  </si>
  <si>
    <t>市町村名</t>
  </si>
  <si>
    <t>円</t>
  </si>
  <si>
    <t>提出年月日・番号</t>
    <rPh sb="0" eb="2">
      <t>テイシュツ</t>
    </rPh>
    <phoneticPr fontId="2"/>
  </si>
  <si>
    <t>○○県</t>
    <rPh sb="2" eb="3">
      <t>ケン</t>
    </rPh>
    <phoneticPr fontId="2"/>
  </si>
  <si>
    <t>○○市</t>
    <rPh sb="2" eb="3">
      <t>シ</t>
    </rPh>
    <phoneticPr fontId="2"/>
  </si>
  <si>
    <t>××市</t>
    <rPh sb="2" eb="3">
      <t>シ</t>
    </rPh>
    <phoneticPr fontId="2"/>
  </si>
  <si>
    <t>優先
順位</t>
    <rPh sb="0" eb="2">
      <t>ユウセン</t>
    </rPh>
    <rPh sb="3" eb="5">
      <t>ジュンイ</t>
    </rPh>
    <phoneticPr fontId="2"/>
  </si>
  <si>
    <t>区分</t>
  </si>
  <si>
    <t>種目</t>
    <rPh sb="0" eb="1">
      <t>タネ</t>
    </rPh>
    <rPh sb="1" eb="2">
      <t>メ</t>
    </rPh>
    <phoneticPr fontId="2"/>
  </si>
  <si>
    <t>施設名</t>
  </si>
  <si>
    <t>開設者</t>
  </si>
  <si>
    <t>寄付金その他の収入額</t>
  </si>
  <si>
    <t>基準額</t>
  </si>
  <si>
    <t>選定額</t>
  </si>
  <si>
    <t>国庫補助交付決定額</t>
  </si>
  <si>
    <t>国庫補助受入済額</t>
  </si>
  <si>
    <t>国庫補助交付確定額</t>
  </si>
  <si>
    <t>差引過△不足額</t>
  </si>
  <si>
    <t>所在地</t>
  </si>
  <si>
    <t>品名</t>
    <rPh sb="0" eb="1">
      <t>シナ</t>
    </rPh>
    <rPh sb="1" eb="2">
      <t>メイ</t>
    </rPh>
    <phoneticPr fontId="2"/>
  </si>
  <si>
    <t>対象経費の
支出予定額</t>
    <phoneticPr fontId="2"/>
  </si>
  <si>
    <t>都道府県
補助額</t>
    <phoneticPr fontId="2"/>
  </si>
  <si>
    <t>国庫補助
基本額</t>
    <phoneticPr fontId="2"/>
  </si>
  <si>
    <t>国庫補助
所要額</t>
    <phoneticPr fontId="2"/>
  </si>
  <si>
    <t>・生化学自動分析装置</t>
    <rPh sb="1" eb="4">
      <t>セイカガク</t>
    </rPh>
    <rPh sb="4" eb="6">
      <t>ジドウ</t>
    </rPh>
    <rPh sb="6" eb="8">
      <t>ブンセキ</t>
    </rPh>
    <rPh sb="8" eb="10">
      <t>ソウチ</t>
    </rPh>
    <phoneticPr fontId="2"/>
  </si>
  <si>
    <t>１区分</t>
  </si>
  <si>
    <t>２種目</t>
  </si>
  <si>
    <t>５補助率</t>
  </si>
  <si>
    <t>医療機器整備費</t>
  </si>
  <si>
    <t>患者輸送艇</t>
  </si>
  <si>
    <t>患者輸送用雪上車</t>
  </si>
  <si>
    <t>医師往診用小型雪上車</t>
  </si>
  <si>
    <t>巡回診療車</t>
  </si>
  <si>
    <t>巡回診療船</t>
  </si>
  <si>
    <t>遠隔型離島用設備</t>
  </si>
  <si>
    <t>近接型離島用設備</t>
  </si>
  <si>
    <t>歯科医療機器等整備費</t>
  </si>
  <si>
    <t>遠隔医療設備整備費</t>
  </si>
  <si>
    <t>情報通信機器</t>
  </si>
  <si>
    <t>初度設備費</t>
  </si>
  <si>
    <t>巡回診療用雪上車</t>
    <phoneticPr fontId="2"/>
  </si>
  <si>
    <t>歯科巡回診療車</t>
    <phoneticPr fontId="2"/>
  </si>
  <si>
    <t>２「選定額」欄には、（Ｄ）と（Ｅ）を比較して少ない方の額を記入すること。</t>
  </si>
  <si>
    <t>３「国庫補助基本額」欄は、次により記入すること。</t>
  </si>
  <si>
    <t>（２）交付要綱４（交付額の算定方法）（２）に掲げる事業</t>
  </si>
  <si>
    <t>（３）交付要綱４（交付額の算定方法）（３）に掲げる事業</t>
  </si>
  <si>
    <t>（４）交付要綱４（交付額の算定方法）（４）に掲げる事業</t>
  </si>
  <si>
    <t>（５）交付要綱４（交付額の算定方法）（５）に掲げる事業</t>
  </si>
  <si>
    <t>４「国庫補助所要額」欄は次により記入すること。</t>
  </si>
  <si>
    <t>ただし、それぞれの事業について施設ごとに１，０００円未満の端数が生じた場合には、これを切捨てるものとする。</t>
  </si>
  <si>
    <t>（１）交付要綱４（１）及び（２）に掲げる事業</t>
  </si>
  <si>
    <t>（２）交付要綱４（３）に掲げる事業</t>
  </si>
  <si>
    <t>（３）交付要綱４（４）に掲げる事業</t>
  </si>
  <si>
    <t>（４）交付要綱４（５）に掲げる事業</t>
  </si>
  <si>
    <t>(注)１「区分」欄には、交付の対象となる事業の名称及び施設名を記載すること。</t>
    <phoneticPr fontId="2"/>
  </si>
  <si>
    <t>（Ｃ）と（Ｆ）を比較して少ない方の額</t>
    <phoneticPr fontId="2"/>
  </si>
  <si>
    <t>（Ｃ）と（Ｆ）と（Ｇ）とを比較してもっとも少ない額</t>
    <phoneticPr fontId="2"/>
  </si>
  <si>
    <t>（Ｃ）と（Ｆ）を比較して少ない方の額に４分の３を乗じて得た額と（Ｇ）とを比較して少ない方の額</t>
    <phoneticPr fontId="2"/>
  </si>
  <si>
    <t>（Ｃ）と（Ｆ）を比較して少ない方の額に補助率を乗じて得た額と（Ｇ）とを比較して少ない方の額</t>
    <phoneticPr fontId="2"/>
  </si>
  <si>
    <t>（Ｃ）と（Ｆ）を比較して少ない方の額に３分の２を乗じて得た額と（Ｇ）とを比較して少ない方の額</t>
    <phoneticPr fontId="2"/>
  </si>
  <si>
    <t>（Ｈ）欄に記載された額に補助率を乗じて得た額</t>
    <phoneticPr fontId="2"/>
  </si>
  <si>
    <t>（Ｈ）欄に記載された額に３分の２を乗じて得た額</t>
    <phoneticPr fontId="2"/>
  </si>
  <si>
    <t>（Ｈ）欄に記載された額</t>
    <phoneticPr fontId="2"/>
  </si>
  <si>
    <t>（Ｈ）欄に記載された額に２分の１を乗じて得た額</t>
    <phoneticPr fontId="2"/>
  </si>
  <si>
    <t>（１）交付要綱４（交付額の算定方法）（１）に掲げる事業</t>
    <phoneticPr fontId="2"/>
  </si>
  <si>
    <t>国庫補助基本額算出方法</t>
    <rPh sb="0" eb="2">
      <t>コッコ</t>
    </rPh>
    <rPh sb="2" eb="4">
      <t>ホジョ</t>
    </rPh>
    <rPh sb="4" eb="7">
      <t>キホンガク</t>
    </rPh>
    <rPh sb="7" eb="9">
      <t>サンシュツ</t>
    </rPh>
    <rPh sb="9" eb="11">
      <t>ホウホウ</t>
    </rPh>
    <phoneticPr fontId="2"/>
  </si>
  <si>
    <t>補助率</t>
    <rPh sb="0" eb="3">
      <t>ホジョリツ</t>
    </rPh>
    <phoneticPr fontId="2"/>
  </si>
  <si>
    <t>２　種目</t>
    <rPh sb="2" eb="4">
      <t>シュモク</t>
    </rPh>
    <phoneticPr fontId="2"/>
  </si>
  <si>
    <t>３　交付の対象</t>
    <rPh sb="2" eb="4">
      <t>コウフ</t>
    </rPh>
    <rPh sb="5" eb="7">
      <t>タイショウ</t>
    </rPh>
    <phoneticPr fontId="2"/>
  </si>
  <si>
    <t>４（交付額の算定方法）（３）に掲げる事業：3</t>
    <phoneticPr fontId="2"/>
  </si>
  <si>
    <t>４（交付額の算定方法）（１）に掲げる事業：1</t>
    <phoneticPr fontId="2"/>
  </si>
  <si>
    <t>４（交付額の算定方法）（２）に掲げる事業：2</t>
    <phoneticPr fontId="2"/>
  </si>
  <si>
    <t>４（交付額の算定方法）（４）に掲げる事業：4</t>
    <phoneticPr fontId="2"/>
  </si>
  <si>
    <t>４（交付額の算定方法）（５）に掲げる事業：5</t>
    <phoneticPr fontId="2"/>
  </si>
  <si>
    <t>患者輸送車</t>
    <phoneticPr fontId="2"/>
  </si>
  <si>
    <t>１　区分</t>
    <phoneticPr fontId="2"/>
  </si>
  <si>
    <t>（１）_ア</t>
  </si>
  <si>
    <t>（１）_イ</t>
  </si>
  <si>
    <t>（５）_イ</t>
  </si>
  <si>
    <t>（１３）_イ</t>
  </si>
  <si>
    <t>遠隔医療設備</t>
  </si>
  <si>
    <t>交付の対象</t>
    <rPh sb="0" eb="2">
      <t>コウフ</t>
    </rPh>
    <rPh sb="3" eb="5">
      <t>タイショウ</t>
    </rPh>
    <phoneticPr fontId="2"/>
  </si>
  <si>
    <t>医療機器整備費（沖縄県）</t>
    <rPh sb="8" eb="11">
      <t>オキナワケン</t>
    </rPh>
    <phoneticPr fontId="2"/>
  </si>
  <si>
    <t>保健師用自動車（沖縄県）</t>
    <rPh sb="8" eb="11">
      <t>オキナワケン</t>
    </rPh>
    <phoneticPr fontId="2"/>
  </si>
  <si>
    <t>保健師用自動車</t>
    <phoneticPr fontId="2"/>
  </si>
  <si>
    <t>（１７）_イ</t>
  </si>
  <si>
    <t>（１８）_イ</t>
  </si>
  <si>
    <t>（注）作成にあたっては優先順位の高いものから順に入力すること。</t>
    <phoneticPr fontId="2"/>
  </si>
  <si>
    <t>医療機器等整備費</t>
    <rPh sb="0" eb="2">
      <t>イリョウ</t>
    </rPh>
    <rPh sb="2" eb="4">
      <t>キキ</t>
    </rPh>
    <rPh sb="4" eb="5">
      <t>トウ</t>
    </rPh>
    <rPh sb="5" eb="8">
      <t>セイビヒ</t>
    </rPh>
    <phoneticPr fontId="2"/>
  </si>
  <si>
    <t>○○○診療所</t>
    <rPh sb="3" eb="6">
      <t>シンリョウジョ</t>
    </rPh>
    <phoneticPr fontId="2"/>
  </si>
  <si>
    <t>×××診療所</t>
    <phoneticPr fontId="2"/>
  </si>
  <si>
    <t>××市</t>
    <phoneticPr fontId="2"/>
  </si>
  <si>
    <t>設備費</t>
    <rPh sb="0" eb="2">
      <t>セツビ</t>
    </rPh>
    <rPh sb="2" eb="3">
      <t>ヒ</t>
    </rPh>
    <phoneticPr fontId="2"/>
  </si>
  <si>
    <t>医療機器等整備費</t>
    <phoneticPr fontId="2"/>
  </si>
  <si>
    <t>△△△病院</t>
    <rPh sb="3" eb="5">
      <t>ビョウイン</t>
    </rPh>
    <phoneticPr fontId="2"/>
  </si>
  <si>
    <t>△△県</t>
    <rPh sb="2" eb="3">
      <t>ケン</t>
    </rPh>
    <phoneticPr fontId="2"/>
  </si>
  <si>
    <t>□□□病院</t>
    <rPh sb="3" eb="5">
      <t>ビョウイン</t>
    </rPh>
    <phoneticPr fontId="2"/>
  </si>
  <si>
    <t>□□県</t>
    <rPh sb="2" eb="3">
      <t>ケン</t>
    </rPh>
    <phoneticPr fontId="2"/>
  </si>
  <si>
    <t>・全身用ＣＴ
・超音波診断装置
・全自動血球計数装置</t>
    <rPh sb="1" eb="3">
      <t>ゼンシン</t>
    </rPh>
    <rPh sb="3" eb="4">
      <t>ヨウ</t>
    </rPh>
    <phoneticPr fontId="2"/>
  </si>
  <si>
    <t>・薬剤自動分割分包機
・一般Ｘ線撮影装置</t>
    <rPh sb="1" eb="3">
      <t>ヤクザイ</t>
    </rPh>
    <rPh sb="3" eb="5">
      <t>ジドウ</t>
    </rPh>
    <rPh sb="5" eb="7">
      <t>ブンカツ</t>
    </rPh>
    <rPh sb="7" eb="10">
      <t>ブンポウキ</t>
    </rPh>
    <phoneticPr fontId="2"/>
  </si>
  <si>
    <t>・透析用監視装置
・医用内視鏡システム装置</t>
    <rPh sb="1" eb="4">
      <t>トウセキヨウ</t>
    </rPh>
    <rPh sb="4" eb="6">
      <t>カンシ</t>
    </rPh>
    <rPh sb="6" eb="8">
      <t>ソウチ</t>
    </rPh>
    <phoneticPr fontId="2"/>
  </si>
  <si>
    <t>△△市</t>
    <rPh sb="2" eb="3">
      <t>シ</t>
    </rPh>
    <phoneticPr fontId="2"/>
  </si>
  <si>
    <t>□□市</t>
    <phoneticPr fontId="2"/>
  </si>
  <si>
    <t>-</t>
    <phoneticPr fontId="2"/>
  </si>
  <si>
    <t>　　　この総括表（Excelファイル）は、事業計画書、交付申請書、実績報告書提出時に担当者宛メールでお送り下さい。</t>
    <rPh sb="5" eb="8">
      <t>ソウカツヒョウ</t>
    </rPh>
    <rPh sb="21" eb="23">
      <t>ジギョウ</t>
    </rPh>
    <rPh sb="23" eb="25">
      <t>ケイカク</t>
    </rPh>
    <rPh sb="25" eb="26">
      <t>ショ</t>
    </rPh>
    <rPh sb="27" eb="29">
      <t>コウフ</t>
    </rPh>
    <rPh sb="29" eb="32">
      <t>シンセイショ</t>
    </rPh>
    <rPh sb="33" eb="35">
      <t>ジッセキ</t>
    </rPh>
    <rPh sb="35" eb="38">
      <t>ホウコクショ</t>
    </rPh>
    <rPh sb="38" eb="40">
      <t>テイシュツ</t>
    </rPh>
    <rPh sb="40" eb="41">
      <t>ジ</t>
    </rPh>
    <rPh sb="42" eb="45">
      <t>タントウシャ</t>
    </rPh>
    <rPh sb="45" eb="46">
      <t>アテ</t>
    </rPh>
    <rPh sb="51" eb="52">
      <t>オク</t>
    </rPh>
    <rPh sb="53" eb="54">
      <t>クダ</t>
    </rPh>
    <phoneticPr fontId="2"/>
  </si>
  <si>
    <t>××県</t>
    <rPh sb="2" eb="3">
      <t>ケン</t>
    </rPh>
    <phoneticPr fontId="2"/>
  </si>
  <si>
    <t>×××診療所</t>
  </si>
  <si>
    <t>××市</t>
  </si>
  <si>
    <t>△△法人</t>
    <rPh sb="2" eb="4">
      <t>ホウジン</t>
    </rPh>
    <phoneticPr fontId="2"/>
  </si>
  <si>
    <t>□□会</t>
    <rPh sb="2" eb="3">
      <t>カイ</t>
    </rPh>
    <phoneticPr fontId="2"/>
  </si>
  <si>
    <t>事業計画総括表</t>
  </si>
  <si>
    <t>４（交付額の算定方法）（７）に掲げる事業：7</t>
    <phoneticPr fontId="2"/>
  </si>
  <si>
    <t>４（交付額の算定方法）（６）に掲げる事業：6</t>
    <phoneticPr fontId="2"/>
  </si>
  <si>
    <t>簡易自家発電装置等整備費</t>
    <rPh sb="0" eb="2">
      <t>カンイ</t>
    </rPh>
    <rPh sb="2" eb="4">
      <t>ジカ</t>
    </rPh>
    <rPh sb="4" eb="6">
      <t>ハツデン</t>
    </rPh>
    <rPh sb="6" eb="8">
      <t>ソウチ</t>
    </rPh>
    <rPh sb="8" eb="9">
      <t>トウ</t>
    </rPh>
    <rPh sb="9" eb="12">
      <t>セイビヒ</t>
    </rPh>
    <phoneticPr fontId="2"/>
  </si>
  <si>
    <r>
      <rPr>
        <sz val="20"/>
        <color rgb="FFFF0000"/>
        <rFont val="ＭＳ ゴシック"/>
        <family val="3"/>
        <charset val="128"/>
      </rPr>
      <t>令和○○</t>
    </r>
    <r>
      <rPr>
        <sz val="20"/>
        <rFont val="ＭＳ ゴシック"/>
        <family val="3"/>
        <charset val="128"/>
      </rPr>
      <t>年度　医療施設等　設備　整備費補助金</t>
    </r>
    <rPh sb="0" eb="2">
      <t>レイワ</t>
    </rPh>
    <phoneticPr fontId="2"/>
  </si>
  <si>
    <t>都道府県が実施する事業</t>
    <rPh sb="0" eb="4">
      <t>トドウフケン</t>
    </rPh>
    <rPh sb="5" eb="7">
      <t>ジッシ</t>
    </rPh>
    <rPh sb="9" eb="11">
      <t>ジギョウ</t>
    </rPh>
    <phoneticPr fontId="2"/>
  </si>
  <si>
    <t>都道府県が補助する事業</t>
    <rPh sb="0" eb="4">
      <t>トドウフケン</t>
    </rPh>
    <rPh sb="5" eb="7">
      <t>ホジョ</t>
    </rPh>
    <rPh sb="9" eb="11">
      <t>ジギョウ</t>
    </rPh>
    <phoneticPr fontId="2"/>
  </si>
  <si>
    <t>都道府県が実施する事業</t>
    <rPh sb="0" eb="4">
      <t>トドウフケン</t>
    </rPh>
    <rPh sb="5" eb="7">
      <t>ジッシ</t>
    </rPh>
    <rPh sb="9" eb="11">
      <t>ジギョウ</t>
    </rPh>
    <phoneticPr fontId="2"/>
  </si>
  <si>
    <t>都道府県が補助する事業</t>
    <rPh sb="0" eb="4">
      <t>トドウフケン</t>
    </rPh>
    <rPh sb="5" eb="7">
      <t>ホジョ</t>
    </rPh>
    <rPh sb="9" eb="11">
      <t>ジギョウ</t>
    </rPh>
    <phoneticPr fontId="2"/>
  </si>
  <si>
    <t>○○病院</t>
    <rPh sb="2" eb="4">
      <t>ビョウイン</t>
    </rPh>
    <phoneticPr fontId="2"/>
  </si>
  <si>
    <t>医療法人△△会理事長□□</t>
    <rPh sb="0" eb="2">
      <t>イリョウ</t>
    </rPh>
    <rPh sb="2" eb="4">
      <t>ホウジン</t>
    </rPh>
    <rPh sb="6" eb="7">
      <t>カイ</t>
    </rPh>
    <rPh sb="7" eb="10">
      <t>リジチョウ</t>
    </rPh>
    <phoneticPr fontId="2"/>
  </si>
  <si>
    <t>○○市</t>
    <rPh sb="2" eb="3">
      <t>シ</t>
    </rPh>
    <phoneticPr fontId="2"/>
  </si>
  <si>
    <t>医療法人△△会</t>
    <rPh sb="0" eb="2">
      <t>イリョウ</t>
    </rPh>
    <rPh sb="2" eb="4">
      <t>ホウジン</t>
    </rPh>
    <rPh sb="6" eb="7">
      <t>カイ</t>
    </rPh>
    <phoneticPr fontId="2"/>
  </si>
  <si>
    <t>医療法人▲▲会</t>
    <rPh sb="0" eb="2">
      <t>イリョウ</t>
    </rPh>
    <rPh sb="2" eb="4">
      <t>ホウジン</t>
    </rPh>
    <rPh sb="6" eb="7">
      <t>カイ</t>
    </rPh>
    <phoneticPr fontId="2"/>
  </si>
  <si>
    <t>●●クリニック</t>
    <phoneticPr fontId="2"/>
  </si>
  <si>
    <t>医療法人▲▲会理事長■■</t>
    <rPh sb="0" eb="2">
      <t>イリョウ</t>
    </rPh>
    <rPh sb="2" eb="4">
      <t>ホウジン</t>
    </rPh>
    <rPh sb="6" eb="7">
      <t>カイ</t>
    </rPh>
    <rPh sb="7" eb="10">
      <t>リジチョウ</t>
    </rPh>
    <phoneticPr fontId="2"/>
  </si>
  <si>
    <t>区分</t>
    <rPh sb="0" eb="2">
      <t>クブン</t>
    </rPh>
    <phoneticPr fontId="2"/>
  </si>
  <si>
    <t>遠隔病理診断－支援側</t>
    <rPh sb="0" eb="4">
      <t>エンカクビョウリ</t>
    </rPh>
    <rPh sb="4" eb="6">
      <t>シンダン</t>
    </rPh>
    <rPh sb="7" eb="10">
      <t>シエンガワ</t>
    </rPh>
    <phoneticPr fontId="2"/>
  </si>
  <si>
    <t>遠隔病理診断－依頼側</t>
    <rPh sb="0" eb="4">
      <t>エンカクビョウリ</t>
    </rPh>
    <rPh sb="4" eb="6">
      <t>シンダン</t>
    </rPh>
    <rPh sb="7" eb="9">
      <t>イライ</t>
    </rPh>
    <rPh sb="9" eb="10">
      <t>ガワ</t>
    </rPh>
    <phoneticPr fontId="2"/>
  </si>
  <si>
    <t>遠隔画像診断及び助言－依頼側</t>
    <rPh sb="0" eb="6">
      <t>エンカクガゾウシンダン</t>
    </rPh>
    <rPh sb="6" eb="7">
      <t>オヨ</t>
    </rPh>
    <rPh sb="8" eb="10">
      <t>ジョゲン</t>
    </rPh>
    <rPh sb="11" eb="13">
      <t>イライ</t>
    </rPh>
    <rPh sb="13" eb="14">
      <t>ガワ</t>
    </rPh>
    <phoneticPr fontId="2"/>
  </si>
  <si>
    <t>遠隔画像診断及び助言－支援側</t>
    <rPh sb="0" eb="6">
      <t>エンカクガゾウシンダン</t>
    </rPh>
    <rPh sb="6" eb="7">
      <t>オヨ</t>
    </rPh>
    <rPh sb="8" eb="10">
      <t>ジョゲン</t>
    </rPh>
    <rPh sb="11" eb="13">
      <t>シエン</t>
    </rPh>
    <rPh sb="13" eb="14">
      <t>ガワ</t>
    </rPh>
    <phoneticPr fontId="2"/>
  </si>
  <si>
    <t>在宅患者用遠隔診療装置</t>
    <rPh sb="0" eb="11">
      <t>ザイタクカンジャヨウエンカクシンリョウソウチ</t>
    </rPh>
    <phoneticPr fontId="2"/>
  </si>
  <si>
    <t>●●町</t>
    <rPh sb="2" eb="3">
      <t>マチ</t>
    </rPh>
    <phoneticPr fontId="2"/>
  </si>
  <si>
    <t>↓入力例↓</t>
    <rPh sb="1" eb="3">
      <t>ニュウリョク</t>
    </rPh>
    <rPh sb="3" eb="4">
      <t>レイ</t>
    </rPh>
    <phoneticPr fontId="2"/>
  </si>
  <si>
    <t>↓入力欄↓</t>
    <rPh sb="1" eb="3">
      <t>ニュウリョク</t>
    </rPh>
    <rPh sb="3" eb="4">
      <t>ラン</t>
    </rPh>
    <phoneticPr fontId="2"/>
  </si>
  <si>
    <t>遠隔医療設備整備事業所要額調書</t>
    <rPh sb="0" eb="10">
      <t>エンカクイリョウセツビセイビジギョウ</t>
    </rPh>
    <rPh sb="10" eb="13">
      <t>ショヨウガク</t>
    </rPh>
    <rPh sb="13" eb="15">
      <t>チョウショ</t>
    </rPh>
    <phoneticPr fontId="2"/>
  </si>
  <si>
    <t>都道府県：</t>
    <rPh sb="0" eb="4">
      <t>トドウフケン</t>
    </rPh>
    <phoneticPr fontId="17"/>
  </si>
  <si>
    <t>設備整備事業概要</t>
    <rPh sb="0" eb="2">
      <t>セツビ</t>
    </rPh>
    <rPh sb="2" eb="4">
      <t>セイビ</t>
    </rPh>
    <rPh sb="4" eb="6">
      <t>ジギョウ</t>
    </rPh>
    <rPh sb="6" eb="8">
      <t>ガイヨウ</t>
    </rPh>
    <phoneticPr fontId="17"/>
  </si>
  <si>
    <t>事業区分</t>
    <rPh sb="0" eb="2">
      <t>ジギョウ</t>
    </rPh>
    <rPh sb="2" eb="4">
      <t>クブン</t>
    </rPh>
    <phoneticPr fontId="17"/>
  </si>
  <si>
    <t>遠隔医療設備整備</t>
    <rPh sb="0" eb="2">
      <t>エンカク</t>
    </rPh>
    <rPh sb="2" eb="4">
      <t>イリョウ</t>
    </rPh>
    <rPh sb="4" eb="6">
      <t>セツビ</t>
    </rPh>
    <rPh sb="6" eb="8">
      <t>セイビ</t>
    </rPh>
    <phoneticPr fontId="17"/>
  </si>
  <si>
    <t>年度</t>
    <rPh sb="0" eb="2">
      <t>ネンド</t>
    </rPh>
    <phoneticPr fontId="17"/>
  </si>
  <si>
    <t>種目</t>
    <rPh sb="0" eb="2">
      <t>シュモク</t>
    </rPh>
    <phoneticPr fontId="17"/>
  </si>
  <si>
    <t>遠隔医療設備整備費</t>
    <rPh sb="0" eb="2">
      <t>エンカク</t>
    </rPh>
    <rPh sb="2" eb="4">
      <t>イリョウ</t>
    </rPh>
    <rPh sb="4" eb="6">
      <t>セツビ</t>
    </rPh>
    <rPh sb="6" eb="9">
      <t>セイビヒ</t>
    </rPh>
    <phoneticPr fontId="17"/>
  </si>
  <si>
    <t>計画・実績</t>
    <rPh sb="0" eb="2">
      <t>ケイカク</t>
    </rPh>
    <rPh sb="3" eb="5">
      <t>ジッセキ</t>
    </rPh>
    <phoneticPr fontId="17"/>
  </si>
  <si>
    <t>1.事業計画書</t>
  </si>
  <si>
    <t>団体名（開設者）</t>
    <rPh sb="0" eb="2">
      <t>ダンタイ</t>
    </rPh>
    <rPh sb="2" eb="3">
      <t>メイ</t>
    </rPh>
    <rPh sb="4" eb="7">
      <t>カイセツシャ</t>
    </rPh>
    <phoneticPr fontId="17"/>
  </si>
  <si>
    <t>施設名</t>
    <rPh sb="0" eb="2">
      <t>シセツ</t>
    </rPh>
    <rPh sb="2" eb="3">
      <t>メイ</t>
    </rPh>
    <phoneticPr fontId="17"/>
  </si>
  <si>
    <t>所在地</t>
    <phoneticPr fontId="17"/>
  </si>
  <si>
    <t>１.医療施設の概要</t>
    <rPh sb="2" eb="4">
      <t>イリョウ</t>
    </rPh>
    <rPh sb="4" eb="6">
      <t>シセツ</t>
    </rPh>
    <rPh sb="7" eb="9">
      <t>ガイヨウ</t>
    </rPh>
    <phoneticPr fontId="17"/>
  </si>
  <si>
    <r>
      <t>許可病床数（計画年度の前年度末</t>
    </r>
    <r>
      <rPr>
        <sz val="10"/>
        <color theme="1"/>
        <rFont val="ＭＳ ゴシック"/>
        <family val="3"/>
        <charset val="128"/>
      </rPr>
      <t>現在）</t>
    </r>
    <rPh sb="0" eb="2">
      <t>キョカ</t>
    </rPh>
    <rPh sb="2" eb="5">
      <t>ビョウショウスウ</t>
    </rPh>
    <rPh sb="6" eb="8">
      <t>ケイカク</t>
    </rPh>
    <rPh sb="8" eb="10">
      <t>ネンド</t>
    </rPh>
    <rPh sb="11" eb="14">
      <t>ゼンネンド</t>
    </rPh>
    <rPh sb="14" eb="15">
      <t>マツ</t>
    </rPh>
    <rPh sb="15" eb="17">
      <t>ゲンザイ</t>
    </rPh>
    <phoneticPr fontId="17"/>
  </si>
  <si>
    <t>一　般</t>
    <phoneticPr fontId="17"/>
  </si>
  <si>
    <t>療　養</t>
    <phoneticPr fontId="17"/>
  </si>
  <si>
    <t>精　神</t>
    <phoneticPr fontId="17"/>
  </si>
  <si>
    <t>感染症</t>
    <phoneticPr fontId="17"/>
  </si>
  <si>
    <t>結　核</t>
    <phoneticPr fontId="17"/>
  </si>
  <si>
    <t>計</t>
    <phoneticPr fontId="17"/>
  </si>
  <si>
    <t>（うちICU）</t>
    <phoneticPr fontId="17"/>
  </si>
  <si>
    <t>（うちCCU）</t>
    <phoneticPr fontId="17"/>
  </si>
  <si>
    <t>床</t>
    <rPh sb="0" eb="1">
      <t>ユカ</t>
    </rPh>
    <phoneticPr fontId="17"/>
  </si>
  <si>
    <t>標榜診療科名（計画年度の前年度末現在の全ての診療科を記載すること）</t>
    <rPh sb="0" eb="2">
      <t>ヒョウボウ</t>
    </rPh>
    <rPh sb="2" eb="5">
      <t>シンリョウカ</t>
    </rPh>
    <rPh sb="5" eb="6">
      <t>メイ</t>
    </rPh>
    <rPh sb="19" eb="20">
      <t>スベ</t>
    </rPh>
    <rPh sb="22" eb="25">
      <t>シンリョウカ</t>
    </rPh>
    <rPh sb="26" eb="28">
      <t>キサイ</t>
    </rPh>
    <phoneticPr fontId="17"/>
  </si>
  <si>
    <t>（今回のシステム導入の趣旨、経緯）</t>
    <rPh sb="11" eb="13">
      <t>シュシ</t>
    </rPh>
    <rPh sb="14" eb="16">
      <t>ケイイ</t>
    </rPh>
    <phoneticPr fontId="17"/>
  </si>
  <si>
    <t>　　②整備事業の概要（該当項目に「○」を記載）</t>
    <phoneticPr fontId="17"/>
  </si>
  <si>
    <t>遠隔画像診断</t>
    <phoneticPr fontId="17"/>
  </si>
  <si>
    <t>（支援側）</t>
    <phoneticPr fontId="17"/>
  </si>
  <si>
    <t>（依頼側）</t>
    <phoneticPr fontId="17"/>
  </si>
  <si>
    <t>遠隔病理診断</t>
    <phoneticPr fontId="17"/>
  </si>
  <si>
    <t>品目</t>
    <rPh sb="0" eb="2">
      <t>ヒンモク</t>
    </rPh>
    <phoneticPr fontId="17"/>
  </si>
  <si>
    <t>メーカー</t>
    <phoneticPr fontId="17"/>
  </si>
  <si>
    <t>規格</t>
    <rPh sb="0" eb="2">
      <t>キカク</t>
    </rPh>
    <phoneticPr fontId="17"/>
  </si>
  <si>
    <t>数量</t>
    <rPh sb="0" eb="2">
      <t>スウリョウ</t>
    </rPh>
    <phoneticPr fontId="17"/>
  </si>
  <si>
    <t>単価
（税込）</t>
    <rPh sb="0" eb="2">
      <t>タンカ</t>
    </rPh>
    <rPh sb="4" eb="6">
      <t>ゼイコミ</t>
    </rPh>
    <phoneticPr fontId="17"/>
  </si>
  <si>
    <t>金額
（税込）</t>
    <rPh sb="0" eb="2">
      <t>キンガク</t>
    </rPh>
    <rPh sb="4" eb="6">
      <t>ゼイコミ</t>
    </rPh>
    <phoneticPr fontId="17"/>
  </si>
  <si>
    <t>設置場所</t>
    <rPh sb="0" eb="2">
      <t>セッチ</t>
    </rPh>
    <rPh sb="2" eb="4">
      <t>バショ</t>
    </rPh>
    <phoneticPr fontId="17"/>
  </si>
  <si>
    <t>整備の様態</t>
    <rPh sb="0" eb="2">
      <t>セイビ</t>
    </rPh>
    <rPh sb="3" eb="5">
      <t>ヨウタイ</t>
    </rPh>
    <phoneticPr fontId="17"/>
  </si>
  <si>
    <t>円</t>
    <rPh sb="0" eb="1">
      <t>エン</t>
    </rPh>
    <phoneticPr fontId="17"/>
  </si>
  <si>
    <t>合計</t>
    <rPh sb="0" eb="2">
      <t>ゴウケイ</t>
    </rPh>
    <phoneticPr fontId="17"/>
  </si>
  <si>
    <t>↑１か所につき３０万円以上であること</t>
    <phoneticPr fontId="17"/>
  </si>
  <si>
    <t>５.国庫補助金について</t>
    <rPh sb="2" eb="4">
      <t>コッコ</t>
    </rPh>
    <rPh sb="4" eb="7">
      <t>ホジョキン</t>
    </rPh>
    <phoneticPr fontId="17"/>
  </si>
  <si>
    <t>過去の国庫補助の有無
（遠隔医療設備整備に限る）</t>
    <rPh sb="0" eb="2">
      <t>カコ</t>
    </rPh>
    <rPh sb="3" eb="5">
      <t>コッコ</t>
    </rPh>
    <rPh sb="5" eb="7">
      <t>ホジョ</t>
    </rPh>
    <rPh sb="8" eb="10">
      <t>ウム</t>
    </rPh>
    <rPh sb="12" eb="14">
      <t>エンカク</t>
    </rPh>
    <rPh sb="14" eb="16">
      <t>イリョウ</t>
    </rPh>
    <rPh sb="16" eb="18">
      <t>セツビ</t>
    </rPh>
    <rPh sb="18" eb="20">
      <t>セイビ</t>
    </rPh>
    <rPh sb="21" eb="22">
      <t>カギ</t>
    </rPh>
    <phoneticPr fontId="17"/>
  </si>
  <si>
    <t>有無</t>
    <rPh sb="0" eb="2">
      <t>ウム</t>
    </rPh>
    <phoneticPr fontId="17"/>
  </si>
  <si>
    <t>補助年度</t>
    <rPh sb="0" eb="2">
      <t>ホジョ</t>
    </rPh>
    <rPh sb="2" eb="4">
      <t>ネンド</t>
    </rPh>
    <phoneticPr fontId="17"/>
  </si>
  <si>
    <t>補助金額</t>
    <rPh sb="0" eb="2">
      <t>ホジョ</t>
    </rPh>
    <rPh sb="2" eb="4">
      <t>キンガク</t>
    </rPh>
    <phoneticPr fontId="17"/>
  </si>
  <si>
    <t>整備機器名</t>
    <rPh sb="0" eb="2">
      <t>セイビ</t>
    </rPh>
    <rPh sb="2" eb="4">
      <t>キキ</t>
    </rPh>
    <rPh sb="4" eb="5">
      <t>メイ</t>
    </rPh>
    <phoneticPr fontId="17"/>
  </si>
  <si>
    <t>他の補助金の今年度申請の有無
（医療施設等設備整備費補助金以外の補助金）</t>
    <rPh sb="0" eb="1">
      <t>タ</t>
    </rPh>
    <rPh sb="2" eb="5">
      <t>ホジョキン</t>
    </rPh>
    <rPh sb="6" eb="9">
      <t>コンネンド</t>
    </rPh>
    <rPh sb="9" eb="11">
      <t>シンセイ</t>
    </rPh>
    <rPh sb="12" eb="14">
      <t>ウム</t>
    </rPh>
    <rPh sb="16" eb="18">
      <t>イリョウ</t>
    </rPh>
    <rPh sb="18" eb="20">
      <t>シセツ</t>
    </rPh>
    <rPh sb="20" eb="21">
      <t>トウ</t>
    </rPh>
    <rPh sb="21" eb="23">
      <t>セツビ</t>
    </rPh>
    <rPh sb="23" eb="26">
      <t>セイビヒ</t>
    </rPh>
    <rPh sb="26" eb="29">
      <t>ホジョキン</t>
    </rPh>
    <rPh sb="29" eb="31">
      <t>イガイ</t>
    </rPh>
    <rPh sb="32" eb="35">
      <t>ホジョキン</t>
    </rPh>
    <phoneticPr fontId="17"/>
  </si>
  <si>
    <t>補助金名</t>
    <rPh sb="0" eb="3">
      <t>ホジョキン</t>
    </rPh>
    <rPh sb="3" eb="4">
      <t>メイ</t>
    </rPh>
    <phoneticPr fontId="17"/>
  </si>
  <si>
    <t>千円</t>
    <rPh sb="0" eb="2">
      <t>センエン</t>
    </rPh>
    <phoneticPr fontId="17"/>
  </si>
  <si>
    <t>（記入上の注意）</t>
    <rPh sb="1" eb="3">
      <t>キニュウ</t>
    </rPh>
    <rPh sb="3" eb="4">
      <t>ジョウ</t>
    </rPh>
    <rPh sb="5" eb="7">
      <t>チュウイ</t>
    </rPh>
    <phoneticPr fontId="17"/>
  </si>
  <si>
    <t>１．設備整備内訳</t>
    <phoneticPr fontId="17"/>
  </si>
  <si>
    <t>　（１）「単価」欄は、事業計画時には見積書等の対象経費の実支出額を記入し、実績報告時には対象経費の実支出額を記入</t>
    <rPh sb="11" eb="13">
      <t>ジギョウ</t>
    </rPh>
    <rPh sb="13" eb="15">
      <t>ケイカク</t>
    </rPh>
    <rPh sb="15" eb="16">
      <t>ジ</t>
    </rPh>
    <rPh sb="18" eb="21">
      <t>ミツモリショ</t>
    </rPh>
    <rPh sb="21" eb="22">
      <t>トウ</t>
    </rPh>
    <rPh sb="23" eb="25">
      <t>タイショウ</t>
    </rPh>
    <rPh sb="25" eb="27">
      <t>ケイヒ</t>
    </rPh>
    <rPh sb="28" eb="29">
      <t>ジツ</t>
    </rPh>
    <rPh sb="29" eb="31">
      <t>シシュツ</t>
    </rPh>
    <rPh sb="31" eb="32">
      <t>ガク</t>
    </rPh>
    <rPh sb="33" eb="35">
      <t>キニュウ</t>
    </rPh>
    <rPh sb="37" eb="39">
      <t>ジッセキ</t>
    </rPh>
    <rPh sb="39" eb="41">
      <t>ホウコク</t>
    </rPh>
    <rPh sb="41" eb="42">
      <t>ジ</t>
    </rPh>
    <rPh sb="44" eb="46">
      <t>タイショウ</t>
    </rPh>
    <rPh sb="46" eb="48">
      <t>ケイヒ</t>
    </rPh>
    <rPh sb="49" eb="50">
      <t>ジツ</t>
    </rPh>
    <rPh sb="50" eb="52">
      <t>シシュツ</t>
    </rPh>
    <rPh sb="52" eb="53">
      <t>ガク</t>
    </rPh>
    <rPh sb="54" eb="56">
      <t>キニュウ</t>
    </rPh>
    <phoneticPr fontId="17"/>
  </si>
  <si>
    <t>　　　すること。</t>
    <phoneticPr fontId="17"/>
  </si>
  <si>
    <t>２．その他</t>
    <phoneticPr fontId="17"/>
  </si>
  <si>
    <t>　（１）寄付金その他の収入が発生する（した）場合は、金額の根拠となる資料を添付すること。</t>
    <rPh sb="4" eb="7">
      <t>キフキン</t>
    </rPh>
    <rPh sb="9" eb="10">
      <t>タ</t>
    </rPh>
    <rPh sb="11" eb="13">
      <t>シュウニュウ</t>
    </rPh>
    <rPh sb="14" eb="16">
      <t>ハッセイ</t>
    </rPh>
    <rPh sb="22" eb="24">
      <t>バアイ</t>
    </rPh>
    <rPh sb="26" eb="28">
      <t>キンガク</t>
    </rPh>
    <phoneticPr fontId="17"/>
  </si>
  <si>
    <t>　（２）概念図（ネットワーク構成図、接続する地点間の地理的事情・距離数等含む）を添付し、施設毎に作成すること。</t>
    <rPh sb="14" eb="16">
      <t>コウセイ</t>
    </rPh>
    <rPh sb="18" eb="20">
      <t>セツゾク</t>
    </rPh>
    <rPh sb="22" eb="24">
      <t>チテン</t>
    </rPh>
    <rPh sb="24" eb="25">
      <t>カン</t>
    </rPh>
    <rPh sb="26" eb="29">
      <t>チリテキ</t>
    </rPh>
    <rPh sb="29" eb="31">
      <t>ジジョウ</t>
    </rPh>
    <rPh sb="32" eb="34">
      <t>キョリ</t>
    </rPh>
    <rPh sb="35" eb="36">
      <t>トウ</t>
    </rPh>
    <phoneticPr fontId="17"/>
  </si>
  <si>
    <t>様式１の２</t>
    <rPh sb="0" eb="2">
      <t>ヨウシキ</t>
    </rPh>
    <phoneticPr fontId="2"/>
  </si>
  <si>
    <t>様式１の１</t>
    <phoneticPr fontId="17"/>
  </si>
  <si>
    <t>（注）１　「選定額」には、（Ｄ）と（Ｅ）を比較して少ない方の額を記入すること。</t>
    <rPh sb="1" eb="2">
      <t>チュウ</t>
    </rPh>
    <rPh sb="6" eb="9">
      <t>センテイガク</t>
    </rPh>
    <rPh sb="21" eb="23">
      <t>ヒカク</t>
    </rPh>
    <rPh sb="25" eb="26">
      <t>スク</t>
    </rPh>
    <rPh sb="28" eb="29">
      <t>ホウ</t>
    </rPh>
    <rPh sb="30" eb="31">
      <t>ガク</t>
    </rPh>
    <rPh sb="32" eb="34">
      <t>キニュウ</t>
    </rPh>
    <phoneticPr fontId="2"/>
  </si>
  <si>
    <t>　　　２　「県補助所要額」の算出に当たって、1,000円未満の端数が生じた場合には、これを切り捨てること。</t>
    <rPh sb="6" eb="12">
      <t>ケンホジョショヨウガク</t>
    </rPh>
    <rPh sb="14" eb="16">
      <t>サンシュツ</t>
    </rPh>
    <rPh sb="17" eb="18">
      <t>ア</t>
    </rPh>
    <rPh sb="27" eb="30">
      <t>エンミマン</t>
    </rPh>
    <rPh sb="31" eb="33">
      <t>ハスウ</t>
    </rPh>
    <rPh sb="34" eb="35">
      <t>ショウ</t>
    </rPh>
    <rPh sb="37" eb="39">
      <t>バアイ</t>
    </rPh>
    <rPh sb="45" eb="46">
      <t>キ</t>
    </rPh>
    <rPh sb="47" eb="48">
      <t>ス</t>
    </rPh>
    <phoneticPr fontId="2"/>
  </si>
  <si>
    <r>
      <t>※オンライン診療システムの導入する場合は、</t>
    </r>
    <r>
      <rPr>
        <u/>
        <sz val="9"/>
        <color theme="1"/>
        <rFont val="ＭＳ ゴシック"/>
        <family val="3"/>
        <charset val="128"/>
      </rPr>
      <t>自由診療を目的とするものではない旨を必ず記載すること</t>
    </r>
    <r>
      <rPr>
        <sz val="9"/>
        <color theme="1"/>
        <rFont val="ＭＳ ゴシック"/>
        <family val="3"/>
        <charset val="128"/>
      </rPr>
      <t>。
（記載例：なお、本院で実施するオンライン診療は、保険診療に限るものとし、自由診療を目的として行うものではありません。）</t>
    </r>
    <rPh sb="50" eb="52">
      <t>キサイ</t>
    </rPh>
    <rPh sb="52" eb="53">
      <t>レイ</t>
    </rPh>
    <rPh sb="57" eb="59">
      <t>ホンイン</t>
    </rPh>
    <rPh sb="60" eb="62">
      <t>ジッシ</t>
    </rPh>
    <rPh sb="69" eb="71">
      <t>シンリョウ</t>
    </rPh>
    <rPh sb="73" eb="75">
      <t>ホケン</t>
    </rPh>
    <rPh sb="75" eb="77">
      <t>シンリョウ</t>
    </rPh>
    <rPh sb="78" eb="79">
      <t>カギ</t>
    </rPh>
    <rPh sb="85" eb="87">
      <t>ジユウ</t>
    </rPh>
    <rPh sb="87" eb="89">
      <t>シンリョウ</t>
    </rPh>
    <rPh sb="90" eb="92">
      <t>モクテキ</t>
    </rPh>
    <rPh sb="95" eb="96">
      <t>オコナ</t>
    </rPh>
    <phoneticPr fontId="17"/>
  </si>
  <si>
    <r>
      <t xml:space="preserve">人員配置状況（補助金申請予定年度における4月末時点の状況（予定））
</t>
    </r>
    <r>
      <rPr>
        <u/>
        <sz val="8"/>
        <color theme="1"/>
        <rFont val="ＭＳ ゴシック"/>
        <family val="3"/>
        <charset val="128"/>
      </rPr>
      <t>※オンライン診療にかかる補助金申請を予定している医療機関のみ記載すること。</t>
    </r>
    <rPh sb="0" eb="2">
      <t>ジンイン</t>
    </rPh>
    <rPh sb="2" eb="4">
      <t>ハイチ</t>
    </rPh>
    <rPh sb="4" eb="6">
      <t>ジョウキョウ</t>
    </rPh>
    <rPh sb="7" eb="9">
      <t>ホジョ</t>
    </rPh>
    <rPh sb="9" eb="10">
      <t>キン</t>
    </rPh>
    <rPh sb="10" eb="12">
      <t>シンセイ</t>
    </rPh>
    <rPh sb="12" eb="14">
      <t>ヨテイ</t>
    </rPh>
    <rPh sb="14" eb="16">
      <t>ネンド</t>
    </rPh>
    <rPh sb="21" eb="22">
      <t>ガツ</t>
    </rPh>
    <rPh sb="22" eb="23">
      <t>マツ</t>
    </rPh>
    <rPh sb="23" eb="25">
      <t>ジテン</t>
    </rPh>
    <rPh sb="26" eb="28">
      <t>ジョウキョウ</t>
    </rPh>
    <rPh sb="29" eb="31">
      <t>ヨテイ</t>
    </rPh>
    <rPh sb="40" eb="42">
      <t>シンリョウ</t>
    </rPh>
    <rPh sb="46" eb="49">
      <t>ホジョキン</t>
    </rPh>
    <rPh sb="49" eb="51">
      <t>シンセイ</t>
    </rPh>
    <rPh sb="52" eb="54">
      <t>ヨテイ</t>
    </rPh>
    <rPh sb="58" eb="60">
      <t>イリョウ</t>
    </rPh>
    <rPh sb="60" eb="62">
      <t>キカン</t>
    </rPh>
    <rPh sb="64" eb="66">
      <t>キサイ</t>
    </rPh>
    <phoneticPr fontId="17"/>
  </si>
  <si>
    <t>医師</t>
    <rPh sb="0" eb="2">
      <t>イシ</t>
    </rPh>
    <phoneticPr fontId="17"/>
  </si>
  <si>
    <r>
      <t>看護師</t>
    </r>
    <r>
      <rPr>
        <sz val="8"/>
        <color theme="1"/>
        <rFont val="ＭＳ ゴシック"/>
        <family val="3"/>
        <charset val="128"/>
      </rPr>
      <t>（准看含む）</t>
    </r>
    <rPh sb="0" eb="3">
      <t>カンゴシ</t>
    </rPh>
    <rPh sb="4" eb="5">
      <t>ジュン</t>
    </rPh>
    <rPh sb="6" eb="7">
      <t>フク</t>
    </rPh>
    <phoneticPr fontId="17"/>
  </si>
  <si>
    <t>事務職員</t>
    <rPh sb="0" eb="2">
      <t>ジム</t>
    </rPh>
    <rPh sb="2" eb="4">
      <t>ショクイン</t>
    </rPh>
    <phoneticPr fontId="17"/>
  </si>
  <si>
    <t>常勤</t>
    <rPh sb="0" eb="2">
      <t>ジョウキン</t>
    </rPh>
    <phoneticPr fontId="17"/>
  </si>
  <si>
    <t>非常勤</t>
    <rPh sb="0" eb="3">
      <t>ヒジョウキン</t>
    </rPh>
    <phoneticPr fontId="17"/>
  </si>
  <si>
    <t>人</t>
    <rPh sb="0" eb="1">
      <t>ニン</t>
    </rPh>
    <phoneticPr fontId="17"/>
  </si>
  <si>
    <t>うちｵﾝﾗｲﾝ診療
を行う者</t>
    <rPh sb="7" eb="9">
      <t>シンリョウ</t>
    </rPh>
    <rPh sb="11" eb="12">
      <t>オコナ</t>
    </rPh>
    <rPh sb="13" eb="14">
      <t>シャ</t>
    </rPh>
    <phoneticPr fontId="17"/>
  </si>
  <si>
    <t>うちｵﾝﾗｲﾝ診療
に関わる者</t>
    <rPh sb="7" eb="9">
      <t>シンリョウ</t>
    </rPh>
    <rPh sb="11" eb="12">
      <t>カカ</t>
    </rPh>
    <rPh sb="14" eb="15">
      <t>シャ</t>
    </rPh>
    <phoneticPr fontId="17"/>
  </si>
  <si>
    <t>２．①整備事業の概要（地理的概要等を含め詳細に記載すること）</t>
    <rPh sb="3" eb="5">
      <t>セイビ</t>
    </rPh>
    <rPh sb="5" eb="7">
      <t>ジギョウ</t>
    </rPh>
    <rPh sb="8" eb="10">
      <t>ガイヨウ</t>
    </rPh>
    <rPh sb="11" eb="14">
      <t>チリテキ</t>
    </rPh>
    <rPh sb="14" eb="16">
      <t>ガイヨウ</t>
    </rPh>
    <rPh sb="16" eb="17">
      <t>トウ</t>
    </rPh>
    <rPh sb="18" eb="19">
      <t>フク</t>
    </rPh>
    <rPh sb="20" eb="22">
      <t>ショウサイ</t>
    </rPh>
    <rPh sb="23" eb="25">
      <t>キサイ</t>
    </rPh>
    <phoneticPr fontId="17"/>
  </si>
  <si>
    <t>遠隔手術指導</t>
    <rPh sb="0" eb="2">
      <t>エンカク</t>
    </rPh>
    <rPh sb="2" eb="4">
      <t>シュジュツ</t>
    </rPh>
    <rPh sb="4" eb="6">
      <t>シドウ</t>
    </rPh>
    <phoneticPr fontId="17"/>
  </si>
  <si>
    <t>オンライン診療用</t>
    <rPh sb="5" eb="7">
      <t>シンリョウ</t>
    </rPh>
    <phoneticPr fontId="17"/>
  </si>
  <si>
    <r>
      <t>３．設備整備内訳　</t>
    </r>
    <r>
      <rPr>
        <sz val="12"/>
        <color rgb="FFFF0000"/>
        <rFont val="ＭＳ ゴシック"/>
        <family val="3"/>
        <charset val="128"/>
      </rPr>
      <t>※保守・運用経費は補助対象外</t>
    </r>
    <rPh sb="2" eb="4">
      <t>セツビ</t>
    </rPh>
    <rPh sb="4" eb="6">
      <t>セイビ</t>
    </rPh>
    <rPh sb="6" eb="8">
      <t>ウチワケ</t>
    </rPh>
    <rPh sb="10" eb="12">
      <t>ホシュ</t>
    </rPh>
    <rPh sb="13" eb="15">
      <t>ウンヨウ</t>
    </rPh>
    <rPh sb="15" eb="17">
      <t>ケイヒ</t>
    </rPh>
    <rPh sb="18" eb="20">
      <t>ホジョ</t>
    </rPh>
    <rPh sb="20" eb="23">
      <t>タイショウガイ</t>
    </rPh>
    <phoneticPr fontId="17"/>
  </si>
  <si>
    <t>※商品名だけでは用途が推測出来ない機器については、1～2行程度で簡潔な説明を記載願います。
例：○○を△△するための機器</t>
    <rPh sb="1" eb="4">
      <t>ショウヒンメイ</t>
    </rPh>
    <rPh sb="8" eb="10">
      <t>ヨウト</t>
    </rPh>
    <rPh sb="11" eb="13">
      <t>スイソク</t>
    </rPh>
    <rPh sb="13" eb="15">
      <t>デキ</t>
    </rPh>
    <rPh sb="17" eb="19">
      <t>キキ</t>
    </rPh>
    <rPh sb="28" eb="29">
      <t>ギョウ</t>
    </rPh>
    <rPh sb="29" eb="31">
      <t>テイド</t>
    </rPh>
    <rPh sb="32" eb="34">
      <t>カンケツ</t>
    </rPh>
    <rPh sb="35" eb="37">
      <t>セツメイ</t>
    </rPh>
    <rPh sb="38" eb="40">
      <t>キサイ</t>
    </rPh>
    <rPh sb="40" eb="41">
      <t>ネガ</t>
    </rPh>
    <rPh sb="46" eb="47">
      <t>レイ</t>
    </rPh>
    <rPh sb="58" eb="60">
      <t>キキ</t>
    </rPh>
    <phoneticPr fontId="17"/>
  </si>
  <si>
    <t>４.遠隔医療の実績（無い場合は記載不要）</t>
    <rPh sb="2" eb="4">
      <t>エンカク</t>
    </rPh>
    <rPh sb="4" eb="6">
      <t>イリョウ</t>
    </rPh>
    <rPh sb="7" eb="9">
      <t>ジッセキ</t>
    </rPh>
    <rPh sb="10" eb="11">
      <t>ナ</t>
    </rPh>
    <rPh sb="12" eb="14">
      <t>バアイ</t>
    </rPh>
    <rPh sb="15" eb="17">
      <t>キサイ</t>
    </rPh>
    <rPh sb="17" eb="19">
      <t>フヨウ</t>
    </rPh>
    <phoneticPr fontId="17"/>
  </si>
  <si>
    <t>６.今後の構想（未確定なもので構わないので記載すること）</t>
    <rPh sb="2" eb="4">
      <t>コンゴ</t>
    </rPh>
    <rPh sb="5" eb="7">
      <t>コウソウ</t>
    </rPh>
    <rPh sb="8" eb="11">
      <t>ミカクテイ</t>
    </rPh>
    <rPh sb="15" eb="16">
      <t>カマ</t>
    </rPh>
    <rPh sb="21" eb="23">
      <t>キサイ</t>
    </rPh>
    <phoneticPr fontId="17"/>
  </si>
  <si>
    <t>岩手県</t>
    <rPh sb="0" eb="3">
      <t>イワテケン</t>
    </rPh>
    <phoneticPr fontId="2"/>
  </si>
  <si>
    <t>令和８</t>
    <rPh sb="0" eb="2">
      <t>レイワ</t>
    </rPh>
    <phoneticPr fontId="17"/>
  </si>
  <si>
    <t>一日平均外来患者数　　　　　名（2025年4月1日～2025年12月31日）</t>
    <phoneticPr fontId="17"/>
  </si>
  <si>
    <t>一日平均入院患者数　　　　　名（2025年4月1日～2025年12月31日）</t>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</si>
</sst>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
    <numFmt numFmtId="177" formatCode="#,##0;&quot;△ &quot;#,##0"/>
    <numFmt numFmtId="178" formatCode="#,##0_ "/>
    <numFmt numFmtId="179" formatCode="0_ "/>
    <numFmt numFmtId="180" formatCode="#,##0_ ;[Red]\-#,##0\ "/>
  </numFmts>
  <fonts count="35" x14ac:knownFonts="1">
    <font>
      <sz val="11"/>
      <name val="ＭＳ Ｐゴシック"/>
      <family val="3"/>
      <charset val="128"/>
    </font>
    <font>
      <sz val="11"/>
      <name val="ＭＳ Ｐゴシック"/>
      <family val="3"/>
      <charset val="128"/>
    </font>
    <font>
      <sz val="6"/>
      <name val="ＭＳ Ｐゴシック"/>
      <family val="3"/>
      <charset val="128"/>
    </font>
    <font>
      <sz val="20"/>
      <name val="ＭＳ ゴシック"/>
      <family val="3"/>
      <charset val="128"/>
    </font>
    <font>
      <sz val="10"/>
      <name val="ＭＳ ゴシック"/>
      <family val="3"/>
      <charset val="128"/>
    </font>
    <font>
      <b/>
      <sz val="10"/>
      <name val="ＭＳ ゴシック"/>
      <family val="3"/>
      <charset val="128"/>
    </font>
    <font>
      <sz val="18"/>
      <name val="ＭＳ ゴシック"/>
      <family val="3"/>
      <charset val="128"/>
    </font>
    <font>
      <b/>
      <sz val="9"/>
      <color indexed="81"/>
      <name val="ＭＳ Ｐゴシック"/>
      <family val="3"/>
      <charset val="128"/>
    </font>
    <font>
      <sz val="10"/>
      <color rgb="FF000000"/>
      <name val="ＭＳ ゴシック"/>
      <family val="3"/>
      <charset val="128"/>
    </font>
    <font>
      <sz val="10"/>
      <color rgb="FFFF0000"/>
      <name val="ＭＳ ゴシック"/>
      <family val="3"/>
      <charset val="128"/>
    </font>
    <font>
      <sz val="9"/>
      <color indexed="81"/>
      <name val="ＭＳ ゴシック"/>
      <family val="3"/>
      <charset val="128"/>
    </font>
    <font>
      <sz val="10"/>
      <color indexed="81"/>
      <name val="ＭＳ ゴシック"/>
      <family val="3"/>
      <charset val="128"/>
    </font>
    <font>
      <sz val="20"/>
      <color rgb="FFFF0000"/>
      <name val="ＭＳ ゴシック"/>
      <family val="3"/>
      <charset val="128"/>
    </font>
    <font>
      <sz val="18"/>
      <color rgb="FFFF0000"/>
      <name val="ＭＳ ゴシック"/>
      <family val="3"/>
      <charset val="128"/>
    </font>
    <font>
      <sz val="10"/>
      <name val="ＭＳ 明朝"/>
      <family val="1"/>
      <charset val="128"/>
    </font>
    <font>
      <sz val="11"/>
      <color theme="1"/>
      <name val="ＭＳ Ｐゴシック"/>
      <family val="2"/>
      <scheme val="minor"/>
    </font>
    <font>
      <sz val="10"/>
      <color theme="1"/>
      <name val="ＭＳ ゴシック"/>
      <family val="3"/>
      <charset val="128"/>
    </font>
    <font>
      <sz val="6"/>
      <name val="ＭＳ Ｐゴシック"/>
      <family val="3"/>
      <charset val="128"/>
      <scheme val="minor"/>
    </font>
    <font>
      <strike/>
      <sz val="10"/>
      <color theme="1"/>
      <name val="ＭＳ ゴシック"/>
      <family val="3"/>
      <charset val="128"/>
    </font>
    <font>
      <sz val="20"/>
      <color theme="1"/>
      <name val="ＭＳ ゴシック"/>
      <family val="3"/>
      <charset val="128"/>
    </font>
    <font>
      <sz val="14"/>
      <color theme="1"/>
      <name val="ＭＳ ゴシック"/>
      <family val="3"/>
      <charset val="128"/>
    </font>
    <font>
      <strike/>
      <sz val="10"/>
      <color rgb="FFFF0000"/>
      <name val="ＭＳ ゴシック"/>
      <family val="3"/>
      <charset val="128"/>
    </font>
    <font>
      <sz val="14"/>
      <name val="ＭＳ ゴシック"/>
      <family val="3"/>
      <charset val="128"/>
    </font>
    <font>
      <sz val="12"/>
      <color theme="1"/>
      <name val="ＭＳ ゴシック"/>
      <family val="3"/>
      <charset val="128"/>
    </font>
    <font>
      <strike/>
      <sz val="12"/>
      <color theme="1"/>
      <name val="ＭＳ ゴシック"/>
      <family val="3"/>
      <charset val="128"/>
    </font>
    <font>
      <strike/>
      <sz val="10"/>
      <name val="ＭＳ ゴシック"/>
      <family val="3"/>
      <charset val="128"/>
    </font>
    <font>
      <sz val="12"/>
      <name val="ＭＳ ゴシック"/>
      <family val="3"/>
      <charset val="128"/>
    </font>
    <font>
      <sz val="8"/>
      <color theme="1"/>
      <name val="ＭＳ ゴシック"/>
      <family val="3"/>
      <charset val="128"/>
    </font>
    <font>
      <sz val="9"/>
      <color theme="1"/>
      <name val="ＭＳ ゴシック"/>
      <family val="3"/>
      <charset val="128"/>
    </font>
    <font>
      <u/>
      <sz val="9"/>
      <color theme="1"/>
      <name val="ＭＳ ゴシック"/>
      <family val="3"/>
      <charset val="128"/>
    </font>
    <font>
      <sz val="9"/>
      <color rgb="FFFF0000"/>
      <name val="ＭＳ ゴシック"/>
      <family val="3"/>
      <charset val="128"/>
    </font>
    <font>
      <u/>
      <sz val="8"/>
      <color theme="1"/>
      <name val="ＭＳ ゴシック"/>
      <family val="3"/>
      <charset val="128"/>
    </font>
    <font>
      <sz val="7"/>
      <color theme="1"/>
      <name val="ＭＳ ゴシック"/>
      <family val="3"/>
      <charset val="128"/>
    </font>
    <font>
      <sz val="12"/>
      <color rgb="FFFF0000"/>
      <name val="ＭＳ ゴシック"/>
      <family val="3"/>
      <charset val="128"/>
    </font>
    <font>
      <sz val="7"/>
      <color rgb="FFFF0000"/>
      <name val="ＭＳ 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bgColor indexed="64"/>
      </patternFill>
    </fill>
  </fills>
  <borders count="34">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top/>
      <bottom style="dotted">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s>
  <cellStyleXfs count="4">
    <xf numFmtId="0" fontId="0" fillId="0" borderId="0"/>
    <xf numFmtId="38" fontId="1" fillId="0" borderId="0" applyFont="0" applyFill="0" applyBorder="0" applyAlignment="0" applyProtection="0"/>
    <xf numFmtId="0" fontId="15" fillId="0" borderId="0"/>
    <xf numFmtId="38" fontId="15" fillId="0" borderId="0" applyFont="0" applyFill="0" applyBorder="0" applyAlignment="0" applyProtection="0">
      <alignment vertical="center"/>
    </xf>
  </cellStyleXfs>
  <cellXfs count="351">
    <xf numFmtId="0" fontId="0" fillId="0" borderId="0" xfId="0"/>
    <xf numFmtId="0" fontId="4" fillId="0" borderId="0" xfId="0" applyFont="1"/>
    <xf numFmtId="38" fontId="4" fillId="0" borderId="0" xfId="1" applyFont="1" applyAlignment="1">
      <alignment vertical="center"/>
    </xf>
    <xf numFmtId="38" fontId="4" fillId="0" borderId="0" xfId="1" applyFont="1" applyFill="1" applyAlignment="1">
      <alignment vertical="center"/>
    </xf>
    <xf numFmtId="38" fontId="4" fillId="0" borderId="12" xfId="1" applyFont="1" applyFill="1" applyBorder="1" applyAlignment="1">
      <alignment horizontal="center" vertical="center" wrapText="1"/>
    </xf>
    <xf numFmtId="38" fontId="4" fillId="0" borderId="0" xfId="1" applyFont="1" applyFill="1" applyBorder="1" applyAlignment="1">
      <alignment horizontal="left" vertical="center" wrapText="1"/>
    </xf>
    <xf numFmtId="0" fontId="6" fillId="0" borderId="0" xfId="0" applyFont="1"/>
    <xf numFmtId="0" fontId="4" fillId="2" borderId="13" xfId="0" applyFont="1" applyFill="1" applyBorder="1" applyAlignment="1">
      <alignment horizontal="left" vertical="center" wrapText="1"/>
    </xf>
    <xf numFmtId="38" fontId="4" fillId="2" borderId="12" xfId="1" applyFont="1" applyFill="1" applyBorder="1" applyAlignment="1">
      <alignment horizontal="left" vertical="center" wrapText="1"/>
    </xf>
    <xf numFmtId="177" fontId="4" fillId="2" borderId="13" xfId="1" applyNumberFormat="1" applyFont="1" applyFill="1" applyBorder="1" applyAlignment="1">
      <alignment vertical="center" wrapText="1"/>
    </xf>
    <xf numFmtId="177" fontId="4" fillId="2" borderId="12" xfId="1" applyNumberFormat="1" applyFont="1" applyFill="1" applyBorder="1" applyAlignment="1">
      <alignment vertical="center" wrapText="1"/>
    </xf>
    <xf numFmtId="57" fontId="4" fillId="2" borderId="12" xfId="1" applyNumberFormat="1" applyFont="1" applyFill="1" applyBorder="1" applyAlignment="1">
      <alignment horizontal="left" vertical="center" wrapText="1"/>
    </xf>
    <xf numFmtId="57" fontId="4" fillId="2" borderId="14" xfId="1" applyNumberFormat="1" applyFont="1" applyFill="1" applyBorder="1" applyAlignment="1">
      <alignment horizontal="left" vertical="center" wrapText="1"/>
    </xf>
    <xf numFmtId="0" fontId="4" fillId="2" borderId="10" xfId="0" applyFont="1" applyFill="1" applyBorder="1" applyAlignment="1">
      <alignment horizontal="left" vertical="center" wrapText="1"/>
    </xf>
    <xf numFmtId="38" fontId="4" fillId="2" borderId="9" xfId="1" applyFont="1" applyFill="1" applyBorder="1" applyAlignment="1">
      <alignment horizontal="left" vertical="center" wrapText="1"/>
    </xf>
    <xf numFmtId="38" fontId="4" fillId="2" borderId="1" xfId="1" applyFont="1" applyFill="1" applyBorder="1" applyAlignment="1">
      <alignment horizontal="left" vertical="center" wrapText="1"/>
    </xf>
    <xf numFmtId="177" fontId="4" fillId="2" borderId="10" xfId="1" applyNumberFormat="1" applyFont="1" applyFill="1" applyBorder="1" applyAlignment="1">
      <alignment vertical="center" wrapText="1"/>
    </xf>
    <xf numFmtId="177" fontId="4" fillId="2" borderId="9" xfId="1" applyNumberFormat="1" applyFont="1" applyFill="1" applyBorder="1" applyAlignment="1">
      <alignment vertical="center" wrapText="1"/>
    </xf>
    <xf numFmtId="57" fontId="4" fillId="2" borderId="9" xfId="1" applyNumberFormat="1" applyFont="1" applyFill="1" applyBorder="1" applyAlignment="1">
      <alignment horizontal="left" vertical="center" wrapText="1"/>
    </xf>
    <xf numFmtId="57" fontId="4" fillId="2" borderId="11" xfId="1" applyNumberFormat="1" applyFont="1" applyFill="1" applyBorder="1" applyAlignment="1">
      <alignment horizontal="left" vertical="center" wrapText="1"/>
    </xf>
    <xf numFmtId="12" fontId="4" fillId="0" borderId="12" xfId="1" applyNumberFormat="1" applyFont="1" applyFill="1" applyBorder="1" applyAlignment="1">
      <alignment horizontal="center" vertical="center" wrapText="1"/>
    </xf>
    <xf numFmtId="0" fontId="4" fillId="0" borderId="0" xfId="0" applyFont="1" applyAlignment="1">
      <alignment horizontal="right"/>
    </xf>
    <xf numFmtId="0" fontId="4" fillId="0" borderId="12" xfId="1" applyNumberFormat="1" applyFont="1" applyFill="1" applyBorder="1" applyAlignment="1">
      <alignment horizontal="left" vertical="center" wrapText="1"/>
    </xf>
    <xf numFmtId="38" fontId="3" fillId="0" borderId="1" xfId="1" applyFont="1" applyBorder="1" applyAlignment="1">
      <alignment vertical="center"/>
    </xf>
    <xf numFmtId="38" fontId="3" fillId="0" borderId="0" xfId="1" applyFont="1" applyAlignment="1">
      <alignment vertical="center"/>
    </xf>
    <xf numFmtId="38" fontId="3" fillId="0" borderId="0" xfId="1" applyFont="1" applyBorder="1" applyAlignment="1">
      <alignment vertical="center"/>
    </xf>
    <xf numFmtId="57" fontId="3" fillId="0" borderId="0" xfId="1" applyNumberFormat="1" applyFont="1" applyBorder="1" applyAlignment="1">
      <alignment vertical="center"/>
    </xf>
    <xf numFmtId="49" fontId="4" fillId="0" borderId="2" xfId="0" applyNumberFormat="1" applyFont="1" applyBorder="1" applyAlignment="1">
      <alignment horizontal="centerContinuous" vertical="center"/>
    </xf>
    <xf numFmtId="0" fontId="4" fillId="0" borderId="13" xfId="0" applyFont="1" applyBorder="1" applyAlignment="1">
      <alignment horizontal="centerContinuous" vertical="center"/>
    </xf>
    <xf numFmtId="0" fontId="4" fillId="0" borderId="15" xfId="0" applyFont="1" applyBorder="1" applyAlignment="1">
      <alignment horizontal="centerContinuous" vertical="center"/>
    </xf>
    <xf numFmtId="0" fontId="4" fillId="0" borderId="14" xfId="0" applyFont="1" applyBorder="1" applyAlignment="1">
      <alignment horizontal="centerContinuous" vertical="center"/>
    </xf>
    <xf numFmtId="0" fontId="4" fillId="0" borderId="14" xfId="0" applyFont="1" applyBorder="1" applyAlignment="1">
      <alignment vertical="center"/>
    </xf>
    <xf numFmtId="0" fontId="4" fillId="0" borderId="0" xfId="0" applyFont="1" applyAlignment="1">
      <alignment vertical="center"/>
    </xf>
    <xf numFmtId="49" fontId="4" fillId="0" borderId="6" xfId="0" applyNumberFormat="1" applyFont="1" applyBorder="1" applyAlignment="1">
      <alignment vertical="center"/>
    </xf>
    <xf numFmtId="0" fontId="4" fillId="0" borderId="2" xfId="0" applyFont="1" applyBorder="1" applyAlignment="1">
      <alignment vertical="center"/>
    </xf>
    <xf numFmtId="49" fontId="4" fillId="0" borderId="9" xfId="0" applyNumberFormat="1" applyFont="1" applyBorder="1" applyAlignment="1">
      <alignment vertical="center"/>
    </xf>
    <xf numFmtId="49" fontId="4" fillId="0" borderId="12" xfId="0" applyNumberFormat="1" applyFont="1" applyBorder="1" applyAlignment="1">
      <alignment vertical="center"/>
    </xf>
    <xf numFmtId="0" fontId="4" fillId="0" borderId="12" xfId="0" applyFont="1" applyBorder="1" applyAlignment="1">
      <alignment vertical="center"/>
    </xf>
    <xf numFmtId="0" fontId="4" fillId="0" borderId="8" xfId="0" applyFont="1" applyBorder="1" applyAlignment="1">
      <alignment vertical="center"/>
    </xf>
    <xf numFmtId="0" fontId="4" fillId="0" borderId="12" xfId="0" applyFont="1" applyBorder="1" applyAlignment="1">
      <alignment horizontal="center" vertical="center"/>
    </xf>
    <xf numFmtId="0" fontId="8" fillId="0" borderId="12" xfId="0" applyFont="1" applyBorder="1" applyAlignment="1">
      <alignment vertical="center" wrapText="1"/>
    </xf>
    <xf numFmtId="0" fontId="4" fillId="0" borderId="12" xfId="0" applyFont="1" applyBorder="1" applyAlignment="1">
      <alignment vertical="center" wrapText="1"/>
    </xf>
    <xf numFmtId="49" fontId="4" fillId="0" borderId="0" xfId="0" applyNumberFormat="1" applyFont="1" applyAlignment="1">
      <alignment vertical="center"/>
    </xf>
    <xf numFmtId="177" fontId="4" fillId="0" borderId="13" xfId="1" applyNumberFormat="1" applyFont="1" applyFill="1" applyBorder="1" applyAlignment="1">
      <alignment vertical="center" wrapText="1"/>
    </xf>
    <xf numFmtId="177" fontId="4" fillId="0" borderId="12" xfId="1" applyNumberFormat="1" applyFont="1" applyFill="1" applyBorder="1" applyAlignment="1">
      <alignment vertical="center" wrapText="1"/>
    </xf>
    <xf numFmtId="38" fontId="6" fillId="0" borderId="0" xfId="1" applyFont="1" applyFill="1" applyAlignment="1">
      <alignment vertical="center"/>
    </xf>
    <xf numFmtId="38" fontId="4" fillId="0" borderId="2" xfId="1" applyFont="1" applyFill="1" applyBorder="1" applyAlignment="1">
      <alignment vertical="top" wrapText="1"/>
    </xf>
    <xf numFmtId="0" fontId="4" fillId="0" borderId="7" xfId="0" applyFont="1" applyBorder="1" applyAlignment="1">
      <alignment horizontal="left" vertical="top" wrapText="1"/>
    </xf>
    <xf numFmtId="57" fontId="4" fillId="0" borderId="7" xfId="1" applyNumberFormat="1" applyFont="1" applyFill="1" applyBorder="1" applyAlignment="1">
      <alignment horizontal="center" vertical="top" wrapText="1"/>
    </xf>
    <xf numFmtId="38" fontId="4" fillId="0" borderId="6" xfId="1" applyFont="1" applyFill="1" applyBorder="1" applyAlignment="1">
      <alignment horizontal="center" vertical="top" wrapText="1"/>
    </xf>
    <xf numFmtId="38" fontId="4" fillId="0" borderId="6" xfId="1" applyFont="1" applyFill="1" applyBorder="1" applyAlignment="1">
      <alignment vertical="top" wrapText="1"/>
    </xf>
    <xf numFmtId="38" fontId="4" fillId="0" borderId="7" xfId="1" applyFont="1" applyFill="1" applyBorder="1" applyAlignment="1">
      <alignment horizontal="center" vertical="top" wrapText="1"/>
    </xf>
    <xf numFmtId="38" fontId="4" fillId="0" borderId="7" xfId="1" applyFont="1" applyFill="1" applyBorder="1" applyAlignment="1">
      <alignment horizontal="right" vertical="top" wrapText="1"/>
    </xf>
    <xf numFmtId="38" fontId="4" fillId="0" borderId="6" xfId="1" applyFont="1" applyFill="1" applyBorder="1" applyAlignment="1">
      <alignment horizontal="right" vertical="top" wrapText="1"/>
    </xf>
    <xf numFmtId="57" fontId="4" fillId="0" borderId="6" xfId="1" applyNumberFormat="1" applyFont="1" applyFill="1" applyBorder="1" applyAlignment="1">
      <alignment vertical="top" wrapText="1"/>
    </xf>
    <xf numFmtId="38" fontId="4" fillId="0" borderId="8" xfId="1" applyFont="1" applyFill="1" applyBorder="1" applyAlignment="1">
      <alignment vertical="top" wrapText="1"/>
    </xf>
    <xf numFmtId="38" fontId="4" fillId="0" borderId="0" xfId="1" applyFont="1" applyFill="1" applyBorder="1" applyAlignment="1">
      <alignment vertical="top" wrapText="1"/>
    </xf>
    <xf numFmtId="0" fontId="8" fillId="0" borderId="0" xfId="0" applyFont="1" applyAlignment="1">
      <alignment vertical="center"/>
    </xf>
    <xf numFmtId="0" fontId="8" fillId="0" borderId="13" xfId="0" applyFont="1" applyBorder="1" applyAlignment="1">
      <alignment horizontal="center" vertical="center" wrapText="1"/>
    </xf>
    <xf numFmtId="0" fontId="4" fillId="0" borderId="15" xfId="0" applyFont="1" applyBorder="1"/>
    <xf numFmtId="0" fontId="4" fillId="0" borderId="14" xfId="0" applyFont="1" applyBorder="1"/>
    <xf numFmtId="0" fontId="4" fillId="0" borderId="12" xfId="0" applyFont="1" applyBorder="1" applyAlignment="1">
      <alignment vertical="top" wrapText="1"/>
    </xf>
    <xf numFmtId="0" fontId="4" fillId="0" borderId="12" xfId="0" applyFont="1" applyBorder="1" applyAlignment="1">
      <alignment horizontal="center"/>
    </xf>
    <xf numFmtId="12" fontId="8" fillId="0" borderId="12" xfId="0" applyNumberFormat="1" applyFont="1" applyBorder="1" applyAlignment="1">
      <alignment horizontal="center" vertical="center" wrapText="1"/>
    </xf>
    <xf numFmtId="0" fontId="4" fillId="0" borderId="12" xfId="0" applyFont="1" applyBorder="1"/>
    <xf numFmtId="12" fontId="4" fillId="0" borderId="12" xfId="0" applyNumberFormat="1" applyFont="1" applyBorder="1" applyAlignment="1">
      <alignment horizontal="center" vertical="center" wrapText="1"/>
    </xf>
    <xf numFmtId="0" fontId="9" fillId="0" borderId="0" xfId="0" applyFont="1" applyAlignment="1">
      <alignment vertical="center" wrapText="1"/>
    </xf>
    <xf numFmtId="0" fontId="4" fillId="0" borderId="0" xfId="0" applyFont="1" applyAlignment="1">
      <alignment vertical="center" wrapText="1"/>
    </xf>
    <xf numFmtId="0" fontId="4" fillId="0" borderId="12" xfId="1" applyNumberFormat="1" applyFont="1" applyFill="1" applyBorder="1" applyAlignment="1">
      <alignment horizontal="center" vertical="center" wrapText="1"/>
    </xf>
    <xf numFmtId="0" fontId="4" fillId="3" borderId="12" xfId="0" applyFont="1" applyFill="1" applyBorder="1" applyAlignment="1">
      <alignment vertical="center" wrapText="1"/>
    </xf>
    <xf numFmtId="0" fontId="4" fillId="3" borderId="12" xfId="0" applyFont="1" applyFill="1" applyBorder="1" applyAlignment="1">
      <alignment vertical="center"/>
    </xf>
    <xf numFmtId="49" fontId="4" fillId="3" borderId="12" xfId="0" applyNumberFormat="1" applyFont="1" applyFill="1" applyBorder="1" applyAlignment="1">
      <alignment vertical="center"/>
    </xf>
    <xf numFmtId="0" fontId="8" fillId="3" borderId="12" xfId="0" applyFont="1" applyFill="1" applyBorder="1" applyAlignment="1">
      <alignment vertical="center" wrapText="1"/>
    </xf>
    <xf numFmtId="38" fontId="4" fillId="4" borderId="2" xfId="1" applyFont="1" applyFill="1" applyBorder="1" applyAlignment="1">
      <alignment vertical="center"/>
    </xf>
    <xf numFmtId="57" fontId="4" fillId="4" borderId="2" xfId="1" applyNumberFormat="1" applyFont="1" applyFill="1" applyBorder="1" applyAlignment="1">
      <alignment horizontal="center" vertical="center"/>
    </xf>
    <xf numFmtId="57" fontId="4" fillId="4" borderId="3" xfId="1" applyNumberFormat="1" applyFont="1" applyFill="1" applyBorder="1" applyAlignment="1">
      <alignment horizontal="center" vertical="center"/>
    </xf>
    <xf numFmtId="57" fontId="4" fillId="4" borderId="4" xfId="1" applyNumberFormat="1" applyFont="1" applyFill="1" applyBorder="1" applyAlignment="1">
      <alignment horizontal="center" vertical="center"/>
    </xf>
    <xf numFmtId="38" fontId="4" fillId="4" borderId="2" xfId="1" applyFont="1" applyFill="1" applyBorder="1" applyAlignment="1">
      <alignment horizontal="center" vertical="center"/>
    </xf>
    <xf numFmtId="38" fontId="4" fillId="4" borderId="3" xfId="1" applyFont="1" applyFill="1" applyBorder="1" applyAlignment="1">
      <alignment horizontal="center" vertical="center"/>
    </xf>
    <xf numFmtId="176" fontId="4" fillId="4" borderId="3" xfId="0" applyNumberFormat="1" applyFont="1" applyFill="1" applyBorder="1" applyAlignment="1">
      <alignment horizontal="right" vertical="center"/>
    </xf>
    <xf numFmtId="176" fontId="4" fillId="4" borderId="2" xfId="0" applyNumberFormat="1" applyFont="1" applyFill="1" applyBorder="1" applyAlignment="1">
      <alignment horizontal="right" vertical="center"/>
    </xf>
    <xf numFmtId="57" fontId="4" fillId="4" borderId="3" xfId="1" applyNumberFormat="1" applyFont="1" applyFill="1" applyBorder="1" applyAlignment="1">
      <alignment vertical="center"/>
    </xf>
    <xf numFmtId="38" fontId="4" fillId="4" borderId="5" xfId="1" applyFont="1" applyFill="1" applyBorder="1" applyAlignment="1">
      <alignment vertical="center"/>
    </xf>
    <xf numFmtId="38" fontId="4" fillId="4" borderId="6" xfId="1" applyFont="1" applyFill="1" applyBorder="1" applyAlignment="1">
      <alignment horizontal="center" vertical="center" wrapText="1"/>
    </xf>
    <xf numFmtId="57" fontId="4" fillId="4" borderId="7" xfId="1" applyNumberFormat="1" applyFont="1" applyFill="1" applyBorder="1" applyAlignment="1">
      <alignment horizontal="center" vertical="center"/>
    </xf>
    <xf numFmtId="57" fontId="4" fillId="4" borderId="7" xfId="1" applyNumberFormat="1" applyFont="1" applyFill="1" applyBorder="1" applyAlignment="1">
      <alignment horizontal="centerContinuous" vertical="center" wrapText="1"/>
    </xf>
    <xf numFmtId="57" fontId="4" fillId="4" borderId="0" xfId="1" applyNumberFormat="1" applyFont="1" applyFill="1" applyBorder="1" applyAlignment="1">
      <alignment horizontal="centerContinuous" vertical="center" wrapText="1"/>
    </xf>
    <xf numFmtId="57" fontId="4" fillId="4" borderId="6" xfId="1" applyNumberFormat="1" applyFont="1" applyFill="1" applyBorder="1" applyAlignment="1">
      <alignment horizontal="center" vertical="center"/>
    </xf>
    <xf numFmtId="38" fontId="4" fillId="4" borderId="6" xfId="1" applyFont="1" applyFill="1" applyBorder="1" applyAlignment="1">
      <alignment horizontal="center" vertical="center"/>
    </xf>
    <xf numFmtId="38" fontId="4" fillId="4" borderId="6" xfId="1" applyFont="1" applyFill="1" applyBorder="1" applyAlignment="1">
      <alignment vertical="center" wrapText="1"/>
    </xf>
    <xf numFmtId="38" fontId="4" fillId="4" borderId="7" xfId="1" applyFont="1" applyFill="1" applyBorder="1" applyAlignment="1">
      <alignment horizontal="center" vertical="center"/>
    </xf>
    <xf numFmtId="38" fontId="4" fillId="4" borderId="7" xfId="1" applyFont="1" applyFill="1" applyBorder="1" applyAlignment="1">
      <alignment horizontal="center" vertical="center" wrapText="1"/>
    </xf>
    <xf numFmtId="40" fontId="4" fillId="4" borderId="7" xfId="1" applyNumberFormat="1" applyFont="1" applyFill="1" applyBorder="1" applyAlignment="1">
      <alignment horizontal="center" vertical="center" wrapText="1"/>
    </xf>
    <xf numFmtId="40" fontId="4" fillId="4" borderId="7" xfId="1" applyNumberFormat="1" applyFont="1" applyFill="1" applyBorder="1" applyAlignment="1">
      <alignment horizontal="centerContinuous" vertical="center"/>
    </xf>
    <xf numFmtId="57" fontId="4" fillId="4" borderId="7" xfId="1" applyNumberFormat="1" applyFont="1" applyFill="1" applyBorder="1" applyAlignment="1">
      <alignment horizontal="centerContinuous" vertical="center"/>
    </xf>
    <xf numFmtId="38" fontId="4" fillId="4" borderId="8" xfId="1" applyFont="1" applyFill="1" applyBorder="1" applyAlignment="1">
      <alignment horizontal="centerContinuous" vertical="center"/>
    </xf>
    <xf numFmtId="38" fontId="4" fillId="4" borderId="9" xfId="1" applyFont="1" applyFill="1" applyBorder="1" applyAlignment="1">
      <alignment vertical="center"/>
    </xf>
    <xf numFmtId="57" fontId="4" fillId="4" borderId="9" xfId="1" applyNumberFormat="1" applyFont="1" applyFill="1" applyBorder="1" applyAlignment="1">
      <alignment horizontal="center" vertical="center"/>
    </xf>
    <xf numFmtId="57" fontId="4" fillId="4" borderId="10" xfId="1" applyNumberFormat="1" applyFont="1" applyFill="1" applyBorder="1" applyAlignment="1">
      <alignment horizontal="center" vertical="center"/>
    </xf>
    <xf numFmtId="57" fontId="4" fillId="4" borderId="1" xfId="1" applyNumberFormat="1" applyFont="1" applyFill="1" applyBorder="1" applyAlignment="1">
      <alignment horizontal="center" vertical="center"/>
    </xf>
    <xf numFmtId="38" fontId="4" fillId="4" borderId="10" xfId="1" applyFont="1" applyFill="1" applyBorder="1" applyAlignment="1">
      <alignment vertical="center"/>
    </xf>
    <xf numFmtId="38" fontId="4" fillId="4" borderId="10" xfId="1" applyFont="1" applyFill="1" applyBorder="1" applyAlignment="1">
      <alignment horizontal="center" vertical="center"/>
    </xf>
    <xf numFmtId="40" fontId="4" fillId="4" borderId="10" xfId="1" applyNumberFormat="1" applyFont="1" applyFill="1" applyBorder="1" applyAlignment="1">
      <alignment horizontal="center" vertical="center"/>
    </xf>
    <xf numFmtId="38" fontId="4" fillId="4" borderId="9" xfId="1" applyFont="1" applyFill="1" applyBorder="1" applyAlignment="1">
      <alignment horizontal="center" vertical="center"/>
    </xf>
    <xf numFmtId="0" fontId="4" fillId="4" borderId="10" xfId="0" applyFont="1" applyFill="1" applyBorder="1" applyAlignment="1">
      <alignment horizontal="right" vertical="center"/>
    </xf>
    <xf numFmtId="0" fontId="4" fillId="4" borderId="11" xfId="0" applyFont="1" applyFill="1" applyBorder="1" applyAlignment="1">
      <alignment vertical="center"/>
    </xf>
    <xf numFmtId="0" fontId="5" fillId="4" borderId="9" xfId="0" applyFont="1" applyFill="1" applyBorder="1" applyAlignment="1">
      <alignment horizontal="center" vertical="center"/>
    </xf>
    <xf numFmtId="0" fontId="9" fillId="2" borderId="13" xfId="0" applyFont="1" applyFill="1" applyBorder="1" applyAlignment="1">
      <alignment horizontal="left" vertical="center" wrapText="1"/>
    </xf>
    <xf numFmtId="0" fontId="9" fillId="2" borderId="13" xfId="0" applyFont="1" applyFill="1" applyBorder="1" applyAlignment="1">
      <alignment horizontal="right" vertical="center" wrapText="1"/>
    </xf>
    <xf numFmtId="57" fontId="9" fillId="2" borderId="13" xfId="0" applyNumberFormat="1" applyFont="1" applyFill="1" applyBorder="1" applyAlignment="1">
      <alignment horizontal="right" vertical="center" wrapText="1"/>
    </xf>
    <xf numFmtId="0" fontId="9" fillId="2" borderId="10" xfId="0" applyFont="1" applyFill="1" applyBorder="1" applyAlignment="1">
      <alignment horizontal="left" vertical="center" wrapText="1"/>
    </xf>
    <xf numFmtId="57" fontId="9" fillId="2" borderId="10" xfId="0" applyNumberFormat="1" applyFont="1" applyFill="1" applyBorder="1" applyAlignment="1">
      <alignment horizontal="right" vertical="center" wrapText="1"/>
    </xf>
    <xf numFmtId="57" fontId="9" fillId="2" borderId="10" xfId="0" applyNumberFormat="1" applyFont="1" applyFill="1" applyBorder="1" applyAlignment="1">
      <alignment horizontal="left" vertical="center" wrapText="1"/>
    </xf>
    <xf numFmtId="0" fontId="9" fillId="2" borderId="10" xfId="0" applyFont="1" applyFill="1" applyBorder="1" applyAlignment="1">
      <alignment horizontal="right" vertical="center" wrapText="1"/>
    </xf>
    <xf numFmtId="57" fontId="9" fillId="2" borderId="10" xfId="1" applyNumberFormat="1" applyFont="1" applyFill="1" applyBorder="1" applyAlignment="1">
      <alignment horizontal="right" vertical="center" wrapText="1"/>
    </xf>
    <xf numFmtId="57" fontId="9" fillId="2" borderId="10" xfId="1" applyNumberFormat="1" applyFont="1" applyFill="1" applyBorder="1" applyAlignment="1">
      <alignment horizontal="left" vertical="center" wrapText="1"/>
    </xf>
    <xf numFmtId="38" fontId="9" fillId="2" borderId="12" xfId="1" applyFont="1" applyFill="1" applyBorder="1" applyAlignment="1">
      <alignment horizontal="left" vertical="center" wrapText="1"/>
    </xf>
    <xf numFmtId="177" fontId="9" fillId="2" borderId="13" xfId="1" applyNumberFormat="1" applyFont="1" applyFill="1" applyBorder="1" applyAlignment="1">
      <alignment vertical="center" wrapText="1"/>
    </xf>
    <xf numFmtId="38" fontId="9" fillId="2" borderId="9" xfId="1" applyFont="1" applyFill="1" applyBorder="1" applyAlignment="1">
      <alignment horizontal="left" vertical="center" wrapText="1"/>
    </xf>
    <xf numFmtId="38" fontId="9" fillId="2" borderId="1" xfId="1" applyFont="1" applyFill="1" applyBorder="1" applyAlignment="1">
      <alignment horizontal="left" vertical="center" wrapText="1"/>
    </xf>
    <xf numFmtId="177" fontId="9" fillId="2" borderId="10" xfId="1" applyNumberFormat="1" applyFont="1" applyFill="1" applyBorder="1" applyAlignment="1">
      <alignment vertical="center" wrapText="1"/>
    </xf>
    <xf numFmtId="57" fontId="9" fillId="2" borderId="12" xfId="1" applyNumberFormat="1" applyFont="1" applyFill="1" applyBorder="1" applyAlignment="1">
      <alignment horizontal="left" vertical="center" wrapText="1"/>
    </xf>
    <xf numFmtId="57" fontId="9" fillId="2" borderId="9" xfId="1" applyNumberFormat="1" applyFont="1" applyFill="1" applyBorder="1" applyAlignment="1">
      <alignment horizontal="left" vertical="center" wrapText="1"/>
    </xf>
    <xf numFmtId="0" fontId="4" fillId="0" borderId="9" xfId="0" applyFont="1" applyBorder="1" applyAlignment="1">
      <alignment horizontal="center" vertical="center"/>
    </xf>
    <xf numFmtId="0" fontId="4" fillId="0" borderId="0" xfId="0" applyFont="1" applyAlignment="1">
      <alignment horizontal="center" vertical="center"/>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2" xfId="0" applyFont="1" applyBorder="1" applyAlignment="1">
      <alignment horizontal="justify" vertical="center"/>
    </xf>
    <xf numFmtId="178" fontId="4" fillId="0" borderId="13" xfId="1" applyNumberFormat="1" applyFont="1" applyFill="1" applyBorder="1" applyAlignment="1">
      <alignment vertical="center" wrapText="1"/>
    </xf>
    <xf numFmtId="0" fontId="14" fillId="3" borderId="12" xfId="0" applyFont="1" applyFill="1" applyBorder="1" applyAlignment="1">
      <alignment horizontal="justify" vertical="center"/>
    </xf>
    <xf numFmtId="177" fontId="4" fillId="2" borderId="17" xfId="1" applyNumberFormat="1" applyFont="1" applyFill="1" applyBorder="1" applyAlignment="1">
      <alignment vertical="center" wrapText="1"/>
    </xf>
    <xf numFmtId="0" fontId="4" fillId="0" borderId="13" xfId="0" applyFont="1" applyBorder="1" applyAlignment="1">
      <alignment horizontal="left" vertical="center" wrapText="1"/>
    </xf>
    <xf numFmtId="38" fontId="4" fillId="0" borderId="12" xfId="1" applyFont="1" applyFill="1" applyBorder="1" applyAlignment="1">
      <alignment horizontal="left" vertical="center" wrapText="1"/>
    </xf>
    <xf numFmtId="38" fontId="4" fillId="0" borderId="9" xfId="1" applyFont="1" applyFill="1" applyBorder="1" applyAlignment="1">
      <alignment horizontal="left" vertical="center" wrapText="1"/>
    </xf>
    <xf numFmtId="38" fontId="4" fillId="0" borderId="1" xfId="1" applyFont="1" applyFill="1" applyBorder="1" applyAlignment="1">
      <alignment horizontal="left" vertical="center" wrapText="1"/>
    </xf>
    <xf numFmtId="177" fontId="4" fillId="0" borderId="10" xfId="1" applyNumberFormat="1" applyFont="1" applyFill="1" applyBorder="1" applyAlignment="1">
      <alignment vertical="center" wrapText="1"/>
    </xf>
    <xf numFmtId="177" fontId="4" fillId="0" borderId="17" xfId="1" applyNumberFormat="1" applyFont="1" applyFill="1" applyBorder="1" applyAlignment="1">
      <alignment vertical="center" wrapText="1"/>
    </xf>
    <xf numFmtId="57" fontId="4" fillId="0" borderId="9" xfId="1" applyNumberFormat="1"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0" borderId="10" xfId="0" applyFont="1" applyBorder="1" applyAlignment="1">
      <alignment horizontal="center" vertical="center" wrapText="1"/>
    </xf>
    <xf numFmtId="49" fontId="16" fillId="0" borderId="0" xfId="2" applyNumberFormat="1" applyFont="1" applyAlignment="1">
      <alignment vertical="center"/>
    </xf>
    <xf numFmtId="49" fontId="18" fillId="0" borderId="0" xfId="2" applyNumberFormat="1" applyFont="1" applyAlignment="1">
      <alignment vertical="center"/>
    </xf>
    <xf numFmtId="38" fontId="16" fillId="0" borderId="0" xfId="3" applyFont="1" applyAlignment="1">
      <alignment vertical="center"/>
    </xf>
    <xf numFmtId="179" fontId="16" fillId="2" borderId="13" xfId="2" applyNumberFormat="1" applyFont="1" applyFill="1" applyBorder="1" applyAlignment="1">
      <alignment vertical="center"/>
    </xf>
    <xf numFmtId="49" fontId="16" fillId="2" borderId="14" xfId="2" applyNumberFormat="1" applyFont="1" applyFill="1" applyBorder="1" applyAlignment="1">
      <alignment horizontal="center" vertical="center"/>
    </xf>
    <xf numFmtId="49" fontId="20" fillId="0" borderId="0" xfId="2" applyNumberFormat="1" applyFont="1" applyAlignment="1">
      <alignment vertical="center"/>
    </xf>
    <xf numFmtId="49" fontId="16" fillId="0" borderId="3" xfId="2" applyNumberFormat="1" applyFont="1" applyBorder="1" applyAlignment="1">
      <alignment horizontal="center" vertical="center"/>
    </xf>
    <xf numFmtId="49" fontId="16" fillId="0" borderId="5" xfId="2" applyNumberFormat="1" applyFont="1" applyBorder="1" applyAlignment="1">
      <alignment horizontal="center" vertical="center"/>
    </xf>
    <xf numFmtId="49" fontId="18" fillId="0" borderId="3" xfId="2" applyNumberFormat="1" applyFont="1" applyBorder="1" applyAlignment="1">
      <alignment horizontal="center" vertical="center"/>
    </xf>
    <xf numFmtId="49" fontId="16" fillId="0" borderId="4" xfId="2" applyNumberFormat="1" applyFont="1" applyBorder="1" applyAlignment="1">
      <alignment horizontal="center" vertical="center"/>
    </xf>
    <xf numFmtId="49" fontId="16" fillId="2" borderId="3" xfId="2" applyNumberFormat="1" applyFont="1" applyFill="1" applyBorder="1" applyAlignment="1">
      <alignment vertical="center"/>
    </xf>
    <xf numFmtId="49" fontId="18" fillId="2" borderId="4" xfId="2" applyNumberFormat="1" applyFont="1" applyFill="1" applyBorder="1" applyAlignment="1">
      <alignment vertical="center" wrapText="1"/>
    </xf>
    <xf numFmtId="49" fontId="16" fillId="2" borderId="10" xfId="2" applyNumberFormat="1" applyFont="1" applyFill="1" applyBorder="1" applyAlignment="1">
      <alignment vertical="center"/>
    </xf>
    <xf numFmtId="49" fontId="18" fillId="2" borderId="1" xfId="2" applyNumberFormat="1" applyFont="1" applyFill="1" applyBorder="1" applyAlignment="1">
      <alignment vertical="center" wrapText="1"/>
    </xf>
    <xf numFmtId="49" fontId="16" fillId="2" borderId="7" xfId="2" applyNumberFormat="1" applyFont="1" applyFill="1" applyBorder="1" applyAlignment="1">
      <alignment vertical="center"/>
    </xf>
    <xf numFmtId="49" fontId="18" fillId="2" borderId="0" xfId="2" applyNumberFormat="1" applyFont="1" applyFill="1" applyAlignment="1">
      <alignment vertical="center" wrapText="1"/>
    </xf>
    <xf numFmtId="49" fontId="16" fillId="0" borderId="0" xfId="2" applyNumberFormat="1" applyFont="1" applyAlignment="1">
      <alignment vertical="center" wrapText="1"/>
    </xf>
    <xf numFmtId="49" fontId="18" fillId="0" borderId="0" xfId="2" applyNumberFormat="1" applyFont="1" applyAlignment="1">
      <alignment vertical="center" wrapText="1"/>
    </xf>
    <xf numFmtId="49" fontId="22" fillId="0" borderId="0" xfId="2" applyNumberFormat="1" applyFont="1" applyAlignment="1">
      <alignment vertical="center"/>
    </xf>
    <xf numFmtId="49" fontId="23" fillId="0" borderId="0" xfId="2" applyNumberFormat="1" applyFont="1" applyAlignment="1">
      <alignment vertical="center"/>
    </xf>
    <xf numFmtId="49" fontId="23" fillId="0" borderId="0" xfId="2" applyNumberFormat="1" applyFont="1" applyAlignment="1">
      <alignment vertical="center" wrapText="1"/>
    </xf>
    <xf numFmtId="49" fontId="24" fillId="0" borderId="0" xfId="2" applyNumberFormat="1" applyFont="1" applyAlignment="1">
      <alignment vertical="center" wrapText="1"/>
    </xf>
    <xf numFmtId="49" fontId="16" fillId="0" borderId="3" xfId="2" applyNumberFormat="1" applyFont="1" applyBorder="1" applyAlignment="1">
      <alignment horizontal="right" vertical="center"/>
    </xf>
    <xf numFmtId="49" fontId="16" fillId="0" borderId="5" xfId="2" applyNumberFormat="1" applyFont="1" applyBorder="1" applyAlignment="1">
      <alignment horizontal="right" vertical="center"/>
    </xf>
    <xf numFmtId="49" fontId="18" fillId="0" borderId="3" xfId="2" applyNumberFormat="1" applyFont="1" applyBorder="1" applyAlignment="1">
      <alignment horizontal="right" vertical="center"/>
    </xf>
    <xf numFmtId="49" fontId="16" fillId="0" borderId="0" xfId="2" applyNumberFormat="1" applyFont="1" applyAlignment="1">
      <alignment horizontal="right" vertical="center"/>
    </xf>
    <xf numFmtId="49" fontId="4" fillId="0" borderId="0" xfId="2" applyNumberFormat="1" applyFont="1" applyAlignment="1">
      <alignment vertical="center"/>
    </xf>
    <xf numFmtId="49" fontId="25" fillId="0" borderId="0" xfId="2" applyNumberFormat="1" applyFont="1" applyAlignment="1">
      <alignment vertical="center"/>
    </xf>
    <xf numFmtId="49" fontId="16" fillId="0" borderId="7" xfId="2" applyNumberFormat="1" applyFont="1" applyBorder="1" applyAlignment="1">
      <alignment horizontal="right" vertical="center"/>
    </xf>
    <xf numFmtId="49" fontId="16" fillId="0" borderId="8" xfId="2" applyNumberFormat="1" applyFont="1" applyBorder="1" applyAlignment="1">
      <alignment horizontal="right" vertical="center"/>
    </xf>
    <xf numFmtId="49" fontId="16" fillId="2" borderId="0" xfId="2" applyNumberFormat="1" applyFont="1" applyFill="1" applyAlignment="1">
      <alignment vertical="center"/>
    </xf>
    <xf numFmtId="49" fontId="16" fillId="2" borderId="8" xfId="2" applyNumberFormat="1" applyFont="1" applyFill="1" applyBorder="1" applyAlignment="1">
      <alignment vertical="center"/>
    </xf>
    <xf numFmtId="49" fontId="18" fillId="2" borderId="7" xfId="2" applyNumberFormat="1" applyFont="1" applyFill="1" applyBorder="1" applyAlignment="1">
      <alignment vertical="center"/>
    </xf>
    <xf numFmtId="49" fontId="18" fillId="2" borderId="10" xfId="2" applyNumberFormat="1" applyFont="1" applyFill="1" applyBorder="1" applyAlignment="1">
      <alignment vertical="center"/>
    </xf>
    <xf numFmtId="49" fontId="16" fillId="2" borderId="11" xfId="2" applyNumberFormat="1" applyFont="1" applyFill="1" applyBorder="1" applyAlignment="1">
      <alignment vertical="center"/>
    </xf>
    <xf numFmtId="0" fontId="4" fillId="0" borderId="12" xfId="0" applyFont="1" applyBorder="1" applyAlignment="1">
      <alignment horizontal="left" vertical="center" wrapText="1"/>
    </xf>
    <xf numFmtId="177" fontId="4" fillId="0" borderId="16" xfId="1" applyNumberFormat="1" applyFont="1" applyFill="1" applyBorder="1" applyAlignment="1">
      <alignment vertical="center" wrapText="1"/>
    </xf>
    <xf numFmtId="49" fontId="16" fillId="0" borderId="12" xfId="2" applyNumberFormat="1" applyFont="1" applyBorder="1" applyAlignment="1">
      <alignment horizontal="center" vertical="center"/>
    </xf>
    <xf numFmtId="49" fontId="16" fillId="2" borderId="1" xfId="2" applyNumberFormat="1" applyFont="1" applyFill="1" applyBorder="1" applyAlignment="1">
      <alignment vertical="center"/>
    </xf>
    <xf numFmtId="49" fontId="16" fillId="2" borderId="4" xfId="2" applyNumberFormat="1" applyFont="1" applyFill="1" applyBorder="1" applyAlignment="1">
      <alignment vertical="center" wrapText="1"/>
    </xf>
    <xf numFmtId="49" fontId="16" fillId="2" borderId="5" xfId="2" applyNumberFormat="1" applyFont="1" applyFill="1" applyBorder="1" applyAlignment="1">
      <alignment vertical="center" wrapText="1"/>
    </xf>
    <xf numFmtId="49" fontId="16" fillId="2" borderId="0" xfId="2" applyNumberFormat="1" applyFont="1" applyFill="1" applyAlignment="1">
      <alignment vertical="center" wrapText="1"/>
    </xf>
    <xf numFmtId="49" fontId="16" fillId="2" borderId="8" xfId="2" applyNumberFormat="1" applyFont="1" applyFill="1" applyBorder="1" applyAlignment="1">
      <alignment vertical="center" wrapText="1"/>
    </xf>
    <xf numFmtId="49" fontId="16" fillId="2" borderId="1" xfId="2" applyNumberFormat="1" applyFont="1" applyFill="1" applyBorder="1" applyAlignment="1">
      <alignment vertical="center" wrapText="1"/>
    </xf>
    <xf numFmtId="49" fontId="16" fillId="2" borderId="11" xfId="2" applyNumberFormat="1" applyFont="1" applyFill="1" applyBorder="1" applyAlignment="1">
      <alignment vertical="center" wrapText="1"/>
    </xf>
    <xf numFmtId="49" fontId="16" fillId="0" borderId="0" xfId="2" applyNumberFormat="1" applyFont="1" applyAlignment="1">
      <alignment horizontal="center" vertical="center"/>
    </xf>
    <xf numFmtId="49" fontId="30" fillId="2" borderId="7" xfId="2" applyNumberFormat="1" applyFont="1" applyFill="1" applyBorder="1" applyAlignment="1">
      <alignment vertical="top" wrapText="1"/>
    </xf>
    <xf numFmtId="49" fontId="30" fillId="2" borderId="0" xfId="2" applyNumberFormat="1" applyFont="1" applyFill="1" applyAlignment="1">
      <alignment vertical="top" wrapText="1"/>
    </xf>
    <xf numFmtId="49" fontId="30" fillId="2" borderId="8" xfId="2" applyNumberFormat="1" applyFont="1" applyFill="1" applyBorder="1" applyAlignment="1">
      <alignment vertical="top" wrapText="1"/>
    </xf>
    <xf numFmtId="49" fontId="16" fillId="0" borderId="4" xfId="2" applyNumberFormat="1" applyFont="1" applyBorder="1" applyAlignment="1">
      <alignment horizontal="right" vertical="center"/>
    </xf>
    <xf numFmtId="49" fontId="16" fillId="0" borderId="7" xfId="2" applyNumberFormat="1" applyFont="1" applyBorder="1" applyAlignment="1">
      <alignment horizontal="center" vertical="center"/>
    </xf>
    <xf numFmtId="49" fontId="16" fillId="0" borderId="3" xfId="2" applyNumberFormat="1" applyFont="1" applyBorder="1" applyAlignment="1">
      <alignment vertical="center"/>
    </xf>
    <xf numFmtId="49" fontId="16" fillId="0" borderId="4" xfId="2" applyNumberFormat="1" applyFont="1" applyBorder="1" applyAlignment="1">
      <alignment vertical="center"/>
    </xf>
    <xf numFmtId="49" fontId="16" fillId="0" borderId="7" xfId="2" applyNumberFormat="1" applyFont="1" applyBorder="1" applyAlignment="1">
      <alignment vertical="center"/>
    </xf>
    <xf numFmtId="49" fontId="16" fillId="0" borderId="32" xfId="2" applyNumberFormat="1" applyFont="1" applyBorder="1" applyAlignment="1">
      <alignment vertical="center" wrapText="1"/>
    </xf>
    <xf numFmtId="49" fontId="16" fillId="0" borderId="33" xfId="2" applyNumberFormat="1" applyFont="1" applyBorder="1" applyAlignment="1">
      <alignment vertical="center" wrapText="1"/>
    </xf>
    <xf numFmtId="49" fontId="16" fillId="0" borderId="0" xfId="2" applyNumberFormat="1" applyFont="1" applyAlignment="1">
      <alignment horizontal="center" vertical="center" wrapText="1"/>
    </xf>
    <xf numFmtId="49" fontId="18" fillId="0" borderId="7" xfId="2" applyNumberFormat="1" applyFont="1" applyBorder="1" applyAlignment="1">
      <alignment horizontal="right" vertical="center"/>
    </xf>
    <xf numFmtId="49" fontId="16" fillId="2" borderId="2" xfId="2" applyNumberFormat="1" applyFont="1" applyFill="1" applyBorder="1" applyAlignment="1">
      <alignment horizontal="center" vertical="center"/>
    </xf>
    <xf numFmtId="49" fontId="16" fillId="2" borderId="6" xfId="2" applyNumberFormat="1" applyFont="1" applyFill="1" applyBorder="1" applyAlignment="1">
      <alignment horizontal="center" vertical="center"/>
    </xf>
    <xf numFmtId="49" fontId="16" fillId="2" borderId="9" xfId="2" applyNumberFormat="1" applyFont="1" applyFill="1" applyBorder="1" applyAlignment="1">
      <alignment horizontal="center" vertical="center"/>
    </xf>
    <xf numFmtId="49" fontId="16" fillId="2" borderId="3" xfId="2" applyNumberFormat="1" applyFont="1" applyFill="1" applyBorder="1" applyAlignment="1">
      <alignment horizontal="left" vertical="top"/>
    </xf>
    <xf numFmtId="49" fontId="16" fillId="2" borderId="4" xfId="2" applyNumberFormat="1" applyFont="1" applyFill="1" applyBorder="1" applyAlignment="1">
      <alignment horizontal="left" vertical="top"/>
    </xf>
    <xf numFmtId="49" fontId="16" fillId="2" borderId="5" xfId="2" applyNumberFormat="1" applyFont="1" applyFill="1" applyBorder="1" applyAlignment="1">
      <alignment horizontal="left" vertical="top"/>
    </xf>
    <xf numFmtId="49" fontId="16" fillId="2" borderId="7" xfId="2" applyNumberFormat="1" applyFont="1" applyFill="1" applyBorder="1" applyAlignment="1">
      <alignment horizontal="left" vertical="top"/>
    </xf>
    <xf numFmtId="49" fontId="16" fillId="2" borderId="0" xfId="2" applyNumberFormat="1" applyFont="1" applyFill="1" applyAlignment="1">
      <alignment horizontal="left" vertical="top"/>
    </xf>
    <xf numFmtId="49" fontId="16" fillId="2" borderId="8" xfId="2" applyNumberFormat="1" applyFont="1" applyFill="1" applyBorder="1" applyAlignment="1">
      <alignment horizontal="left" vertical="top"/>
    </xf>
    <xf numFmtId="49" fontId="16" fillId="2" borderId="10" xfId="2" applyNumberFormat="1" applyFont="1" applyFill="1" applyBorder="1" applyAlignment="1">
      <alignment horizontal="left" vertical="top"/>
    </xf>
    <xf numFmtId="49" fontId="16" fillId="2" borderId="1" xfId="2" applyNumberFormat="1" applyFont="1" applyFill="1" applyBorder="1" applyAlignment="1">
      <alignment horizontal="left" vertical="top"/>
    </xf>
    <xf numFmtId="49" fontId="16" fillId="2" borderId="11" xfId="2" applyNumberFormat="1" applyFont="1" applyFill="1" applyBorder="1" applyAlignment="1">
      <alignment horizontal="left" vertical="top"/>
    </xf>
    <xf numFmtId="38" fontId="16" fillId="0" borderId="25" xfId="3" applyFont="1" applyFill="1" applyBorder="1" applyAlignment="1">
      <alignment horizontal="right" vertical="center"/>
    </xf>
    <xf numFmtId="38" fontId="16" fillId="0" borderId="27" xfId="3" applyFont="1" applyFill="1" applyBorder="1" applyAlignment="1">
      <alignment horizontal="right" vertical="center"/>
    </xf>
    <xf numFmtId="49" fontId="26" fillId="2" borderId="3" xfId="2" applyNumberFormat="1" applyFont="1" applyFill="1" applyBorder="1" applyAlignment="1">
      <alignment horizontal="left" vertical="top"/>
    </xf>
    <xf numFmtId="49" fontId="26" fillId="2" borderId="4" xfId="2" applyNumberFormat="1" applyFont="1" applyFill="1" applyBorder="1" applyAlignment="1">
      <alignment horizontal="left" vertical="top"/>
    </xf>
    <xf numFmtId="49" fontId="26" fillId="2" borderId="5" xfId="2" applyNumberFormat="1" applyFont="1" applyFill="1" applyBorder="1" applyAlignment="1">
      <alignment horizontal="left" vertical="top"/>
    </xf>
    <xf numFmtId="49" fontId="26" fillId="2" borderId="7" xfId="2" applyNumberFormat="1" applyFont="1" applyFill="1" applyBorder="1" applyAlignment="1">
      <alignment horizontal="left" vertical="top"/>
    </xf>
    <xf numFmtId="49" fontId="26" fillId="2" borderId="0" xfId="2" applyNumberFormat="1" applyFont="1" applyFill="1" applyAlignment="1">
      <alignment horizontal="left" vertical="top"/>
    </xf>
    <xf numFmtId="49" fontId="26" fillId="2" borderId="8" xfId="2" applyNumberFormat="1" applyFont="1" applyFill="1" applyBorder="1" applyAlignment="1">
      <alignment horizontal="left" vertical="top"/>
    </xf>
    <xf numFmtId="49" fontId="26" fillId="2" borderId="10" xfId="2" applyNumberFormat="1" applyFont="1" applyFill="1" applyBorder="1" applyAlignment="1">
      <alignment horizontal="left" vertical="top"/>
    </xf>
    <xf numFmtId="49" fontId="26" fillId="2" borderId="1" xfId="2" applyNumberFormat="1" applyFont="1" applyFill="1" applyBorder="1" applyAlignment="1">
      <alignment horizontal="left" vertical="top"/>
    </xf>
    <xf numFmtId="49" fontId="26" fillId="2" borderId="11" xfId="2" applyNumberFormat="1" applyFont="1" applyFill="1" applyBorder="1" applyAlignment="1">
      <alignment horizontal="left" vertical="top"/>
    </xf>
    <xf numFmtId="49" fontId="4" fillId="0" borderId="3" xfId="2" applyNumberFormat="1" applyFont="1" applyBorder="1" applyAlignment="1">
      <alignment vertical="center" wrapText="1"/>
    </xf>
    <xf numFmtId="49" fontId="4" fillId="0" borderId="4" xfId="2" applyNumberFormat="1" applyFont="1" applyBorder="1" applyAlignment="1">
      <alignment vertical="center" wrapText="1"/>
    </xf>
    <xf numFmtId="49" fontId="4" fillId="0" borderId="5" xfId="2" applyNumberFormat="1" applyFont="1" applyBorder="1" applyAlignment="1">
      <alignment vertical="center" wrapText="1"/>
    </xf>
    <xf numFmtId="49" fontId="4" fillId="0" borderId="7" xfId="2" applyNumberFormat="1" applyFont="1" applyBorder="1" applyAlignment="1">
      <alignment vertical="center" wrapText="1"/>
    </xf>
    <xf numFmtId="49" fontId="4" fillId="0" borderId="0" xfId="2" applyNumberFormat="1" applyFont="1" applyAlignment="1">
      <alignment vertical="center" wrapText="1"/>
    </xf>
    <xf numFmtId="49" fontId="4" fillId="0" borderId="8" xfId="2" applyNumberFormat="1" applyFont="1" applyBorder="1" applyAlignment="1">
      <alignment vertical="center" wrapText="1"/>
    </xf>
    <xf numFmtId="49" fontId="4" fillId="0" borderId="10" xfId="2" applyNumberFormat="1" applyFont="1" applyBorder="1" applyAlignment="1">
      <alignment vertical="center" wrapText="1"/>
    </xf>
    <xf numFmtId="49" fontId="4" fillId="0" borderId="1" xfId="2" applyNumberFormat="1" applyFont="1" applyBorder="1" applyAlignment="1">
      <alignment vertical="center" wrapText="1"/>
    </xf>
    <xf numFmtId="49" fontId="4" fillId="0" borderId="11" xfId="2" applyNumberFormat="1" applyFont="1" applyBorder="1" applyAlignment="1">
      <alignment vertical="center" wrapText="1"/>
    </xf>
    <xf numFmtId="49" fontId="16" fillId="0" borderId="13" xfId="2" applyNumberFormat="1" applyFont="1" applyBorder="1" applyAlignment="1">
      <alignment horizontal="center" vertical="center"/>
    </xf>
    <xf numFmtId="49" fontId="16" fillId="0" borderId="14" xfId="2" applyNumberFormat="1" applyFont="1" applyBorder="1" applyAlignment="1">
      <alignment horizontal="center" vertical="center"/>
    </xf>
    <xf numFmtId="49" fontId="16" fillId="0" borderId="15" xfId="2" applyNumberFormat="1" applyFont="1" applyBorder="1" applyAlignment="1">
      <alignment horizontal="center" vertical="center"/>
    </xf>
    <xf numFmtId="49" fontId="16" fillId="0" borderId="3" xfId="2" applyNumberFormat="1" applyFont="1" applyBorder="1" applyAlignment="1">
      <alignment vertical="center" wrapText="1"/>
    </xf>
    <xf numFmtId="49" fontId="16" fillId="0" borderId="4" xfId="2" applyNumberFormat="1" applyFont="1" applyBorder="1" applyAlignment="1">
      <alignment vertical="center" wrapText="1"/>
    </xf>
    <xf numFmtId="49" fontId="16" fillId="0" borderId="5" xfId="2" applyNumberFormat="1" applyFont="1" applyBorder="1" applyAlignment="1">
      <alignment vertical="center" wrapText="1"/>
    </xf>
    <xf numFmtId="49" fontId="16" fillId="0" borderId="7" xfId="2" applyNumberFormat="1" applyFont="1" applyBorder="1" applyAlignment="1">
      <alignment vertical="center" wrapText="1"/>
    </xf>
    <xf numFmtId="49" fontId="16" fillId="0" borderId="0" xfId="2" applyNumberFormat="1" applyFont="1" applyAlignment="1">
      <alignment vertical="center" wrapText="1"/>
    </xf>
    <xf numFmtId="49" fontId="16" fillId="0" borderId="8" xfId="2" applyNumberFormat="1" applyFont="1" applyBorder="1" applyAlignment="1">
      <alignment vertical="center" wrapText="1"/>
    </xf>
    <xf numFmtId="49" fontId="16" fillId="0" borderId="10" xfId="2" applyNumberFormat="1" applyFont="1" applyBorder="1" applyAlignment="1">
      <alignment vertical="center" wrapText="1"/>
    </xf>
    <xf numFmtId="49" fontId="16" fillId="0" borderId="1" xfId="2" applyNumberFormat="1" applyFont="1" applyBorder="1" applyAlignment="1">
      <alignment vertical="center" wrapText="1"/>
    </xf>
    <xf numFmtId="49" fontId="16" fillId="0" borderId="11" xfId="2" applyNumberFormat="1" applyFont="1" applyBorder="1" applyAlignment="1">
      <alignment vertical="center" wrapText="1"/>
    </xf>
    <xf numFmtId="38" fontId="16" fillId="0" borderId="26" xfId="3" applyFont="1" applyFill="1" applyBorder="1" applyAlignment="1">
      <alignment horizontal="right" vertical="center"/>
    </xf>
    <xf numFmtId="38" fontId="16" fillId="5" borderId="25" xfId="3" applyFont="1" applyFill="1" applyBorder="1" applyAlignment="1">
      <alignment horizontal="right" vertical="center"/>
    </xf>
    <xf numFmtId="38" fontId="16" fillId="5" borderId="27" xfId="3" applyFont="1" applyFill="1" applyBorder="1" applyAlignment="1">
      <alignment horizontal="right" vertical="center"/>
    </xf>
    <xf numFmtId="38" fontId="16" fillId="2" borderId="7" xfId="3" applyFont="1" applyFill="1" applyBorder="1" applyAlignment="1">
      <alignment vertical="center"/>
    </xf>
    <xf numFmtId="38" fontId="16" fillId="2" borderId="8" xfId="3" applyFont="1" applyFill="1" applyBorder="1" applyAlignment="1">
      <alignment vertical="center"/>
    </xf>
    <xf numFmtId="38" fontId="16" fillId="2" borderId="22" xfId="3" applyFont="1" applyFill="1" applyBorder="1" applyAlignment="1">
      <alignment vertical="center"/>
    </xf>
    <xf numFmtId="38" fontId="16" fillId="2" borderId="23" xfId="3" applyFont="1" applyFill="1" applyBorder="1" applyAlignment="1">
      <alignment vertical="center"/>
    </xf>
    <xf numFmtId="38" fontId="16" fillId="2" borderId="24" xfId="3" applyFont="1" applyFill="1" applyBorder="1" applyAlignment="1">
      <alignment vertical="center"/>
    </xf>
    <xf numFmtId="38" fontId="16" fillId="0" borderId="22" xfId="3" applyFont="1" applyFill="1" applyBorder="1" applyAlignment="1">
      <alignment vertical="center"/>
    </xf>
    <xf numFmtId="38" fontId="16" fillId="0" borderId="24" xfId="3" applyFont="1" applyFill="1" applyBorder="1" applyAlignment="1">
      <alignment vertical="center"/>
    </xf>
    <xf numFmtId="38" fontId="16" fillId="2" borderId="0" xfId="3" applyFont="1" applyFill="1" applyBorder="1" applyAlignment="1">
      <alignment vertical="center"/>
    </xf>
    <xf numFmtId="38" fontId="16" fillId="0" borderId="7" xfId="3" applyFont="1" applyFill="1" applyBorder="1" applyAlignment="1">
      <alignment vertical="center"/>
    </xf>
    <xf numFmtId="38" fontId="16" fillId="0" borderId="8" xfId="3" applyFont="1" applyFill="1" applyBorder="1" applyAlignment="1">
      <alignment vertical="center"/>
    </xf>
    <xf numFmtId="49" fontId="16" fillId="0" borderId="13" xfId="2" applyNumberFormat="1" applyFont="1" applyBorder="1" applyAlignment="1">
      <alignment horizontal="center" vertical="center" wrapText="1"/>
    </xf>
    <xf numFmtId="49" fontId="16" fillId="0" borderId="14" xfId="2" applyNumberFormat="1" applyFont="1" applyBorder="1" applyAlignment="1">
      <alignment horizontal="center" vertical="center" wrapText="1"/>
    </xf>
    <xf numFmtId="49" fontId="34" fillId="0" borderId="3" xfId="2" applyNumberFormat="1" applyFont="1" applyBorder="1" applyAlignment="1">
      <alignment horizontal="left" vertical="top" wrapText="1"/>
    </xf>
    <xf numFmtId="49" fontId="34" fillId="0" borderId="4" xfId="2" applyNumberFormat="1" applyFont="1" applyBorder="1" applyAlignment="1">
      <alignment horizontal="left" vertical="top" wrapText="1"/>
    </xf>
    <xf numFmtId="49" fontId="34" fillId="0" borderId="5" xfId="2" applyNumberFormat="1" applyFont="1" applyBorder="1" applyAlignment="1">
      <alignment horizontal="left" vertical="top" wrapText="1"/>
    </xf>
    <xf numFmtId="49" fontId="34" fillId="0" borderId="7" xfId="2" applyNumberFormat="1" applyFont="1" applyBorder="1" applyAlignment="1">
      <alignment horizontal="left" vertical="top" wrapText="1"/>
    </xf>
    <xf numFmtId="49" fontId="34" fillId="0" borderId="0" xfId="2" applyNumberFormat="1" applyFont="1" applyAlignment="1">
      <alignment horizontal="left" vertical="top" wrapText="1"/>
    </xf>
    <xf numFmtId="49" fontId="34" fillId="0" borderId="8" xfId="2" applyNumberFormat="1" applyFont="1" applyBorder="1" applyAlignment="1">
      <alignment horizontal="left" vertical="top" wrapText="1"/>
    </xf>
    <xf numFmtId="49" fontId="16" fillId="2" borderId="18" xfId="2" applyNumberFormat="1" applyFont="1" applyFill="1" applyBorder="1" applyAlignment="1">
      <alignment horizontal="center" vertical="center" wrapText="1"/>
    </xf>
    <xf numFmtId="49" fontId="16" fillId="2" borderId="19" xfId="2" applyNumberFormat="1" applyFont="1" applyFill="1" applyBorder="1" applyAlignment="1">
      <alignment horizontal="center" vertical="center" wrapText="1"/>
    </xf>
    <xf numFmtId="49" fontId="16" fillId="2" borderId="20" xfId="2" applyNumberFormat="1" applyFont="1" applyFill="1" applyBorder="1" applyAlignment="1">
      <alignment horizontal="center" vertical="center" wrapText="1"/>
    </xf>
    <xf numFmtId="49" fontId="16" fillId="0" borderId="31" xfId="2" applyNumberFormat="1" applyFont="1" applyBorder="1" applyAlignment="1">
      <alignment horizontal="center" vertical="center"/>
    </xf>
    <xf numFmtId="49" fontId="16" fillId="0" borderId="21" xfId="2" applyNumberFormat="1" applyFont="1" applyBorder="1" applyAlignment="1">
      <alignment horizontal="center" vertical="center" wrapText="1"/>
    </xf>
    <xf numFmtId="49" fontId="16" fillId="0" borderId="15" xfId="2" applyNumberFormat="1" applyFont="1" applyBorder="1" applyAlignment="1">
      <alignment horizontal="center" vertical="center" wrapText="1"/>
    </xf>
    <xf numFmtId="180" fontId="20" fillId="2" borderId="10" xfId="3" applyNumberFormat="1" applyFont="1" applyFill="1" applyBorder="1" applyAlignment="1">
      <alignment vertical="center"/>
    </xf>
    <xf numFmtId="180" fontId="20" fillId="2" borderId="11" xfId="3" applyNumberFormat="1" applyFont="1" applyFill="1" applyBorder="1" applyAlignment="1">
      <alignment vertical="center"/>
    </xf>
    <xf numFmtId="38" fontId="16" fillId="2" borderId="10" xfId="3" applyFont="1" applyFill="1" applyBorder="1" applyAlignment="1">
      <alignment vertical="center"/>
    </xf>
    <xf numFmtId="38" fontId="16" fillId="2" borderId="1" xfId="3" applyFont="1" applyFill="1" applyBorder="1" applyAlignment="1">
      <alignment vertical="center"/>
    </xf>
    <xf numFmtId="38" fontId="16" fillId="2" borderId="11" xfId="3" applyFont="1" applyFill="1" applyBorder="1" applyAlignment="1">
      <alignment vertical="center"/>
    </xf>
    <xf numFmtId="49" fontId="23" fillId="2" borderId="3" xfId="2" applyNumberFormat="1" applyFont="1" applyFill="1" applyBorder="1" applyAlignment="1">
      <alignment horizontal="left" vertical="top"/>
    </xf>
    <xf numFmtId="49" fontId="23" fillId="2" borderId="4" xfId="2" applyNumberFormat="1" applyFont="1" applyFill="1" applyBorder="1" applyAlignment="1">
      <alignment horizontal="left" vertical="top"/>
    </xf>
    <xf numFmtId="49" fontId="23" fillId="2" borderId="5" xfId="2" applyNumberFormat="1" applyFont="1" applyFill="1" applyBorder="1" applyAlignment="1">
      <alignment horizontal="left" vertical="top"/>
    </xf>
    <xf numFmtId="49" fontId="23" fillId="2" borderId="7" xfId="2" applyNumberFormat="1" applyFont="1" applyFill="1" applyBorder="1" applyAlignment="1">
      <alignment horizontal="left" vertical="top"/>
    </xf>
    <xf numFmtId="49" fontId="23" fillId="2" borderId="0" xfId="2" applyNumberFormat="1" applyFont="1" applyFill="1" applyAlignment="1">
      <alignment horizontal="left" vertical="top"/>
    </xf>
    <xf numFmtId="49" fontId="23" fillId="2" borderId="8" xfId="2" applyNumberFormat="1" applyFont="1" applyFill="1" applyBorder="1" applyAlignment="1">
      <alignment horizontal="left" vertical="top"/>
    </xf>
    <xf numFmtId="49" fontId="23" fillId="2" borderId="10" xfId="2" applyNumberFormat="1" applyFont="1" applyFill="1" applyBorder="1" applyAlignment="1">
      <alignment horizontal="left" vertical="top"/>
    </xf>
    <xf numFmtId="49" fontId="23" fillId="2" borderId="1" xfId="2" applyNumberFormat="1" applyFont="1" applyFill="1" applyBorder="1" applyAlignment="1">
      <alignment horizontal="left" vertical="top"/>
    </xf>
    <xf numFmtId="49" fontId="23" fillId="2" borderId="11" xfId="2" applyNumberFormat="1" applyFont="1" applyFill="1" applyBorder="1" applyAlignment="1">
      <alignment horizontal="left" vertical="top"/>
    </xf>
    <xf numFmtId="180" fontId="20" fillId="2" borderId="28" xfId="3" applyNumberFormat="1" applyFont="1" applyFill="1" applyBorder="1" applyAlignment="1">
      <alignment vertical="center"/>
    </xf>
    <xf numFmtId="180" fontId="20" fillId="2" borderId="29" xfId="3" applyNumberFormat="1" applyFont="1" applyFill="1" applyBorder="1" applyAlignment="1">
      <alignment vertical="center"/>
    </xf>
    <xf numFmtId="38" fontId="16" fillId="2" borderId="28" xfId="3" applyFont="1" applyFill="1" applyBorder="1" applyAlignment="1">
      <alignment vertical="center"/>
    </xf>
    <xf numFmtId="38" fontId="16" fillId="2" borderId="30" xfId="3" applyFont="1" applyFill="1" applyBorder="1" applyAlignment="1">
      <alignment vertical="center"/>
    </xf>
    <xf numFmtId="38" fontId="16" fillId="2" borderId="29" xfId="3" applyFont="1" applyFill="1" applyBorder="1" applyAlignment="1">
      <alignment vertical="center"/>
    </xf>
    <xf numFmtId="49" fontId="32" fillId="0" borderId="7" xfId="2" applyNumberFormat="1" applyFont="1" applyBorder="1" applyAlignment="1">
      <alignment horizontal="center" vertical="center" wrapText="1"/>
    </xf>
    <xf numFmtId="49" fontId="32" fillId="0" borderId="8" xfId="2" applyNumberFormat="1" applyFont="1" applyBorder="1" applyAlignment="1">
      <alignment horizontal="center" vertical="center" wrapText="1"/>
    </xf>
    <xf numFmtId="49" fontId="32" fillId="0" borderId="10" xfId="2" applyNumberFormat="1" applyFont="1" applyBorder="1" applyAlignment="1">
      <alignment horizontal="center" vertical="center" wrapText="1"/>
    </xf>
    <xf numFmtId="49" fontId="32" fillId="0" borderId="11" xfId="2" applyNumberFormat="1" applyFont="1" applyBorder="1" applyAlignment="1">
      <alignment horizontal="center" vertical="center" wrapText="1"/>
    </xf>
    <xf numFmtId="49" fontId="32" fillId="0" borderId="0" xfId="2" applyNumberFormat="1" applyFont="1" applyAlignment="1">
      <alignment horizontal="center" vertical="center" wrapText="1"/>
    </xf>
    <xf numFmtId="49" fontId="32" fillId="0" borderId="1" xfId="2" applyNumberFormat="1" applyFont="1" applyBorder="1" applyAlignment="1">
      <alignment horizontal="center" vertical="center" wrapText="1"/>
    </xf>
    <xf numFmtId="49" fontId="4" fillId="0" borderId="13" xfId="2" applyNumberFormat="1" applyFont="1" applyBorder="1" applyAlignment="1">
      <alignment horizontal="center" vertical="center"/>
    </xf>
    <xf numFmtId="49" fontId="4" fillId="0" borderId="15" xfId="2" applyNumberFormat="1" applyFont="1" applyBorder="1" applyAlignment="1">
      <alignment horizontal="center" vertical="center"/>
    </xf>
    <xf numFmtId="49" fontId="4" fillId="0" borderId="14" xfId="2" applyNumberFormat="1" applyFont="1" applyBorder="1" applyAlignment="1">
      <alignment horizontal="center" vertical="center"/>
    </xf>
    <xf numFmtId="49" fontId="21" fillId="2" borderId="3" xfId="2" applyNumberFormat="1" applyFont="1" applyFill="1" applyBorder="1" applyAlignment="1">
      <alignment vertical="center" wrapText="1"/>
    </xf>
    <xf numFmtId="49" fontId="16" fillId="2" borderId="4" xfId="2" applyNumberFormat="1" applyFont="1" applyFill="1" applyBorder="1" applyAlignment="1">
      <alignment vertical="center" wrapText="1"/>
    </xf>
    <xf numFmtId="49" fontId="16" fillId="2" borderId="5" xfId="2" applyNumberFormat="1" applyFont="1" applyFill="1" applyBorder="1" applyAlignment="1">
      <alignment vertical="center" wrapText="1"/>
    </xf>
    <xf numFmtId="49" fontId="16" fillId="2" borderId="7" xfId="2" applyNumberFormat="1" applyFont="1" applyFill="1" applyBorder="1" applyAlignment="1">
      <alignment vertical="center" wrapText="1"/>
    </xf>
    <xf numFmtId="49" fontId="16" fillId="2" borderId="0" xfId="2" applyNumberFormat="1" applyFont="1" applyFill="1" applyAlignment="1">
      <alignment vertical="center" wrapText="1"/>
    </xf>
    <xf numFmtId="49" fontId="16" fillId="2" borderId="8" xfId="2" applyNumberFormat="1" applyFont="1" applyFill="1" applyBorder="1" applyAlignment="1">
      <alignment vertical="center" wrapText="1"/>
    </xf>
    <xf numFmtId="49" fontId="16" fillId="2" borderId="10" xfId="2" applyNumberFormat="1" applyFont="1" applyFill="1" applyBorder="1" applyAlignment="1">
      <alignment vertical="center" wrapText="1"/>
    </xf>
    <xf numFmtId="49" fontId="16" fillId="2" borderId="1" xfId="2" applyNumberFormat="1" applyFont="1" applyFill="1" applyBorder="1" applyAlignment="1">
      <alignment vertical="center" wrapText="1"/>
    </xf>
    <xf numFmtId="49" fontId="16" fillId="2" borderId="11" xfId="2" applyNumberFormat="1" applyFont="1" applyFill="1" applyBorder="1" applyAlignment="1">
      <alignment vertical="center" wrapText="1"/>
    </xf>
    <xf numFmtId="49" fontId="28" fillId="2" borderId="7" xfId="2" applyNumberFormat="1" applyFont="1" applyFill="1" applyBorder="1" applyAlignment="1">
      <alignment horizontal="left" vertical="top" wrapText="1"/>
    </xf>
    <xf numFmtId="49" fontId="28" fillId="2" borderId="0" xfId="2" applyNumberFormat="1" applyFont="1" applyFill="1" applyAlignment="1">
      <alignment horizontal="left" vertical="top" wrapText="1"/>
    </xf>
    <xf numFmtId="49" fontId="28" fillId="2" borderId="8" xfId="2" applyNumberFormat="1" applyFont="1" applyFill="1" applyBorder="1" applyAlignment="1">
      <alignment horizontal="left" vertical="top" wrapText="1"/>
    </xf>
    <xf numFmtId="49" fontId="16" fillId="0" borderId="4" xfId="2" applyNumberFormat="1" applyFont="1" applyBorder="1" applyAlignment="1">
      <alignment horizontal="center" vertical="center"/>
    </xf>
    <xf numFmtId="49" fontId="16" fillId="0" borderId="5" xfId="2" applyNumberFormat="1" applyFont="1" applyBorder="1" applyAlignment="1">
      <alignment horizontal="center" vertical="center"/>
    </xf>
    <xf numFmtId="49" fontId="16" fillId="0" borderId="3" xfId="2" applyNumberFormat="1" applyFont="1" applyBorder="1" applyAlignment="1">
      <alignment horizontal="center" vertical="center"/>
    </xf>
    <xf numFmtId="49" fontId="16" fillId="0" borderId="10" xfId="2" applyNumberFormat="1" applyFont="1" applyBorder="1" applyAlignment="1">
      <alignment horizontal="center" vertical="center"/>
    </xf>
    <xf numFmtId="49" fontId="16" fillId="0" borderId="1" xfId="2" applyNumberFormat="1" applyFont="1" applyBorder="1" applyAlignment="1">
      <alignment horizontal="center" vertical="center"/>
    </xf>
    <xf numFmtId="49" fontId="16" fillId="0" borderId="11" xfId="2" applyNumberFormat="1" applyFont="1" applyBorder="1" applyAlignment="1">
      <alignment horizontal="center" vertical="center"/>
    </xf>
    <xf numFmtId="49" fontId="16" fillId="0" borderId="12" xfId="2" applyNumberFormat="1" applyFont="1" applyBorder="1" applyAlignment="1">
      <alignment horizontal="center" vertical="center"/>
    </xf>
    <xf numFmtId="180" fontId="16" fillId="2" borderId="10" xfId="3" applyNumberFormat="1" applyFont="1" applyFill="1" applyBorder="1" applyAlignment="1">
      <alignment vertical="center"/>
    </xf>
    <xf numFmtId="180" fontId="16" fillId="2" borderId="11" xfId="3" applyNumberFormat="1" applyFont="1" applyFill="1" applyBorder="1" applyAlignment="1">
      <alignment vertical="center"/>
    </xf>
    <xf numFmtId="49" fontId="16" fillId="2" borderId="3" xfId="2" applyNumberFormat="1" applyFont="1" applyFill="1" applyBorder="1" applyAlignment="1">
      <alignment horizontal="left" vertical="center"/>
    </xf>
    <xf numFmtId="49" fontId="16" fillId="2" borderId="4" xfId="2" applyNumberFormat="1" applyFont="1" applyFill="1" applyBorder="1" applyAlignment="1">
      <alignment horizontal="left" vertical="center"/>
    </xf>
    <xf numFmtId="49" fontId="16" fillId="2" borderId="5" xfId="2" applyNumberFormat="1" applyFont="1" applyFill="1" applyBorder="1" applyAlignment="1">
      <alignment horizontal="left" vertical="center"/>
    </xf>
    <xf numFmtId="49" fontId="16" fillId="2" borderId="7" xfId="2" applyNumberFormat="1" applyFont="1" applyFill="1" applyBorder="1" applyAlignment="1">
      <alignment horizontal="left" vertical="center"/>
    </xf>
    <xf numFmtId="49" fontId="16" fillId="2" borderId="0" xfId="2" applyNumberFormat="1" applyFont="1" applyFill="1" applyAlignment="1">
      <alignment horizontal="left" vertical="center"/>
    </xf>
    <xf numFmtId="49" fontId="16" fillId="2" borderId="8" xfId="2" applyNumberFormat="1" applyFont="1" applyFill="1" applyBorder="1" applyAlignment="1">
      <alignment horizontal="left" vertical="center"/>
    </xf>
    <xf numFmtId="49" fontId="16" fillId="2" borderId="10" xfId="2" applyNumberFormat="1" applyFont="1" applyFill="1" applyBorder="1" applyAlignment="1">
      <alignment horizontal="left" vertical="center"/>
    </xf>
    <xf numFmtId="49" fontId="16" fillId="2" borderId="1" xfId="2" applyNumberFormat="1" applyFont="1" applyFill="1" applyBorder="1" applyAlignment="1">
      <alignment horizontal="left" vertical="center"/>
    </xf>
    <xf numFmtId="49" fontId="16" fillId="2" borderId="11" xfId="2" applyNumberFormat="1" applyFont="1" applyFill="1" applyBorder="1" applyAlignment="1">
      <alignment horizontal="left" vertical="center"/>
    </xf>
    <xf numFmtId="49" fontId="16" fillId="2" borderId="13" xfId="2" applyNumberFormat="1" applyFont="1" applyFill="1" applyBorder="1" applyAlignment="1">
      <alignment vertical="center"/>
    </xf>
    <xf numFmtId="49" fontId="16" fillId="2" borderId="14" xfId="2" applyNumberFormat="1" applyFont="1" applyFill="1" applyBorder="1" applyAlignment="1">
      <alignment vertical="center"/>
    </xf>
    <xf numFmtId="49" fontId="16" fillId="2" borderId="1" xfId="2" applyNumberFormat="1" applyFont="1" applyFill="1" applyBorder="1" applyAlignment="1">
      <alignment vertical="center"/>
    </xf>
    <xf numFmtId="49" fontId="19" fillId="0" borderId="0" xfId="2" applyNumberFormat="1" applyFont="1" applyAlignment="1">
      <alignment horizontal="center" vertical="center"/>
    </xf>
    <xf numFmtId="57" fontId="3" fillId="0" borderId="1" xfId="1" applyNumberFormat="1" applyFont="1" applyFill="1" applyBorder="1" applyAlignment="1">
      <alignment horizontal="center" vertical="center"/>
    </xf>
    <xf numFmtId="38" fontId="13" fillId="2" borderId="1" xfId="1" applyFont="1" applyFill="1" applyBorder="1" applyAlignment="1">
      <alignment vertical="center"/>
    </xf>
    <xf numFmtId="57" fontId="3" fillId="2" borderId="1" xfId="1" applyNumberFormat="1" applyFont="1" applyFill="1" applyBorder="1" applyAlignment="1">
      <alignment vertical="center"/>
    </xf>
    <xf numFmtId="0" fontId="4" fillId="0" borderId="2" xfId="0" applyFont="1" applyBorder="1" applyAlignment="1">
      <alignment horizontal="center" vertical="center"/>
    </xf>
    <xf numFmtId="0" fontId="4" fillId="0" borderId="6" xfId="0" applyFont="1" applyBorder="1" applyAlignment="1">
      <alignment horizontal="center" vertical="center"/>
    </xf>
    <xf numFmtId="0" fontId="4" fillId="0" borderId="9"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0" xfId="0" applyFont="1" applyAlignment="1">
      <alignment horizontal="center" vertical="center"/>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1" xfId="0" applyFont="1" applyBorder="1" applyAlignment="1">
      <alignment horizontal="center" vertical="center"/>
    </xf>
    <xf numFmtId="0" fontId="4" fillId="0" borderId="2" xfId="0" applyFont="1" applyBorder="1" applyAlignment="1">
      <alignment horizontal="center" vertical="center" wrapText="1"/>
    </xf>
    <xf numFmtId="0" fontId="4" fillId="0" borderId="9" xfId="0" applyFont="1" applyBorder="1" applyAlignment="1">
      <alignment horizontal="center" vertical="center" wrapText="1"/>
    </xf>
    <xf numFmtId="0" fontId="8" fillId="0" borderId="2" xfId="0" applyFont="1" applyBorder="1" applyAlignment="1">
      <alignment horizontal="center" vertical="center" wrapText="1"/>
    </xf>
    <xf numFmtId="0" fontId="8" fillId="0" borderId="9" xfId="0" applyFont="1" applyBorder="1" applyAlignment="1">
      <alignment horizontal="center" vertical="center" wrapText="1"/>
    </xf>
  </cellXfs>
  <cellStyles count="4">
    <cellStyle name="桁区切り" xfId="1" builtinId="6"/>
    <cellStyle name="桁区切り 2" xfId="3" xr:uid="{00000000-0005-0000-0000-000001000000}"/>
    <cellStyle name="標準" xfId="0" builtinId="0"/>
    <cellStyle name="標準 2" xfId="2" xr:uid="{00000000-0005-0000-0000-000003000000}"/>
  </cellStyles>
  <dxfs count="1">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8</xdr:col>
      <xdr:colOff>52916</xdr:colOff>
      <xdr:row>5</xdr:row>
      <xdr:rowOff>63501</xdr:rowOff>
    </xdr:from>
    <xdr:to>
      <xdr:col>8</xdr:col>
      <xdr:colOff>2328333</xdr:colOff>
      <xdr:row>25</xdr:row>
      <xdr:rowOff>10584</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3016249" y="1270001"/>
          <a:ext cx="2275417" cy="2635250"/>
        </a:xfrm>
        <a:prstGeom prst="roundRect">
          <a:avLst>
            <a:gd name="adj" fmla="val 9111"/>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交付の対象（</a:t>
          </a:r>
          <a:r>
            <a:rPr kumimoji="1" lang="en-US" altLang="ja-JP" sz="1100">
              <a:solidFill>
                <a:srgbClr val="FF0000"/>
              </a:solidFill>
            </a:rPr>
            <a:t>H</a:t>
          </a:r>
          <a:r>
            <a:rPr kumimoji="1" lang="ja-JP" altLang="en-US" sz="1100">
              <a:solidFill>
                <a:srgbClr val="FF0000"/>
              </a:solidFill>
            </a:rPr>
            <a:t>欄）の選択を元に「事業区分」のシートから対応する区分を表示</a:t>
          </a:r>
        </a:p>
      </xdr:txBody>
    </xdr:sp>
    <xdr:clientData/>
  </xdr:twoCellAnchor>
  <xdr:twoCellAnchor>
    <xdr:from>
      <xdr:col>9</xdr:col>
      <xdr:colOff>32808</xdr:colOff>
      <xdr:row>5</xdr:row>
      <xdr:rowOff>63500</xdr:rowOff>
    </xdr:from>
    <xdr:to>
      <xdr:col>9</xdr:col>
      <xdr:colOff>1641475</xdr:colOff>
      <xdr:row>25</xdr:row>
      <xdr:rowOff>10583</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5376333" y="1282700"/>
          <a:ext cx="1608667" cy="2842683"/>
        </a:xfrm>
        <a:prstGeom prst="roundRect">
          <a:avLst>
            <a:gd name="adj" fmla="val 9111"/>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区分（</a:t>
          </a:r>
          <a:r>
            <a:rPr kumimoji="1" lang="en-US" altLang="ja-JP" sz="1100">
              <a:solidFill>
                <a:srgbClr val="FF0000"/>
              </a:solidFill>
            </a:rPr>
            <a:t>I</a:t>
          </a:r>
          <a:r>
            <a:rPr kumimoji="1" lang="ja-JP" altLang="en-US" sz="1100">
              <a:solidFill>
                <a:srgbClr val="FF0000"/>
              </a:solidFill>
            </a:rPr>
            <a:t>欄）のデータを元に「事業区分」のシートから対応する種目を表示</a:t>
          </a:r>
        </a:p>
      </xdr:txBody>
    </xdr:sp>
    <xdr:clientData/>
  </xdr:twoCellAnchor>
  <xdr:twoCellAnchor>
    <xdr:from>
      <xdr:col>10</xdr:col>
      <xdr:colOff>63500</xdr:colOff>
      <xdr:row>5</xdr:row>
      <xdr:rowOff>63500</xdr:rowOff>
    </xdr:from>
    <xdr:to>
      <xdr:col>10</xdr:col>
      <xdr:colOff>687917</xdr:colOff>
      <xdr:row>25</xdr:row>
      <xdr:rowOff>10583</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7133167" y="1270000"/>
          <a:ext cx="624417" cy="2635250"/>
        </a:xfrm>
        <a:prstGeom prst="roundRect">
          <a:avLst>
            <a:gd name="adj" fmla="val 9111"/>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rgbClr val="FF0000"/>
              </a:solidFill>
            </a:rPr>
            <a:t>区分（</a:t>
          </a:r>
          <a:r>
            <a:rPr kumimoji="1" lang="en-US" altLang="ja-JP" sz="1050">
              <a:solidFill>
                <a:srgbClr val="FF0000"/>
              </a:solidFill>
            </a:rPr>
            <a:t>I</a:t>
          </a:r>
          <a:r>
            <a:rPr kumimoji="1" lang="ja-JP" altLang="en-US" sz="1050">
              <a:solidFill>
                <a:srgbClr val="FF0000"/>
              </a:solidFill>
            </a:rPr>
            <a:t>欄）のデータを元に「事業区分」のシートから対応する算出方法を表示</a:t>
          </a:r>
        </a:p>
      </xdr:txBody>
    </xdr:sp>
    <xdr:clientData/>
  </xdr:twoCellAnchor>
  <xdr:twoCellAnchor>
    <xdr:from>
      <xdr:col>11</xdr:col>
      <xdr:colOff>63500</xdr:colOff>
      <xdr:row>5</xdr:row>
      <xdr:rowOff>52918</xdr:rowOff>
    </xdr:from>
    <xdr:to>
      <xdr:col>11</xdr:col>
      <xdr:colOff>677333</xdr:colOff>
      <xdr:row>25</xdr:row>
      <xdr:rowOff>1</xdr:rowOff>
    </xdr:to>
    <xdr:sp macro="" textlink="">
      <xdr:nvSpPr>
        <xdr:cNvPr id="5" name="角丸四角形 4">
          <a:extLst>
            <a:ext uri="{FF2B5EF4-FFF2-40B4-BE49-F238E27FC236}">
              <a16:creationId xmlns:a16="http://schemas.microsoft.com/office/drawing/2014/main" id="{00000000-0008-0000-0200-000005000000}"/>
            </a:ext>
          </a:extLst>
        </xdr:cNvPr>
        <xdr:cNvSpPr/>
      </xdr:nvSpPr>
      <xdr:spPr>
        <a:xfrm>
          <a:off x="7852833" y="1259418"/>
          <a:ext cx="613833" cy="2635250"/>
        </a:xfrm>
        <a:prstGeom prst="roundRect">
          <a:avLst>
            <a:gd name="adj" fmla="val 9111"/>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rgbClr val="FF0000"/>
              </a:solidFill>
            </a:rPr>
            <a:t>区分（</a:t>
          </a:r>
          <a:r>
            <a:rPr kumimoji="1" lang="en-US" altLang="ja-JP" sz="1050">
              <a:solidFill>
                <a:srgbClr val="FF0000"/>
              </a:solidFill>
            </a:rPr>
            <a:t>I</a:t>
          </a:r>
          <a:r>
            <a:rPr kumimoji="1" lang="ja-JP" altLang="en-US" sz="1050">
              <a:solidFill>
                <a:srgbClr val="FF0000"/>
              </a:solidFill>
            </a:rPr>
            <a:t>欄）と種目（</a:t>
          </a:r>
          <a:r>
            <a:rPr kumimoji="1" lang="en-US" altLang="ja-JP" sz="1050">
              <a:solidFill>
                <a:srgbClr val="FF0000"/>
              </a:solidFill>
            </a:rPr>
            <a:t>J</a:t>
          </a:r>
          <a:r>
            <a:rPr kumimoji="1" lang="ja-JP" altLang="en-US" sz="1050">
              <a:solidFill>
                <a:srgbClr val="FF0000"/>
              </a:solidFill>
            </a:rPr>
            <a:t>欄）のデータを元に「補助率」のシートから対応する補助率を表示</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78318</xdr:colOff>
      <xdr:row>8</xdr:row>
      <xdr:rowOff>95249</xdr:rowOff>
    </xdr:from>
    <xdr:to>
      <xdr:col>6</xdr:col>
      <xdr:colOff>1475317</xdr:colOff>
      <xdr:row>10</xdr:row>
      <xdr:rowOff>0</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6644218" y="3930649"/>
          <a:ext cx="4444999" cy="1782235"/>
        </a:xfrm>
        <a:prstGeom prst="roundRect">
          <a:avLst>
            <a:gd name="adj" fmla="val 9111"/>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設備シートの種目（</a:t>
          </a:r>
          <a:r>
            <a:rPr kumimoji="1" lang="en-US" altLang="ja-JP" sz="1100">
              <a:solidFill>
                <a:srgbClr val="FF0000"/>
              </a:solidFill>
            </a:rPr>
            <a:t>J</a:t>
          </a:r>
          <a:r>
            <a:rPr kumimoji="1" lang="ja-JP" altLang="en-US" sz="1100">
              <a:solidFill>
                <a:srgbClr val="FF0000"/>
              </a:solidFill>
            </a:rPr>
            <a:t>欄）に「１区分」に対応するための種目を決めるため、リストに名前を設定する。</a:t>
          </a:r>
          <a:endParaRPr kumimoji="1" lang="en-US" altLang="ja-JP" sz="1100">
            <a:solidFill>
              <a:srgbClr val="FF0000"/>
            </a:solidFill>
          </a:endParaRPr>
        </a:p>
        <a:p>
          <a:pPr algn="l"/>
          <a:endParaRPr kumimoji="1" lang="en-US" altLang="ja-JP" sz="1100">
            <a:solidFill>
              <a:srgbClr val="FF0000"/>
            </a:solidFill>
          </a:endParaRPr>
        </a:p>
        <a:p>
          <a:pPr algn="l"/>
          <a:r>
            <a:rPr kumimoji="1" lang="ja-JP" altLang="en-US" sz="1100">
              <a:solidFill>
                <a:srgbClr val="FF0000"/>
              </a:solidFill>
            </a:rPr>
            <a:t>例）へき地診療所の場合、</a:t>
          </a:r>
          <a:r>
            <a:rPr kumimoji="1" lang="en-US" altLang="ja-JP" sz="1100">
              <a:solidFill>
                <a:srgbClr val="FF0000"/>
              </a:solidFill>
            </a:rPr>
            <a:t>B7</a:t>
          </a:r>
          <a:r>
            <a:rPr kumimoji="1" lang="ja-JP" altLang="en-US" sz="1100">
              <a:solidFill>
                <a:srgbClr val="FF0000"/>
              </a:solidFill>
            </a:rPr>
            <a:t>：</a:t>
          </a:r>
          <a:r>
            <a:rPr kumimoji="1" lang="en-US" altLang="ja-JP" sz="1100">
              <a:solidFill>
                <a:srgbClr val="FF0000"/>
              </a:solidFill>
            </a:rPr>
            <a:t>D7</a:t>
          </a:r>
          <a:r>
            <a:rPr kumimoji="1" lang="ja-JP" altLang="en-US" sz="1100">
              <a:solidFill>
                <a:srgbClr val="FF0000"/>
              </a:solidFill>
            </a:rPr>
            <a:t>を選択して、コマンドの数式の名前から「選択範囲から作成」→「左端列」にチェック</a:t>
          </a:r>
          <a:endParaRPr kumimoji="1" lang="en-US" altLang="ja-JP" sz="1100">
            <a:solidFill>
              <a:srgbClr val="FF0000"/>
            </a:solidFill>
          </a:endParaRPr>
        </a:p>
        <a:p>
          <a:pPr algn="l"/>
          <a:endParaRPr kumimoji="1" lang="en-US" altLang="ja-JP" sz="1100">
            <a:solidFill>
              <a:srgbClr val="FF0000"/>
            </a:solidFill>
          </a:endParaRPr>
        </a:p>
        <a:p>
          <a:pPr algn="l"/>
          <a:r>
            <a:rPr kumimoji="1" lang="ja-JP" altLang="en-US" sz="1100">
              <a:solidFill>
                <a:srgbClr val="FF0000"/>
              </a:solidFill>
            </a:rPr>
            <a:t>設備シートの種目（</a:t>
          </a:r>
          <a:r>
            <a:rPr kumimoji="1" lang="en-US" altLang="ja-JP" sz="1100">
              <a:solidFill>
                <a:srgbClr val="FF0000"/>
              </a:solidFill>
            </a:rPr>
            <a:t>J</a:t>
          </a:r>
          <a:r>
            <a:rPr kumimoji="1" lang="ja-JP" altLang="en-US" sz="1100">
              <a:solidFill>
                <a:srgbClr val="FF0000"/>
              </a:solidFill>
            </a:rPr>
            <a:t>欄）にデータ入力規則を設定</a:t>
          </a:r>
          <a:endParaRPr kumimoji="1" lang="en-US" altLang="ja-JP" sz="1100">
            <a:solidFill>
              <a:srgbClr val="FF0000"/>
            </a:solidFill>
          </a:endParaRPr>
        </a:p>
        <a:p>
          <a:pPr algn="l"/>
          <a:r>
            <a:rPr kumimoji="1" lang="ja-JP" altLang="en-US" sz="1100">
              <a:solidFill>
                <a:srgbClr val="FF0000"/>
              </a:solidFill>
            </a:rPr>
            <a:t>「リスト」→元の値に「</a:t>
          </a:r>
          <a:r>
            <a:rPr kumimoji="1" lang="en-US" altLang="ja-JP" sz="1100">
              <a:solidFill>
                <a:srgbClr val="FF0000"/>
              </a:solidFill>
            </a:rPr>
            <a:t>=INDIRECT(I6)</a:t>
          </a:r>
          <a:r>
            <a:rPr kumimoji="1" lang="ja-JP" altLang="en-US" sz="1100">
              <a:solidFill>
                <a:srgbClr val="FF0000"/>
              </a:solidFill>
            </a:rPr>
            <a:t>」</a:t>
          </a:r>
          <a:endParaRPr kumimoji="1" lang="en-US" altLang="ja-JP" sz="1100">
            <a:solidFill>
              <a:srgbClr val="FF0000"/>
            </a:solidFill>
          </a:endParaRPr>
        </a:p>
        <a:p>
          <a:pPr algn="l"/>
          <a:endParaRPr kumimoji="1" lang="en-US" altLang="ja-JP" sz="1100">
            <a:solidFill>
              <a:srgbClr val="FF0000"/>
            </a:solidFill>
          </a:endParaRPr>
        </a:p>
        <a:p>
          <a:pPr algn="l"/>
          <a:endParaRPr kumimoji="1" lang="ja-JP" altLang="en-US" sz="1100">
            <a:solidFill>
              <a:srgbClr val="FF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95"/>
  <sheetViews>
    <sheetView tabSelected="1" view="pageBreakPreview" zoomScaleNormal="100" zoomScaleSheetLayoutView="100" workbookViewId="0">
      <pane ySplit="2" topLeftCell="A3" activePane="bottomLeft" state="frozen"/>
      <selection pane="bottomLeft" activeCell="A3" sqref="A3:R3"/>
    </sheetView>
  </sheetViews>
  <sheetFormatPr defaultColWidth="5.6640625" defaultRowHeight="12" x14ac:dyDescent="0.2"/>
  <cols>
    <col min="1" max="4" width="5.6640625" style="141"/>
    <col min="5" max="5" width="5.6640625" style="142"/>
    <col min="6" max="16" width="5.6640625" style="141"/>
    <col min="17" max="17" width="5.88671875" style="141" bestFit="1" customWidth="1"/>
    <col min="18" max="16384" width="5.6640625" style="141"/>
  </cols>
  <sheetData>
    <row r="1" spans="1:22" x14ac:dyDescent="0.2">
      <c r="A1" s="141" t="s">
        <v>213</v>
      </c>
      <c r="O1" s="314" t="s">
        <v>155</v>
      </c>
      <c r="P1" s="314"/>
      <c r="Q1" s="330" t="s">
        <v>233</v>
      </c>
      <c r="R1" s="330"/>
    </row>
    <row r="2" spans="1:22" x14ac:dyDescent="0.2">
      <c r="O2" s="186"/>
      <c r="P2" s="186"/>
    </row>
    <row r="3" spans="1:22" ht="23.4" x14ac:dyDescent="0.2">
      <c r="A3" s="331" t="s">
        <v>156</v>
      </c>
      <c r="B3" s="331"/>
      <c r="C3" s="331"/>
      <c r="D3" s="331"/>
      <c r="E3" s="331"/>
      <c r="F3" s="331"/>
      <c r="G3" s="331"/>
      <c r="H3" s="331"/>
      <c r="I3" s="331"/>
      <c r="J3" s="331"/>
      <c r="K3" s="331"/>
      <c r="L3" s="331"/>
      <c r="M3" s="331"/>
      <c r="N3" s="331"/>
      <c r="O3" s="331"/>
      <c r="P3" s="331"/>
      <c r="Q3" s="331"/>
      <c r="R3" s="331"/>
      <c r="V3" s="143"/>
    </row>
    <row r="5" spans="1:22" x14ac:dyDescent="0.2">
      <c r="A5" s="231" t="s">
        <v>157</v>
      </c>
      <c r="B5" s="232"/>
      <c r="C5" s="316" t="s">
        <v>158</v>
      </c>
      <c r="D5" s="316"/>
      <c r="E5" s="316"/>
      <c r="F5" s="316"/>
      <c r="G5" s="316"/>
      <c r="O5" s="316" t="s">
        <v>159</v>
      </c>
      <c r="P5" s="316"/>
      <c r="Q5" s="144" t="s">
        <v>234</v>
      </c>
      <c r="R5" s="145" t="s">
        <v>159</v>
      </c>
    </row>
    <row r="6" spans="1:22" x14ac:dyDescent="0.2">
      <c r="A6" s="231" t="s">
        <v>160</v>
      </c>
      <c r="B6" s="232"/>
      <c r="C6" s="316" t="s">
        <v>161</v>
      </c>
      <c r="D6" s="316"/>
      <c r="E6" s="316"/>
      <c r="F6" s="316"/>
      <c r="G6" s="316"/>
      <c r="O6" s="231" t="s">
        <v>162</v>
      </c>
      <c r="P6" s="232"/>
      <c r="Q6" s="328" t="s">
        <v>163</v>
      </c>
      <c r="R6" s="329"/>
    </row>
    <row r="8" spans="1:22" x14ac:dyDescent="0.2">
      <c r="A8" s="316" t="s">
        <v>164</v>
      </c>
      <c r="B8" s="316"/>
      <c r="C8" s="316"/>
      <c r="D8" s="316"/>
      <c r="E8" s="231" t="s">
        <v>165</v>
      </c>
      <c r="F8" s="233"/>
      <c r="G8" s="233"/>
      <c r="H8" s="233"/>
      <c r="I8" s="233"/>
      <c r="J8" s="233"/>
      <c r="K8" s="232"/>
      <c r="L8" s="231" t="s">
        <v>166</v>
      </c>
      <c r="M8" s="233"/>
      <c r="N8" s="233"/>
      <c r="O8" s="233"/>
      <c r="P8" s="233"/>
      <c r="Q8" s="233"/>
      <c r="R8" s="232"/>
    </row>
    <row r="9" spans="1:22" x14ac:dyDescent="0.2">
      <c r="A9" s="319"/>
      <c r="B9" s="320"/>
      <c r="C9" s="320"/>
      <c r="D9" s="321"/>
      <c r="E9" s="319"/>
      <c r="F9" s="320"/>
      <c r="G9" s="320"/>
      <c r="H9" s="320"/>
      <c r="I9" s="320"/>
      <c r="J9" s="320"/>
      <c r="K9" s="321"/>
      <c r="L9" s="319"/>
      <c r="M9" s="320"/>
      <c r="N9" s="320"/>
      <c r="O9" s="320"/>
      <c r="P9" s="320"/>
      <c r="Q9" s="320"/>
      <c r="R9" s="321"/>
    </row>
    <row r="10" spans="1:22" x14ac:dyDescent="0.2">
      <c r="A10" s="322"/>
      <c r="B10" s="323"/>
      <c r="C10" s="323"/>
      <c r="D10" s="324"/>
      <c r="E10" s="322"/>
      <c r="F10" s="323"/>
      <c r="G10" s="323"/>
      <c r="H10" s="323"/>
      <c r="I10" s="323"/>
      <c r="J10" s="323"/>
      <c r="K10" s="324"/>
      <c r="L10" s="322"/>
      <c r="M10" s="323"/>
      <c r="N10" s="323"/>
      <c r="O10" s="323"/>
      <c r="P10" s="323"/>
      <c r="Q10" s="323"/>
      <c r="R10" s="324"/>
    </row>
    <row r="11" spans="1:22" x14ac:dyDescent="0.2">
      <c r="A11" s="325"/>
      <c r="B11" s="326"/>
      <c r="C11" s="326"/>
      <c r="D11" s="327"/>
      <c r="E11" s="325"/>
      <c r="F11" s="326"/>
      <c r="G11" s="326"/>
      <c r="H11" s="326"/>
      <c r="I11" s="326"/>
      <c r="J11" s="326"/>
      <c r="K11" s="327"/>
      <c r="L11" s="325"/>
      <c r="M11" s="326"/>
      <c r="N11" s="326"/>
      <c r="O11" s="326"/>
      <c r="P11" s="326"/>
      <c r="Q11" s="326"/>
      <c r="R11" s="327"/>
    </row>
    <row r="13" spans="1:22" ht="16.2" x14ac:dyDescent="0.2">
      <c r="A13" s="146" t="s">
        <v>167</v>
      </c>
    </row>
    <row r="14" spans="1:22" ht="12.75" customHeight="1" x14ac:dyDescent="0.2">
      <c r="A14" s="231" t="s">
        <v>168</v>
      </c>
      <c r="B14" s="233"/>
      <c r="C14" s="233"/>
      <c r="D14" s="233"/>
      <c r="E14" s="233"/>
      <c r="F14" s="233"/>
      <c r="G14" s="233"/>
      <c r="H14" s="233"/>
      <c r="I14" s="233"/>
      <c r="J14" s="233"/>
      <c r="K14" s="233"/>
      <c r="L14" s="233"/>
      <c r="M14" s="233"/>
      <c r="N14" s="233"/>
      <c r="O14" s="233"/>
      <c r="P14" s="233"/>
      <c r="Q14" s="233"/>
      <c r="R14" s="232"/>
    </row>
    <row r="15" spans="1:22" ht="12" customHeight="1" x14ac:dyDescent="0.2">
      <c r="A15" s="316" t="s">
        <v>169</v>
      </c>
      <c r="B15" s="316"/>
      <c r="C15" s="316" t="s">
        <v>170</v>
      </c>
      <c r="D15" s="316"/>
      <c r="E15" s="316" t="s">
        <v>171</v>
      </c>
      <c r="F15" s="316"/>
      <c r="G15" s="316" t="s">
        <v>172</v>
      </c>
      <c r="H15" s="316"/>
      <c r="I15" s="316" t="s">
        <v>173</v>
      </c>
      <c r="J15" s="316"/>
      <c r="K15" s="316" t="s">
        <v>174</v>
      </c>
      <c r="L15" s="316"/>
      <c r="M15" s="316" t="s">
        <v>175</v>
      </c>
      <c r="N15" s="316"/>
      <c r="O15" s="316"/>
      <c r="P15" s="316" t="s">
        <v>176</v>
      </c>
      <c r="Q15" s="316"/>
      <c r="R15" s="316"/>
    </row>
    <row r="16" spans="1:22" ht="12" customHeight="1" x14ac:dyDescent="0.2">
      <c r="A16" s="147"/>
      <c r="B16" s="148" t="s">
        <v>177</v>
      </c>
      <c r="C16" s="147"/>
      <c r="D16" s="148" t="s">
        <v>177</v>
      </c>
      <c r="E16" s="149"/>
      <c r="F16" s="148" t="s">
        <v>177</v>
      </c>
      <c r="G16" s="147"/>
      <c r="H16" s="148" t="s">
        <v>177</v>
      </c>
      <c r="I16" s="147"/>
      <c r="J16" s="148" t="s">
        <v>177</v>
      </c>
      <c r="K16" s="147"/>
      <c r="L16" s="148" t="s">
        <v>177</v>
      </c>
      <c r="M16" s="147"/>
      <c r="N16" s="150"/>
      <c r="O16" s="148" t="s">
        <v>177</v>
      </c>
      <c r="P16" s="147"/>
      <c r="Q16" s="150"/>
      <c r="R16" s="148" t="s">
        <v>177</v>
      </c>
    </row>
    <row r="17" spans="1:18" ht="12" customHeight="1" x14ac:dyDescent="0.2">
      <c r="A17" s="270"/>
      <c r="B17" s="271"/>
      <c r="C17" s="317"/>
      <c r="D17" s="318"/>
      <c r="E17" s="317"/>
      <c r="F17" s="318"/>
      <c r="G17" s="317"/>
      <c r="H17" s="318"/>
      <c r="I17" s="317"/>
      <c r="J17" s="318"/>
      <c r="K17" s="272">
        <f>SUM(A17:J17)</f>
        <v>0</v>
      </c>
      <c r="L17" s="274"/>
      <c r="M17" s="272"/>
      <c r="N17" s="273"/>
      <c r="O17" s="274"/>
      <c r="P17" s="272"/>
      <c r="Q17" s="273"/>
      <c r="R17" s="274"/>
    </row>
    <row r="18" spans="1:18" ht="12" customHeight="1" x14ac:dyDescent="0.2">
      <c r="A18" s="295" t="s">
        <v>178</v>
      </c>
      <c r="B18" s="296"/>
      <c r="C18" s="296"/>
      <c r="D18" s="296"/>
      <c r="E18" s="296"/>
      <c r="F18" s="296"/>
      <c r="G18" s="296"/>
      <c r="H18" s="296"/>
      <c r="I18" s="296"/>
      <c r="J18" s="296"/>
      <c r="K18" s="296"/>
      <c r="L18" s="296"/>
      <c r="M18" s="296"/>
      <c r="N18" s="296"/>
      <c r="O18" s="296"/>
      <c r="P18" s="296"/>
      <c r="Q18" s="296"/>
      <c r="R18" s="297"/>
    </row>
    <row r="19" spans="1:18" ht="12" customHeight="1" x14ac:dyDescent="0.2">
      <c r="A19" s="298"/>
      <c r="B19" s="299"/>
      <c r="C19" s="299"/>
      <c r="D19" s="299"/>
      <c r="E19" s="299"/>
      <c r="F19" s="299"/>
      <c r="G19" s="299"/>
      <c r="H19" s="299"/>
      <c r="I19" s="299"/>
      <c r="J19" s="299"/>
      <c r="K19" s="299"/>
      <c r="L19" s="299"/>
      <c r="M19" s="299"/>
      <c r="N19" s="299"/>
      <c r="O19" s="299"/>
      <c r="P19" s="299"/>
      <c r="Q19" s="299"/>
      <c r="R19" s="300"/>
    </row>
    <row r="20" spans="1:18" ht="12" customHeight="1" x14ac:dyDescent="0.2">
      <c r="A20" s="301"/>
      <c r="B20" s="302"/>
      <c r="C20" s="302"/>
      <c r="D20" s="302"/>
      <c r="E20" s="302"/>
      <c r="F20" s="302"/>
      <c r="G20" s="302"/>
      <c r="H20" s="302"/>
      <c r="I20" s="302"/>
      <c r="J20" s="302"/>
      <c r="K20" s="302"/>
      <c r="L20" s="302"/>
      <c r="M20" s="302"/>
      <c r="N20" s="302"/>
      <c r="O20" s="302"/>
      <c r="P20" s="302"/>
      <c r="Q20" s="302"/>
      <c r="R20" s="303"/>
    </row>
    <row r="21" spans="1:18" ht="12" customHeight="1" x14ac:dyDescent="0.2">
      <c r="A21" s="301"/>
      <c r="B21" s="302"/>
      <c r="C21" s="302"/>
      <c r="D21" s="302"/>
      <c r="E21" s="302"/>
      <c r="F21" s="302"/>
      <c r="G21" s="302"/>
      <c r="H21" s="302"/>
      <c r="I21" s="302"/>
      <c r="J21" s="302"/>
      <c r="K21" s="302"/>
      <c r="L21" s="302"/>
      <c r="M21" s="302"/>
      <c r="N21" s="302"/>
      <c r="O21" s="302"/>
      <c r="P21" s="302"/>
      <c r="Q21" s="302"/>
      <c r="R21" s="303"/>
    </row>
    <row r="22" spans="1:18" ht="12" customHeight="1" x14ac:dyDescent="0.2">
      <c r="A22" s="301"/>
      <c r="B22" s="302"/>
      <c r="C22" s="302"/>
      <c r="D22" s="302"/>
      <c r="E22" s="302"/>
      <c r="F22" s="302"/>
      <c r="G22" s="302"/>
      <c r="H22" s="302"/>
      <c r="I22" s="302"/>
      <c r="J22" s="302"/>
      <c r="K22" s="302"/>
      <c r="L22" s="302"/>
      <c r="M22" s="302"/>
      <c r="N22" s="302"/>
      <c r="O22" s="302"/>
      <c r="P22" s="302"/>
      <c r="Q22" s="302"/>
      <c r="R22" s="303"/>
    </row>
    <row r="23" spans="1:18" ht="12" customHeight="1" x14ac:dyDescent="0.2">
      <c r="A23" s="304"/>
      <c r="B23" s="305"/>
      <c r="C23" s="305"/>
      <c r="D23" s="305"/>
      <c r="E23" s="305"/>
      <c r="F23" s="305"/>
      <c r="G23" s="305"/>
      <c r="H23" s="305"/>
      <c r="I23" s="305"/>
      <c r="J23" s="305"/>
      <c r="K23" s="305"/>
      <c r="L23" s="305"/>
      <c r="M23" s="305"/>
      <c r="N23" s="305"/>
      <c r="O23" s="305"/>
      <c r="P23" s="305"/>
      <c r="Q23" s="305"/>
      <c r="R23" s="306"/>
    </row>
    <row r="24" spans="1:18" ht="12" customHeight="1" x14ac:dyDescent="0.2">
      <c r="A24" s="151" t="s">
        <v>235</v>
      </c>
      <c r="B24" s="180"/>
      <c r="C24" s="180"/>
      <c r="D24" s="180"/>
      <c r="E24" s="152"/>
      <c r="F24" s="180"/>
      <c r="G24" s="180"/>
      <c r="H24" s="180"/>
      <c r="I24" s="180"/>
      <c r="J24" s="180"/>
      <c r="K24" s="180"/>
      <c r="L24" s="180"/>
      <c r="M24" s="180"/>
      <c r="N24" s="180"/>
      <c r="O24" s="180"/>
      <c r="P24" s="180"/>
      <c r="Q24" s="180"/>
      <c r="R24" s="181"/>
    </row>
    <row r="25" spans="1:18" ht="12" customHeight="1" x14ac:dyDescent="0.2">
      <c r="A25" s="153" t="s">
        <v>236</v>
      </c>
      <c r="B25" s="184"/>
      <c r="C25" s="184"/>
      <c r="D25" s="184"/>
      <c r="E25" s="154"/>
      <c r="F25" s="184"/>
      <c r="G25" s="184"/>
      <c r="H25" s="184"/>
      <c r="I25" s="184"/>
      <c r="J25" s="184"/>
      <c r="K25" s="184"/>
      <c r="L25" s="184"/>
      <c r="M25" s="184"/>
      <c r="N25" s="184"/>
      <c r="O25" s="184"/>
      <c r="P25" s="184"/>
      <c r="Q25" s="184"/>
      <c r="R25" s="185"/>
    </row>
    <row r="26" spans="1:18" ht="12" customHeight="1" x14ac:dyDescent="0.2">
      <c r="A26" s="151" t="s">
        <v>179</v>
      </c>
      <c r="B26" s="180"/>
      <c r="C26" s="180"/>
      <c r="D26" s="180"/>
      <c r="E26" s="152"/>
      <c r="F26" s="180"/>
      <c r="G26" s="180"/>
      <c r="H26" s="180"/>
      <c r="I26" s="180"/>
      <c r="J26" s="180"/>
      <c r="K26" s="180"/>
      <c r="L26" s="180"/>
      <c r="M26" s="180"/>
      <c r="N26" s="180"/>
      <c r="O26" s="180"/>
      <c r="P26" s="180"/>
      <c r="Q26" s="180"/>
      <c r="R26" s="181"/>
    </row>
    <row r="27" spans="1:18" ht="12" customHeight="1" x14ac:dyDescent="0.2">
      <c r="A27" s="307" t="s">
        <v>216</v>
      </c>
      <c r="B27" s="308"/>
      <c r="C27" s="308"/>
      <c r="D27" s="308"/>
      <c r="E27" s="308"/>
      <c r="F27" s="308"/>
      <c r="G27" s="308"/>
      <c r="H27" s="308"/>
      <c r="I27" s="308"/>
      <c r="J27" s="308"/>
      <c r="K27" s="308"/>
      <c r="L27" s="308"/>
      <c r="M27" s="308"/>
      <c r="N27" s="308"/>
      <c r="O27" s="308"/>
      <c r="P27" s="308"/>
      <c r="Q27" s="308"/>
      <c r="R27" s="309"/>
    </row>
    <row r="28" spans="1:18" ht="12" customHeight="1" x14ac:dyDescent="0.2">
      <c r="A28" s="307"/>
      <c r="B28" s="308"/>
      <c r="C28" s="308"/>
      <c r="D28" s="308"/>
      <c r="E28" s="308"/>
      <c r="F28" s="308"/>
      <c r="G28" s="308"/>
      <c r="H28" s="308"/>
      <c r="I28" s="308"/>
      <c r="J28" s="308"/>
      <c r="K28" s="308"/>
      <c r="L28" s="308"/>
      <c r="M28" s="308"/>
      <c r="N28" s="308"/>
      <c r="O28" s="308"/>
      <c r="P28" s="308"/>
      <c r="Q28" s="308"/>
      <c r="R28" s="309"/>
    </row>
    <row r="29" spans="1:18" ht="12" customHeight="1" x14ac:dyDescent="0.2">
      <c r="A29" s="187"/>
      <c r="B29" s="188"/>
      <c r="C29" s="188"/>
      <c r="D29" s="188"/>
      <c r="E29" s="188"/>
      <c r="F29" s="188"/>
      <c r="G29" s="188"/>
      <c r="H29" s="188"/>
      <c r="I29" s="188"/>
      <c r="J29" s="188"/>
      <c r="K29" s="188"/>
      <c r="L29" s="188"/>
      <c r="M29" s="188"/>
      <c r="N29" s="188"/>
      <c r="O29" s="188"/>
      <c r="P29" s="188"/>
      <c r="Q29" s="188"/>
      <c r="R29" s="189"/>
    </row>
    <row r="30" spans="1:18" ht="12" customHeight="1" x14ac:dyDescent="0.2">
      <c r="A30" s="155"/>
      <c r="B30" s="182"/>
      <c r="C30" s="182"/>
      <c r="D30" s="182"/>
      <c r="E30" s="156"/>
      <c r="F30" s="182"/>
      <c r="G30" s="182"/>
      <c r="H30" s="182"/>
      <c r="I30" s="182"/>
      <c r="J30" s="182"/>
      <c r="K30" s="182"/>
      <c r="L30" s="182"/>
      <c r="M30" s="182"/>
      <c r="N30" s="182"/>
      <c r="O30" s="182"/>
      <c r="P30" s="182"/>
      <c r="Q30" s="182"/>
      <c r="R30" s="183"/>
    </row>
    <row r="31" spans="1:18" ht="12" customHeight="1" x14ac:dyDescent="0.2">
      <c r="A31" s="155"/>
      <c r="B31" s="182"/>
      <c r="C31" s="182"/>
      <c r="D31" s="182"/>
      <c r="E31" s="156"/>
      <c r="F31" s="182"/>
      <c r="G31" s="182"/>
      <c r="H31" s="182"/>
      <c r="I31" s="182"/>
      <c r="J31" s="182"/>
      <c r="K31" s="182"/>
      <c r="L31" s="182"/>
      <c r="M31" s="182"/>
      <c r="N31" s="182"/>
      <c r="O31" s="182"/>
      <c r="P31" s="182"/>
      <c r="Q31" s="182"/>
      <c r="R31" s="183"/>
    </row>
    <row r="32" spans="1:18" ht="12" customHeight="1" x14ac:dyDescent="0.2">
      <c r="A32" s="153"/>
      <c r="B32" s="184"/>
      <c r="C32" s="184"/>
      <c r="D32" s="184"/>
      <c r="E32" s="154"/>
      <c r="F32" s="184"/>
      <c r="G32" s="184"/>
      <c r="H32" s="184"/>
      <c r="I32" s="184"/>
      <c r="J32" s="184"/>
      <c r="K32" s="184"/>
      <c r="L32" s="184"/>
      <c r="M32" s="184"/>
      <c r="N32" s="184"/>
      <c r="O32" s="184"/>
      <c r="P32" s="184"/>
      <c r="Q32" s="184"/>
      <c r="R32" s="185"/>
    </row>
    <row r="33" spans="1:18" ht="33.75" customHeight="1" x14ac:dyDescent="0.2">
      <c r="A33" s="256" t="s">
        <v>217</v>
      </c>
      <c r="B33" s="233"/>
      <c r="C33" s="233"/>
      <c r="D33" s="233"/>
      <c r="E33" s="233"/>
      <c r="F33" s="233"/>
      <c r="G33" s="233"/>
      <c r="H33" s="233"/>
      <c r="I33" s="233"/>
      <c r="J33" s="310"/>
      <c r="K33" s="310"/>
      <c r="L33" s="310"/>
      <c r="M33" s="310"/>
      <c r="N33" s="310"/>
      <c r="O33" s="310"/>
      <c r="P33" s="310"/>
      <c r="Q33" s="310"/>
      <c r="R33" s="311"/>
    </row>
    <row r="34" spans="1:18" ht="12" customHeight="1" x14ac:dyDescent="0.2">
      <c r="A34" s="231" t="s">
        <v>218</v>
      </c>
      <c r="B34" s="233"/>
      <c r="C34" s="233"/>
      <c r="D34" s="232"/>
      <c r="E34" s="312" t="s">
        <v>219</v>
      </c>
      <c r="F34" s="310"/>
      <c r="G34" s="311"/>
      <c r="H34" s="312" t="s">
        <v>220</v>
      </c>
      <c r="I34" s="311"/>
      <c r="J34" s="186"/>
      <c r="K34" s="186"/>
      <c r="L34" s="186"/>
      <c r="M34" s="186"/>
      <c r="N34" s="186"/>
      <c r="O34" s="186"/>
      <c r="P34" s="186"/>
      <c r="Q34" s="186"/>
      <c r="R34" s="186"/>
    </row>
    <row r="35" spans="1:18" ht="12" customHeight="1" x14ac:dyDescent="0.2">
      <c r="A35" s="231" t="s">
        <v>221</v>
      </c>
      <c r="B35" s="232"/>
      <c r="C35" s="233" t="s">
        <v>222</v>
      </c>
      <c r="D35" s="232"/>
      <c r="E35" s="313"/>
      <c r="F35" s="314"/>
      <c r="G35" s="315"/>
      <c r="H35" s="313"/>
      <c r="I35" s="315"/>
      <c r="J35" s="186"/>
      <c r="K35" s="186"/>
      <c r="L35" s="186"/>
      <c r="M35" s="186"/>
      <c r="N35" s="186"/>
      <c r="O35" s="186"/>
      <c r="P35" s="186"/>
      <c r="Q35" s="186"/>
      <c r="R35" s="186"/>
    </row>
    <row r="36" spans="1:18" ht="12" customHeight="1" x14ac:dyDescent="0.2">
      <c r="A36" s="163"/>
      <c r="B36" s="164" t="s">
        <v>223</v>
      </c>
      <c r="C36" s="190"/>
      <c r="D36" s="164" t="s">
        <v>223</v>
      </c>
      <c r="E36" s="191"/>
      <c r="F36" s="186"/>
      <c r="G36" s="170" t="s">
        <v>223</v>
      </c>
      <c r="H36" s="190"/>
      <c r="I36" s="164" t="s">
        <v>223</v>
      </c>
      <c r="J36" s="186"/>
      <c r="K36" s="186"/>
      <c r="L36" s="186"/>
      <c r="M36" s="186"/>
      <c r="N36" s="186"/>
      <c r="O36" s="186"/>
      <c r="P36" s="186"/>
      <c r="Q36" s="186"/>
      <c r="R36" s="186"/>
    </row>
    <row r="37" spans="1:18" ht="12" customHeight="1" x14ac:dyDescent="0.2">
      <c r="A37" s="284"/>
      <c r="B37" s="285"/>
      <c r="C37" s="284"/>
      <c r="D37" s="285"/>
      <c r="E37" s="286"/>
      <c r="F37" s="287"/>
      <c r="G37" s="288"/>
      <c r="H37" s="270"/>
      <c r="I37" s="271"/>
      <c r="J37" s="186"/>
      <c r="K37" s="186"/>
      <c r="L37" s="186"/>
      <c r="M37" s="186"/>
      <c r="N37" s="186"/>
      <c r="O37" s="186"/>
      <c r="P37" s="186"/>
      <c r="Q37" s="186"/>
      <c r="R37" s="186"/>
    </row>
    <row r="38" spans="1:18" ht="12" customHeight="1" x14ac:dyDescent="0.2">
      <c r="A38" s="289" t="s">
        <v>224</v>
      </c>
      <c r="B38" s="290"/>
      <c r="C38" s="289" t="s">
        <v>224</v>
      </c>
      <c r="D38" s="290"/>
      <c r="E38" s="289" t="s">
        <v>225</v>
      </c>
      <c r="F38" s="293"/>
      <c r="G38" s="290"/>
      <c r="H38" s="192"/>
      <c r="I38" s="193"/>
    </row>
    <row r="39" spans="1:18" ht="12" customHeight="1" x14ac:dyDescent="0.2">
      <c r="A39" s="291"/>
      <c r="B39" s="292"/>
      <c r="C39" s="291"/>
      <c r="D39" s="292"/>
      <c r="E39" s="291"/>
      <c r="F39" s="294"/>
      <c r="G39" s="292"/>
      <c r="H39" s="194"/>
    </row>
    <row r="40" spans="1:18" ht="12" customHeight="1" x14ac:dyDescent="0.2">
      <c r="A40" s="147"/>
      <c r="B40" s="164" t="s">
        <v>223</v>
      </c>
      <c r="C40" s="147"/>
      <c r="D40" s="164" t="s">
        <v>223</v>
      </c>
      <c r="E40" s="194"/>
      <c r="G40" s="170" t="s">
        <v>223</v>
      </c>
      <c r="H40" s="194"/>
    </row>
    <row r="41" spans="1:18" ht="12" customHeight="1" x14ac:dyDescent="0.2">
      <c r="A41" s="270"/>
      <c r="B41" s="271"/>
      <c r="C41" s="270"/>
      <c r="D41" s="271"/>
      <c r="E41" s="272"/>
      <c r="F41" s="273"/>
      <c r="G41" s="274"/>
      <c r="H41" s="194"/>
    </row>
    <row r="42" spans="1:18" ht="12" customHeight="1" x14ac:dyDescent="0.2">
      <c r="B42" s="157"/>
      <c r="C42" s="157"/>
      <c r="D42" s="157"/>
      <c r="E42" s="158"/>
      <c r="F42" s="157"/>
      <c r="G42" s="157"/>
      <c r="H42" s="157"/>
      <c r="I42" s="157"/>
      <c r="J42" s="157"/>
      <c r="K42" s="157"/>
      <c r="L42" s="157"/>
      <c r="M42" s="157"/>
      <c r="N42" s="157"/>
      <c r="O42" s="157"/>
      <c r="P42" s="157"/>
      <c r="Q42" s="157"/>
      <c r="R42" s="157"/>
    </row>
    <row r="43" spans="1:18" ht="16.2" x14ac:dyDescent="0.2">
      <c r="A43" s="159" t="s">
        <v>226</v>
      </c>
      <c r="B43" s="157"/>
      <c r="C43" s="157"/>
      <c r="D43" s="157"/>
      <c r="E43" s="158"/>
      <c r="F43" s="157"/>
      <c r="G43" s="157"/>
      <c r="H43" s="157"/>
      <c r="I43" s="157"/>
      <c r="J43" s="157"/>
      <c r="K43" s="157"/>
      <c r="L43" s="157"/>
      <c r="M43" s="157"/>
      <c r="N43" s="157"/>
      <c r="O43" s="157"/>
      <c r="P43" s="157"/>
      <c r="Q43" s="157"/>
      <c r="R43" s="157"/>
    </row>
    <row r="44" spans="1:18" s="160" customFormat="1" ht="14.4" x14ac:dyDescent="0.2">
      <c r="A44" s="275"/>
      <c r="B44" s="276"/>
      <c r="C44" s="276"/>
      <c r="D44" s="276"/>
      <c r="E44" s="276"/>
      <c r="F44" s="276"/>
      <c r="G44" s="276"/>
      <c r="H44" s="276"/>
      <c r="I44" s="276"/>
      <c r="J44" s="276"/>
      <c r="K44" s="276"/>
      <c r="L44" s="276"/>
      <c r="M44" s="276"/>
      <c r="N44" s="276"/>
      <c r="O44" s="276"/>
      <c r="P44" s="276"/>
      <c r="Q44" s="276"/>
      <c r="R44" s="277"/>
    </row>
    <row r="45" spans="1:18" s="160" customFormat="1" ht="14.4" x14ac:dyDescent="0.2">
      <c r="A45" s="278"/>
      <c r="B45" s="279"/>
      <c r="C45" s="279"/>
      <c r="D45" s="279"/>
      <c r="E45" s="279"/>
      <c r="F45" s="279"/>
      <c r="G45" s="279"/>
      <c r="H45" s="279"/>
      <c r="I45" s="279"/>
      <c r="J45" s="279"/>
      <c r="K45" s="279"/>
      <c r="L45" s="279"/>
      <c r="M45" s="279"/>
      <c r="N45" s="279"/>
      <c r="O45" s="279"/>
      <c r="P45" s="279"/>
      <c r="Q45" s="279"/>
      <c r="R45" s="280"/>
    </row>
    <row r="46" spans="1:18" s="160" customFormat="1" ht="14.4" x14ac:dyDescent="0.2">
      <c r="A46" s="278"/>
      <c r="B46" s="279"/>
      <c r="C46" s="279"/>
      <c r="D46" s="279"/>
      <c r="E46" s="279"/>
      <c r="F46" s="279"/>
      <c r="G46" s="279"/>
      <c r="H46" s="279"/>
      <c r="I46" s="279"/>
      <c r="J46" s="279"/>
      <c r="K46" s="279"/>
      <c r="L46" s="279"/>
      <c r="M46" s="279"/>
      <c r="N46" s="279"/>
      <c r="O46" s="279"/>
      <c r="P46" s="279"/>
      <c r="Q46" s="279"/>
      <c r="R46" s="280"/>
    </row>
    <row r="47" spans="1:18" s="160" customFormat="1" ht="14.4" x14ac:dyDescent="0.2">
      <c r="A47" s="278"/>
      <c r="B47" s="279"/>
      <c r="C47" s="279"/>
      <c r="D47" s="279"/>
      <c r="E47" s="279"/>
      <c r="F47" s="279"/>
      <c r="G47" s="279"/>
      <c r="H47" s="279"/>
      <c r="I47" s="279"/>
      <c r="J47" s="279"/>
      <c r="K47" s="279"/>
      <c r="L47" s="279"/>
      <c r="M47" s="279"/>
      <c r="N47" s="279"/>
      <c r="O47" s="279"/>
      <c r="P47" s="279"/>
      <c r="Q47" s="279"/>
      <c r="R47" s="280"/>
    </row>
    <row r="48" spans="1:18" s="160" customFormat="1" ht="12" customHeight="1" x14ac:dyDescent="0.2">
      <c r="A48" s="281"/>
      <c r="B48" s="282"/>
      <c r="C48" s="282"/>
      <c r="D48" s="282"/>
      <c r="E48" s="282"/>
      <c r="F48" s="282"/>
      <c r="G48" s="282"/>
      <c r="H48" s="282"/>
      <c r="I48" s="282"/>
      <c r="J48" s="282"/>
      <c r="K48" s="282"/>
      <c r="L48" s="282"/>
      <c r="M48" s="282"/>
      <c r="N48" s="282"/>
      <c r="O48" s="282"/>
      <c r="P48" s="282"/>
      <c r="Q48" s="282"/>
      <c r="R48" s="283"/>
    </row>
    <row r="49" spans="1:18" s="160" customFormat="1" ht="16.8" thickBot="1" x14ac:dyDescent="0.25">
      <c r="A49" s="146" t="s">
        <v>180</v>
      </c>
      <c r="B49" s="161"/>
      <c r="C49" s="161"/>
      <c r="D49" s="161"/>
      <c r="E49" s="162"/>
      <c r="F49" s="161"/>
      <c r="G49" s="161"/>
      <c r="H49" s="161"/>
      <c r="I49" s="161"/>
      <c r="J49" s="161"/>
      <c r="K49" s="161"/>
      <c r="L49" s="161"/>
      <c r="M49" s="161"/>
      <c r="N49" s="161"/>
      <c r="O49" s="161"/>
      <c r="P49" s="161"/>
      <c r="Q49" s="161"/>
      <c r="R49" s="161"/>
    </row>
    <row r="50" spans="1:18" ht="12.6" thickBot="1" x14ac:dyDescent="0.25">
      <c r="A50" s="231" t="s">
        <v>181</v>
      </c>
      <c r="B50" s="233"/>
      <c r="C50" s="233"/>
      <c r="D50" s="233"/>
      <c r="E50" s="233"/>
      <c r="F50" s="232"/>
      <c r="G50" s="231" t="s">
        <v>182</v>
      </c>
      <c r="H50" s="233"/>
      <c r="I50" s="233"/>
      <c r="J50" s="264"/>
      <c r="K50" s="265"/>
      <c r="L50" s="266"/>
      <c r="M50" s="268" t="s">
        <v>183</v>
      </c>
      <c r="N50" s="269"/>
      <c r="O50" s="269"/>
      <c r="P50" s="264"/>
      <c r="Q50" s="265"/>
      <c r="R50" s="266"/>
    </row>
    <row r="51" spans="1:18" ht="12.6" thickBot="1" x14ac:dyDescent="0.25">
      <c r="A51" s="231" t="s">
        <v>184</v>
      </c>
      <c r="B51" s="233"/>
      <c r="C51" s="233"/>
      <c r="D51" s="233"/>
      <c r="E51" s="233"/>
      <c r="F51" s="232"/>
      <c r="G51" s="231" t="s">
        <v>182</v>
      </c>
      <c r="H51" s="233"/>
      <c r="I51" s="267"/>
      <c r="J51" s="264"/>
      <c r="K51" s="265"/>
      <c r="L51" s="266"/>
      <c r="M51" s="268" t="s">
        <v>183</v>
      </c>
      <c r="N51" s="269"/>
      <c r="O51" s="269"/>
      <c r="P51" s="264"/>
      <c r="Q51" s="265"/>
      <c r="R51" s="266"/>
    </row>
    <row r="52" spans="1:18" ht="12.6" thickBot="1" x14ac:dyDescent="0.25">
      <c r="A52" s="231" t="s">
        <v>227</v>
      </c>
      <c r="B52" s="233"/>
      <c r="C52" s="233"/>
      <c r="D52" s="233"/>
      <c r="E52" s="233"/>
      <c r="F52" s="232"/>
      <c r="G52" s="264"/>
      <c r="H52" s="265"/>
      <c r="I52" s="266"/>
      <c r="J52" s="195"/>
      <c r="K52" s="196"/>
      <c r="L52" s="196"/>
      <c r="M52" s="197"/>
      <c r="N52" s="197"/>
      <c r="O52" s="197"/>
      <c r="P52" s="197"/>
      <c r="Q52" s="197"/>
      <c r="R52" s="197"/>
    </row>
    <row r="53" spans="1:18" ht="12.6" thickBot="1" x14ac:dyDescent="0.25">
      <c r="A53" s="231" t="s">
        <v>228</v>
      </c>
      <c r="B53" s="233"/>
      <c r="C53" s="233"/>
      <c r="D53" s="233"/>
      <c r="E53" s="233"/>
      <c r="F53" s="233"/>
      <c r="G53" s="264"/>
      <c r="H53" s="265"/>
      <c r="I53" s="266"/>
      <c r="J53" s="157"/>
      <c r="K53" s="157"/>
      <c r="L53" s="157"/>
      <c r="M53" s="157"/>
      <c r="N53" s="157"/>
      <c r="O53" s="157"/>
      <c r="P53" s="157"/>
      <c r="Q53" s="157"/>
      <c r="R53" s="157"/>
    </row>
    <row r="55" spans="1:18" ht="15" customHeight="1" x14ac:dyDescent="0.2">
      <c r="A55" s="159" t="s">
        <v>229</v>
      </c>
    </row>
    <row r="56" spans="1:18" ht="24" customHeight="1" x14ac:dyDescent="0.2">
      <c r="A56" s="231" t="s">
        <v>185</v>
      </c>
      <c r="B56" s="233"/>
      <c r="C56" s="233"/>
      <c r="D56" s="232"/>
      <c r="E56" s="231" t="s">
        <v>186</v>
      </c>
      <c r="F56" s="232"/>
      <c r="G56" s="231" t="s">
        <v>187</v>
      </c>
      <c r="H56" s="232"/>
      <c r="I56" s="231" t="s">
        <v>188</v>
      </c>
      <c r="J56" s="232"/>
      <c r="K56" s="256" t="s">
        <v>189</v>
      </c>
      <c r="L56" s="257"/>
      <c r="M56" s="256" t="s">
        <v>190</v>
      </c>
      <c r="N56" s="257"/>
      <c r="O56" s="231" t="s">
        <v>191</v>
      </c>
      <c r="P56" s="232"/>
      <c r="Q56" s="231" t="s">
        <v>192</v>
      </c>
      <c r="R56" s="232"/>
    </row>
    <row r="57" spans="1:18" ht="15" customHeight="1" x14ac:dyDescent="0.2">
      <c r="A57" s="258" t="s">
        <v>230</v>
      </c>
      <c r="B57" s="259"/>
      <c r="C57" s="259"/>
      <c r="D57" s="260"/>
      <c r="E57" s="165"/>
      <c r="F57" s="164"/>
      <c r="G57" s="163"/>
      <c r="H57" s="164"/>
      <c r="I57" s="163"/>
      <c r="J57" s="164"/>
      <c r="K57" s="163"/>
      <c r="L57" s="164" t="s">
        <v>193</v>
      </c>
      <c r="M57" s="163"/>
      <c r="N57" s="164" t="s">
        <v>193</v>
      </c>
      <c r="O57" s="163"/>
      <c r="P57" s="164"/>
      <c r="Q57" s="163"/>
      <c r="R57" s="164"/>
    </row>
    <row r="58" spans="1:18" ht="30" customHeight="1" x14ac:dyDescent="0.2">
      <c r="A58" s="261"/>
      <c r="B58" s="262"/>
      <c r="C58" s="262"/>
      <c r="D58" s="263"/>
      <c r="E58" s="198"/>
      <c r="F58" s="170"/>
      <c r="G58" s="169"/>
      <c r="H58" s="170"/>
      <c r="I58" s="169"/>
      <c r="J58" s="170"/>
      <c r="K58" s="169"/>
      <c r="L58" s="170"/>
      <c r="M58" s="169"/>
      <c r="N58" s="170"/>
      <c r="O58" s="169"/>
      <c r="P58" s="170"/>
      <c r="Q58" s="169"/>
      <c r="R58" s="170"/>
    </row>
    <row r="59" spans="1:18" s="166" customFormat="1" x14ac:dyDescent="0.2">
      <c r="A59" s="246"/>
      <c r="B59" s="253"/>
      <c r="C59" s="253"/>
      <c r="D59" s="247"/>
      <c r="E59" s="246"/>
      <c r="F59" s="247"/>
      <c r="G59" s="246"/>
      <c r="H59" s="247"/>
      <c r="I59" s="246"/>
      <c r="J59" s="247"/>
      <c r="K59" s="246"/>
      <c r="L59" s="247"/>
      <c r="M59" s="254">
        <f>I59*K59</f>
        <v>0</v>
      </c>
      <c r="N59" s="255"/>
      <c r="O59" s="246"/>
      <c r="P59" s="247"/>
      <c r="Q59" s="246"/>
      <c r="R59" s="247"/>
    </row>
    <row r="60" spans="1:18" s="166" customFormat="1" x14ac:dyDescent="0.2">
      <c r="A60" s="246"/>
      <c r="B60" s="253"/>
      <c r="C60" s="253"/>
      <c r="D60" s="247"/>
      <c r="E60" s="246"/>
      <c r="F60" s="247"/>
      <c r="G60" s="246"/>
      <c r="H60" s="247"/>
      <c r="I60" s="246"/>
      <c r="J60" s="247"/>
      <c r="K60" s="246"/>
      <c r="L60" s="247"/>
      <c r="M60" s="254">
        <f t="shared" ref="M60:M67" si="0">I60*K60</f>
        <v>0</v>
      </c>
      <c r="N60" s="255"/>
      <c r="O60" s="246"/>
      <c r="P60" s="247"/>
      <c r="Q60" s="246"/>
      <c r="R60" s="247"/>
    </row>
    <row r="61" spans="1:18" s="166" customFormat="1" x14ac:dyDescent="0.2">
      <c r="A61" s="246"/>
      <c r="B61" s="253"/>
      <c r="C61" s="253"/>
      <c r="D61" s="247"/>
      <c r="E61" s="246"/>
      <c r="F61" s="247"/>
      <c r="G61" s="246"/>
      <c r="H61" s="247"/>
      <c r="I61" s="246"/>
      <c r="J61" s="247"/>
      <c r="K61" s="246"/>
      <c r="L61" s="247"/>
      <c r="M61" s="254">
        <f t="shared" si="0"/>
        <v>0</v>
      </c>
      <c r="N61" s="255"/>
      <c r="O61" s="246"/>
      <c r="P61" s="247"/>
      <c r="Q61" s="246"/>
      <c r="R61" s="247"/>
    </row>
    <row r="62" spans="1:18" s="166" customFormat="1" ht="13.5" customHeight="1" x14ac:dyDescent="0.2">
      <c r="A62" s="246"/>
      <c r="B62" s="253"/>
      <c r="C62" s="253"/>
      <c r="D62" s="247"/>
      <c r="E62" s="246"/>
      <c r="F62" s="247"/>
      <c r="G62" s="246"/>
      <c r="H62" s="247"/>
      <c r="I62" s="246"/>
      <c r="J62" s="247"/>
      <c r="K62" s="246"/>
      <c r="L62" s="247"/>
      <c r="M62" s="254">
        <f t="shared" si="0"/>
        <v>0</v>
      </c>
      <c r="N62" s="255"/>
      <c r="O62" s="246"/>
      <c r="P62" s="247"/>
      <c r="Q62" s="246"/>
      <c r="R62" s="247"/>
    </row>
    <row r="63" spans="1:18" s="166" customFormat="1" ht="12" customHeight="1" x14ac:dyDescent="0.2">
      <c r="A63" s="246"/>
      <c r="B63" s="253"/>
      <c r="C63" s="253"/>
      <c r="D63" s="247"/>
      <c r="E63" s="246"/>
      <c r="F63" s="247"/>
      <c r="G63" s="246"/>
      <c r="H63" s="247"/>
      <c r="I63" s="246"/>
      <c r="J63" s="247"/>
      <c r="K63" s="246"/>
      <c r="L63" s="247"/>
      <c r="M63" s="254">
        <f t="shared" si="0"/>
        <v>0</v>
      </c>
      <c r="N63" s="255"/>
      <c r="O63" s="246"/>
      <c r="P63" s="247"/>
      <c r="Q63" s="246"/>
      <c r="R63" s="247"/>
    </row>
    <row r="64" spans="1:18" s="166" customFormat="1" ht="13.5" customHeight="1" x14ac:dyDescent="0.2">
      <c r="A64" s="246"/>
      <c r="B64" s="253"/>
      <c r="C64" s="253"/>
      <c r="D64" s="247"/>
      <c r="E64" s="246"/>
      <c r="F64" s="247"/>
      <c r="G64" s="246"/>
      <c r="H64" s="247"/>
      <c r="I64" s="246"/>
      <c r="J64" s="247"/>
      <c r="K64" s="246"/>
      <c r="L64" s="247"/>
      <c r="M64" s="254">
        <f t="shared" si="0"/>
        <v>0</v>
      </c>
      <c r="N64" s="255"/>
      <c r="O64" s="246"/>
      <c r="P64" s="247"/>
      <c r="Q64" s="246"/>
      <c r="R64" s="247"/>
    </row>
    <row r="65" spans="1:18" s="166" customFormat="1" ht="13.5" customHeight="1" x14ac:dyDescent="0.2">
      <c r="A65" s="246"/>
      <c r="B65" s="253"/>
      <c r="C65" s="253"/>
      <c r="D65" s="247"/>
      <c r="E65" s="246"/>
      <c r="F65" s="247"/>
      <c r="G65" s="246"/>
      <c r="H65" s="247"/>
      <c r="I65" s="246"/>
      <c r="J65" s="247"/>
      <c r="K65" s="246"/>
      <c r="L65" s="247"/>
      <c r="M65" s="254">
        <f t="shared" si="0"/>
        <v>0</v>
      </c>
      <c r="N65" s="255"/>
      <c r="O65" s="246"/>
      <c r="P65" s="247"/>
      <c r="Q65" s="246"/>
      <c r="R65" s="247"/>
    </row>
    <row r="66" spans="1:18" s="166" customFormat="1" ht="13.5" customHeight="1" x14ac:dyDescent="0.2">
      <c r="A66" s="246"/>
      <c r="B66" s="253"/>
      <c r="C66" s="253"/>
      <c r="D66" s="247"/>
      <c r="E66" s="246"/>
      <c r="F66" s="247"/>
      <c r="G66" s="246"/>
      <c r="H66" s="247"/>
      <c r="I66" s="246"/>
      <c r="J66" s="247"/>
      <c r="K66" s="246"/>
      <c r="L66" s="247"/>
      <c r="M66" s="254">
        <f t="shared" si="0"/>
        <v>0</v>
      </c>
      <c r="N66" s="255"/>
      <c r="O66" s="246"/>
      <c r="P66" s="247"/>
      <c r="Q66" s="246"/>
      <c r="R66" s="247"/>
    </row>
    <row r="67" spans="1:18" s="166" customFormat="1" ht="13.5" customHeight="1" thickBot="1" x14ac:dyDescent="0.25">
      <c r="A67" s="248"/>
      <c r="B67" s="249"/>
      <c r="C67" s="249"/>
      <c r="D67" s="250"/>
      <c r="E67" s="248"/>
      <c r="F67" s="250"/>
      <c r="G67" s="248"/>
      <c r="H67" s="250"/>
      <c r="I67" s="248"/>
      <c r="J67" s="250"/>
      <c r="K67" s="248"/>
      <c r="L67" s="250"/>
      <c r="M67" s="251">
        <f t="shared" si="0"/>
        <v>0</v>
      </c>
      <c r="N67" s="252"/>
      <c r="O67" s="248"/>
      <c r="P67" s="250"/>
      <c r="Q67" s="248"/>
      <c r="R67" s="250"/>
    </row>
    <row r="68" spans="1:18" s="166" customFormat="1" ht="13.5" customHeight="1" thickTop="1" x14ac:dyDescent="0.2">
      <c r="A68" s="211"/>
      <c r="B68" s="243"/>
      <c r="C68" s="243"/>
      <c r="D68" s="212"/>
      <c r="E68" s="211"/>
      <c r="F68" s="212"/>
      <c r="G68" s="211"/>
      <c r="H68" s="212"/>
      <c r="I68" s="211"/>
      <c r="J68" s="212"/>
      <c r="K68" s="211" t="s">
        <v>194</v>
      </c>
      <c r="L68" s="212"/>
      <c r="M68" s="244">
        <f>SUBTOTAL(109,M59:N67)</f>
        <v>0</v>
      </c>
      <c r="N68" s="245"/>
      <c r="O68" s="211"/>
      <c r="P68" s="212"/>
      <c r="Q68" s="211"/>
      <c r="R68" s="212"/>
    </row>
    <row r="69" spans="1:18" x14ac:dyDescent="0.2">
      <c r="M69" s="167" t="s">
        <v>195</v>
      </c>
    </row>
    <row r="70" spans="1:18" ht="16.2" x14ac:dyDescent="0.2">
      <c r="A70" s="159" t="s">
        <v>231</v>
      </c>
      <c r="B70" s="167"/>
      <c r="C70" s="167"/>
      <c r="D70" s="167"/>
      <c r="E70" s="168"/>
      <c r="F70" s="167"/>
      <c r="G70" s="167"/>
      <c r="H70" s="167"/>
      <c r="I70" s="167"/>
      <c r="J70" s="167"/>
      <c r="K70" s="167"/>
      <c r="L70" s="167"/>
      <c r="M70" s="167"/>
      <c r="N70" s="167"/>
      <c r="O70" s="167"/>
      <c r="P70" s="167"/>
      <c r="Q70" s="167"/>
      <c r="R70" s="167"/>
    </row>
    <row r="71" spans="1:18" x14ac:dyDescent="0.2">
      <c r="A71" s="213"/>
      <c r="B71" s="214"/>
      <c r="C71" s="214"/>
      <c r="D71" s="214"/>
      <c r="E71" s="214"/>
      <c r="F71" s="214"/>
      <c r="G71" s="214"/>
      <c r="H71" s="214"/>
      <c r="I71" s="214"/>
      <c r="J71" s="214"/>
      <c r="K71" s="214"/>
      <c r="L71" s="214"/>
      <c r="M71" s="214"/>
      <c r="N71" s="214"/>
      <c r="O71" s="214"/>
      <c r="P71" s="214"/>
      <c r="Q71" s="214"/>
      <c r="R71" s="215"/>
    </row>
    <row r="72" spans="1:18" x14ac:dyDescent="0.2">
      <c r="A72" s="216"/>
      <c r="B72" s="217"/>
      <c r="C72" s="217"/>
      <c r="D72" s="217"/>
      <c r="E72" s="217"/>
      <c r="F72" s="217"/>
      <c r="G72" s="217"/>
      <c r="H72" s="217"/>
      <c r="I72" s="217"/>
      <c r="J72" s="217"/>
      <c r="K72" s="217"/>
      <c r="L72" s="217"/>
      <c r="M72" s="217"/>
      <c r="N72" s="217"/>
      <c r="O72" s="217"/>
      <c r="P72" s="217"/>
      <c r="Q72" s="217"/>
      <c r="R72" s="218"/>
    </row>
    <row r="73" spans="1:18" x14ac:dyDescent="0.2">
      <c r="A73" s="216"/>
      <c r="B73" s="217"/>
      <c r="C73" s="217"/>
      <c r="D73" s="217"/>
      <c r="E73" s="217"/>
      <c r="F73" s="217"/>
      <c r="G73" s="217"/>
      <c r="H73" s="217"/>
      <c r="I73" s="217"/>
      <c r="J73" s="217"/>
      <c r="K73" s="217"/>
      <c r="L73" s="217"/>
      <c r="M73" s="217"/>
      <c r="N73" s="217"/>
      <c r="O73" s="217"/>
      <c r="P73" s="217"/>
      <c r="Q73" s="217"/>
      <c r="R73" s="218"/>
    </row>
    <row r="74" spans="1:18" x14ac:dyDescent="0.2">
      <c r="A74" s="219"/>
      <c r="B74" s="220"/>
      <c r="C74" s="220"/>
      <c r="D74" s="220"/>
      <c r="E74" s="220"/>
      <c r="F74" s="220"/>
      <c r="G74" s="220"/>
      <c r="H74" s="220"/>
      <c r="I74" s="220"/>
      <c r="J74" s="220"/>
      <c r="K74" s="220"/>
      <c r="L74" s="220"/>
      <c r="M74" s="220"/>
      <c r="N74" s="220"/>
      <c r="O74" s="220"/>
      <c r="P74" s="220"/>
      <c r="Q74" s="220"/>
      <c r="R74" s="221"/>
    </row>
    <row r="76" spans="1:18" ht="16.2" x14ac:dyDescent="0.2">
      <c r="A76" s="159" t="s">
        <v>196</v>
      </c>
    </row>
    <row r="77" spans="1:18" ht="12" customHeight="1" x14ac:dyDescent="0.2">
      <c r="A77" s="222" t="s">
        <v>197</v>
      </c>
      <c r="B77" s="223"/>
      <c r="C77" s="224"/>
      <c r="D77" s="178" t="s">
        <v>198</v>
      </c>
      <c r="E77" s="231" t="s">
        <v>199</v>
      </c>
      <c r="F77" s="232"/>
      <c r="G77" s="231" t="s">
        <v>200</v>
      </c>
      <c r="H77" s="232"/>
      <c r="I77" s="231" t="s">
        <v>201</v>
      </c>
      <c r="J77" s="233"/>
      <c r="K77" s="232"/>
      <c r="L77" s="234" t="s">
        <v>202</v>
      </c>
      <c r="M77" s="235"/>
      <c r="N77" s="236"/>
      <c r="O77" s="178" t="s">
        <v>198</v>
      </c>
      <c r="P77" s="231" t="s">
        <v>203</v>
      </c>
      <c r="Q77" s="233"/>
      <c r="R77" s="232"/>
    </row>
    <row r="78" spans="1:18" x14ac:dyDescent="0.2">
      <c r="A78" s="225"/>
      <c r="B78" s="226"/>
      <c r="C78" s="227"/>
      <c r="D78" s="199"/>
      <c r="E78" s="165"/>
      <c r="F78" s="164" t="s">
        <v>159</v>
      </c>
      <c r="G78" s="169"/>
      <c r="H78" s="170" t="s">
        <v>204</v>
      </c>
      <c r="I78" s="169"/>
      <c r="J78" s="166"/>
      <c r="K78" s="170"/>
      <c r="L78" s="237"/>
      <c r="M78" s="238"/>
      <c r="N78" s="239"/>
      <c r="O78" s="199"/>
      <c r="P78" s="155"/>
      <c r="Q78" s="171"/>
      <c r="R78" s="172"/>
    </row>
    <row r="79" spans="1:18" ht="13.5" customHeight="1" x14ac:dyDescent="0.2">
      <c r="A79" s="225"/>
      <c r="B79" s="226"/>
      <c r="C79" s="227"/>
      <c r="D79" s="200"/>
      <c r="E79" s="173"/>
      <c r="F79" s="172"/>
      <c r="G79" s="155"/>
      <c r="H79" s="172"/>
      <c r="I79" s="155"/>
      <c r="J79" s="171"/>
      <c r="K79" s="172"/>
      <c r="L79" s="237"/>
      <c r="M79" s="238"/>
      <c r="N79" s="239"/>
      <c r="O79" s="200"/>
      <c r="P79" s="155"/>
      <c r="Q79" s="171"/>
      <c r="R79" s="172"/>
    </row>
    <row r="80" spans="1:18" ht="13.5" customHeight="1" x14ac:dyDescent="0.2">
      <c r="A80" s="225"/>
      <c r="B80" s="226"/>
      <c r="C80" s="227"/>
      <c r="D80" s="200"/>
      <c r="E80" s="173"/>
      <c r="F80" s="172"/>
      <c r="G80" s="155"/>
      <c r="H80" s="172"/>
      <c r="I80" s="155"/>
      <c r="J80" s="171"/>
      <c r="K80" s="172"/>
      <c r="L80" s="237"/>
      <c r="M80" s="238"/>
      <c r="N80" s="239"/>
      <c r="O80" s="200"/>
      <c r="P80" s="155"/>
      <c r="Q80" s="171"/>
      <c r="R80" s="172"/>
    </row>
    <row r="81" spans="1:18" ht="14.25" customHeight="1" x14ac:dyDescent="0.2">
      <c r="A81" s="228"/>
      <c r="B81" s="229"/>
      <c r="C81" s="230"/>
      <c r="D81" s="201"/>
      <c r="E81" s="174"/>
      <c r="F81" s="175"/>
      <c r="G81" s="153"/>
      <c r="H81" s="175"/>
      <c r="I81" s="153"/>
      <c r="J81" s="179"/>
      <c r="K81" s="175"/>
      <c r="L81" s="240"/>
      <c r="M81" s="241"/>
      <c r="N81" s="242"/>
      <c r="O81" s="201"/>
      <c r="P81" s="153"/>
      <c r="Q81" s="179"/>
      <c r="R81" s="175"/>
    </row>
    <row r="83" spans="1:18" ht="16.2" x14ac:dyDescent="0.2">
      <c r="A83" s="159" t="s">
        <v>232</v>
      </c>
    </row>
    <row r="84" spans="1:18" x14ac:dyDescent="0.2">
      <c r="A84" s="202"/>
      <c r="B84" s="203"/>
      <c r="C84" s="203"/>
      <c r="D84" s="203"/>
      <c r="E84" s="203"/>
      <c r="F84" s="203"/>
      <c r="G84" s="203"/>
      <c r="H84" s="203"/>
      <c r="I84" s="203"/>
      <c r="J84" s="203"/>
      <c r="K84" s="203"/>
      <c r="L84" s="203"/>
      <c r="M84" s="203"/>
      <c r="N84" s="203"/>
      <c r="O84" s="203"/>
      <c r="P84" s="203"/>
      <c r="Q84" s="203"/>
      <c r="R84" s="204"/>
    </row>
    <row r="85" spans="1:18" x14ac:dyDescent="0.2">
      <c r="A85" s="205"/>
      <c r="B85" s="206"/>
      <c r="C85" s="206"/>
      <c r="D85" s="206"/>
      <c r="E85" s="206"/>
      <c r="F85" s="206"/>
      <c r="G85" s="206"/>
      <c r="H85" s="206"/>
      <c r="I85" s="206"/>
      <c r="J85" s="206"/>
      <c r="K85" s="206"/>
      <c r="L85" s="206"/>
      <c r="M85" s="206"/>
      <c r="N85" s="206"/>
      <c r="O85" s="206"/>
      <c r="P85" s="206"/>
      <c r="Q85" s="206"/>
      <c r="R85" s="207"/>
    </row>
    <row r="86" spans="1:18" x14ac:dyDescent="0.2">
      <c r="A86" s="205"/>
      <c r="B86" s="206"/>
      <c r="C86" s="206"/>
      <c r="D86" s="206"/>
      <c r="E86" s="206"/>
      <c r="F86" s="206"/>
      <c r="G86" s="206"/>
      <c r="H86" s="206"/>
      <c r="I86" s="206"/>
      <c r="J86" s="206"/>
      <c r="K86" s="206"/>
      <c r="L86" s="206"/>
      <c r="M86" s="206"/>
      <c r="N86" s="206"/>
      <c r="O86" s="206"/>
      <c r="P86" s="206"/>
      <c r="Q86" s="206"/>
      <c r="R86" s="207"/>
    </row>
    <row r="87" spans="1:18" x14ac:dyDescent="0.2">
      <c r="A87" s="208"/>
      <c r="B87" s="209"/>
      <c r="C87" s="209"/>
      <c r="D87" s="209"/>
      <c r="E87" s="209"/>
      <c r="F87" s="209"/>
      <c r="G87" s="209"/>
      <c r="H87" s="209"/>
      <c r="I87" s="209"/>
      <c r="J87" s="209"/>
      <c r="K87" s="209"/>
      <c r="L87" s="209"/>
      <c r="M87" s="209"/>
      <c r="N87" s="209"/>
      <c r="O87" s="209"/>
      <c r="P87" s="209"/>
      <c r="Q87" s="209"/>
      <c r="R87" s="210"/>
    </row>
    <row r="88" spans="1:18" x14ac:dyDescent="0.2">
      <c r="R88" s="166"/>
    </row>
    <row r="89" spans="1:18" x14ac:dyDescent="0.2">
      <c r="A89" s="141" t="s">
        <v>205</v>
      </c>
    </row>
    <row r="90" spans="1:18" x14ac:dyDescent="0.2">
      <c r="A90" s="141" t="s">
        <v>206</v>
      </c>
    </row>
    <row r="91" spans="1:18" x14ac:dyDescent="0.2">
      <c r="A91" s="141" t="s">
        <v>207</v>
      </c>
    </row>
    <row r="92" spans="1:18" x14ac:dyDescent="0.2">
      <c r="A92" s="141" t="s">
        <v>208</v>
      </c>
    </row>
    <row r="93" spans="1:18" x14ac:dyDescent="0.2">
      <c r="A93" s="141" t="s">
        <v>209</v>
      </c>
    </row>
    <row r="94" spans="1:18" x14ac:dyDescent="0.2">
      <c r="A94" s="141" t="s">
        <v>210</v>
      </c>
    </row>
    <row r="95" spans="1:18" x14ac:dyDescent="0.2">
      <c r="A95" s="167" t="s">
        <v>211</v>
      </c>
    </row>
  </sheetData>
  <mergeCells count="166">
    <mergeCell ref="A6:B6"/>
    <mergeCell ref="C6:G6"/>
    <mergeCell ref="O6:P6"/>
    <mergeCell ref="Q6:R6"/>
    <mergeCell ref="A8:D8"/>
    <mergeCell ref="E8:K8"/>
    <mergeCell ref="L8:R8"/>
    <mergeCell ref="O1:P1"/>
    <mergeCell ref="Q1:R1"/>
    <mergeCell ref="A3:R3"/>
    <mergeCell ref="A5:B5"/>
    <mergeCell ref="C5:G5"/>
    <mergeCell ref="O5:P5"/>
    <mergeCell ref="A9:D11"/>
    <mergeCell ref="E9:K11"/>
    <mergeCell ref="L9:R11"/>
    <mergeCell ref="A14:R14"/>
    <mergeCell ref="A15:B15"/>
    <mergeCell ref="C15:D15"/>
    <mergeCell ref="E15:F15"/>
    <mergeCell ref="G15:H15"/>
    <mergeCell ref="I15:J15"/>
    <mergeCell ref="K15:L15"/>
    <mergeCell ref="M15:O15"/>
    <mergeCell ref="P15:R15"/>
    <mergeCell ref="A17:B17"/>
    <mergeCell ref="C17:D17"/>
    <mergeCell ref="E17:F17"/>
    <mergeCell ref="G17:H17"/>
    <mergeCell ref="I17:J17"/>
    <mergeCell ref="K17:L17"/>
    <mergeCell ref="M17:O17"/>
    <mergeCell ref="P17:R17"/>
    <mergeCell ref="A37:B37"/>
    <mergeCell ref="C37:D37"/>
    <mergeCell ref="E37:G37"/>
    <mergeCell ref="H37:I37"/>
    <mergeCell ref="A38:B39"/>
    <mergeCell ref="C38:D39"/>
    <mergeCell ref="E38:G39"/>
    <mergeCell ref="A18:R18"/>
    <mergeCell ref="A19:R23"/>
    <mergeCell ref="A27:R28"/>
    <mergeCell ref="A33:R33"/>
    <mergeCell ref="A34:D34"/>
    <mergeCell ref="E34:G35"/>
    <mergeCell ref="H34:I35"/>
    <mergeCell ref="A35:B35"/>
    <mergeCell ref="C35:D35"/>
    <mergeCell ref="M51:O51"/>
    <mergeCell ref="P51:R51"/>
    <mergeCell ref="A52:F52"/>
    <mergeCell ref="G52:I52"/>
    <mergeCell ref="A41:B41"/>
    <mergeCell ref="C41:D41"/>
    <mergeCell ref="E41:G41"/>
    <mergeCell ref="A44:R48"/>
    <mergeCell ref="A50:F50"/>
    <mergeCell ref="G50:I50"/>
    <mergeCell ref="J50:L50"/>
    <mergeCell ref="M50:O50"/>
    <mergeCell ref="P50:R50"/>
    <mergeCell ref="A53:F53"/>
    <mergeCell ref="G53:I53"/>
    <mergeCell ref="A56:D56"/>
    <mergeCell ref="E56:F56"/>
    <mergeCell ref="G56:H56"/>
    <mergeCell ref="I56:J56"/>
    <mergeCell ref="A51:F51"/>
    <mergeCell ref="G51:I51"/>
    <mergeCell ref="J51:L51"/>
    <mergeCell ref="K56:L56"/>
    <mergeCell ref="M56:N56"/>
    <mergeCell ref="O56:P56"/>
    <mergeCell ref="Q56:R56"/>
    <mergeCell ref="A57:D58"/>
    <mergeCell ref="A59:D59"/>
    <mergeCell ref="E59:F59"/>
    <mergeCell ref="G59:H59"/>
    <mergeCell ref="I59:J59"/>
    <mergeCell ref="K59:L59"/>
    <mergeCell ref="M59:N59"/>
    <mergeCell ref="O59:P59"/>
    <mergeCell ref="Q59:R59"/>
    <mergeCell ref="A60:D60"/>
    <mergeCell ref="E60:F60"/>
    <mergeCell ref="G60:H60"/>
    <mergeCell ref="I60:J60"/>
    <mergeCell ref="K60:L60"/>
    <mergeCell ref="M60:N60"/>
    <mergeCell ref="O60:P60"/>
    <mergeCell ref="Q60:R60"/>
    <mergeCell ref="A61:D61"/>
    <mergeCell ref="E61:F61"/>
    <mergeCell ref="G61:H61"/>
    <mergeCell ref="I61:J61"/>
    <mergeCell ref="K61:L61"/>
    <mergeCell ref="M61:N61"/>
    <mergeCell ref="O61:P61"/>
    <mergeCell ref="Q61:R61"/>
    <mergeCell ref="O62:P62"/>
    <mergeCell ref="Q62:R62"/>
    <mergeCell ref="A63:D63"/>
    <mergeCell ref="E63:F63"/>
    <mergeCell ref="G63:H63"/>
    <mergeCell ref="I63:J63"/>
    <mergeCell ref="K63:L63"/>
    <mergeCell ref="M63:N63"/>
    <mergeCell ref="O63:P63"/>
    <mergeCell ref="Q63:R63"/>
    <mergeCell ref="A62:D62"/>
    <mergeCell ref="E62:F62"/>
    <mergeCell ref="G62:H62"/>
    <mergeCell ref="I62:J62"/>
    <mergeCell ref="K62:L62"/>
    <mergeCell ref="M62:N62"/>
    <mergeCell ref="O64:P64"/>
    <mergeCell ref="Q64:R64"/>
    <mergeCell ref="A65:D65"/>
    <mergeCell ref="E65:F65"/>
    <mergeCell ref="G65:H65"/>
    <mergeCell ref="I65:J65"/>
    <mergeCell ref="K65:L65"/>
    <mergeCell ref="M65:N65"/>
    <mergeCell ref="O65:P65"/>
    <mergeCell ref="Q65:R65"/>
    <mergeCell ref="A64:D64"/>
    <mergeCell ref="E64:F64"/>
    <mergeCell ref="G64:H64"/>
    <mergeCell ref="I64:J64"/>
    <mergeCell ref="K64:L64"/>
    <mergeCell ref="M64:N64"/>
    <mergeCell ref="O66:P66"/>
    <mergeCell ref="Q66:R66"/>
    <mergeCell ref="A67:D67"/>
    <mergeCell ref="E67:F67"/>
    <mergeCell ref="G67:H67"/>
    <mergeCell ref="I67:J67"/>
    <mergeCell ref="K67:L67"/>
    <mergeCell ref="M67:N67"/>
    <mergeCell ref="O67:P67"/>
    <mergeCell ref="Q67:R67"/>
    <mergeCell ref="A66:D66"/>
    <mergeCell ref="E66:F66"/>
    <mergeCell ref="G66:H66"/>
    <mergeCell ref="I66:J66"/>
    <mergeCell ref="K66:L66"/>
    <mergeCell ref="M66:N66"/>
    <mergeCell ref="O78:O81"/>
    <mergeCell ref="A84:R87"/>
    <mergeCell ref="O68:P68"/>
    <mergeCell ref="Q68:R68"/>
    <mergeCell ref="A71:R74"/>
    <mergeCell ref="A77:C81"/>
    <mergeCell ref="E77:F77"/>
    <mergeCell ref="G77:H77"/>
    <mergeCell ref="I77:K77"/>
    <mergeCell ref="L77:N81"/>
    <mergeCell ref="P77:R77"/>
    <mergeCell ref="D78:D81"/>
    <mergeCell ref="A68:D68"/>
    <mergeCell ref="E68:F68"/>
    <mergeCell ref="G68:H68"/>
    <mergeCell ref="I68:J68"/>
    <mergeCell ref="K68:L68"/>
    <mergeCell ref="M68:N68"/>
  </mergeCells>
  <phoneticPr fontId="2"/>
  <conditionalFormatting sqref="M68:N68">
    <cfRule type="cellIs" dxfId="0" priority="1" operator="lessThan">
      <formula>300000</formula>
    </cfRule>
  </conditionalFormatting>
  <dataValidations count="3">
    <dataValidation type="list" allowBlank="1" showInputMessage="1" showErrorMessage="1" sqref="Q59:R67" xr:uid="{00000000-0002-0000-0000-000000000000}">
      <formula1>"１.更新,２.新規,３.増設"</formula1>
    </dataValidation>
    <dataValidation type="list" allowBlank="1" showInputMessage="1" showErrorMessage="1" sqref="Q6:R6" xr:uid="{00000000-0002-0000-0000-000001000000}">
      <formula1>"1.事業計画書,2.実績報告書"</formula1>
    </dataValidation>
    <dataValidation type="list" allowBlank="1" showInputMessage="1" showErrorMessage="1" sqref="D78:D81 O78:O81 G52:I53 J50:L51 P50:R51" xr:uid="{00000000-0002-0000-0000-000002000000}">
      <formula1>"○"</formula1>
    </dataValidation>
  </dataValidations>
  <printOptions horizontalCentered="1"/>
  <pageMargins left="0.59055118110236227" right="0.59055118110236227" top="0.59055118110236227" bottom="0.59055118110236227" header="0.39370078740157483" footer="0.39370078740157483"/>
  <pageSetup paperSize="9" scale="81" orientation="portrait" r:id="rId1"/>
  <headerFooter>
    <oddFooter>&amp;C&amp;"ＭＳ ゴシック,標準"&amp;10&amp;P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17"/>
  <sheetViews>
    <sheetView showGridLines="0" view="pageBreakPreview" zoomScale="75" zoomScaleNormal="75" zoomScaleSheetLayoutView="75" workbookViewId="0">
      <pane xSplit="1" ySplit="6" topLeftCell="B7" activePane="bottomRight" state="frozen"/>
      <selection activeCell="B12" sqref="B12"/>
      <selection pane="topRight" activeCell="B12" sqref="B12"/>
      <selection pane="bottomLeft" activeCell="B12" sqref="B12"/>
      <selection pane="bottomRight" activeCell="I12" sqref="I12"/>
    </sheetView>
  </sheetViews>
  <sheetFormatPr defaultColWidth="9" defaultRowHeight="12" outlineLevelCol="1" x14ac:dyDescent="0.15"/>
  <cols>
    <col min="1" max="1" width="13.6640625" style="1" customWidth="1"/>
    <col min="2" max="2" width="22.77734375" style="1" hidden="1" customWidth="1" outlineLevel="1"/>
    <col min="3" max="3" width="13.6640625" style="1" hidden="1" customWidth="1" outlineLevel="1"/>
    <col min="4" max="4" width="22.6640625" style="1" hidden="1" customWidth="1" outlineLevel="1"/>
    <col min="5" max="5" width="9.44140625" style="1" hidden="1" customWidth="1" outlineLevel="1"/>
    <col min="6" max="6" width="9.33203125" style="1" customWidth="1" collapsed="1"/>
    <col min="7" max="7" width="16.6640625" style="1" customWidth="1"/>
    <col min="8" max="8" width="12.109375" style="1" customWidth="1"/>
    <col min="9" max="9" width="16.6640625" style="1" customWidth="1"/>
    <col min="10" max="10" width="12.6640625" style="1" customWidth="1"/>
    <col min="11" max="11" width="8.6640625" style="1" customWidth="1"/>
    <col min="12" max="18" width="12.6640625" style="1" customWidth="1"/>
    <col min="19" max="19" width="12.6640625" style="1" hidden="1" customWidth="1"/>
    <col min="20" max="16384" width="9" style="1"/>
  </cols>
  <sheetData>
    <row r="1" spans="1:19" ht="16.5" customHeight="1" x14ac:dyDescent="0.15">
      <c r="A1" s="1" t="s">
        <v>212</v>
      </c>
    </row>
    <row r="2" spans="1:19" s="24" customFormat="1" ht="23.4" x14ac:dyDescent="0.2">
      <c r="A2" s="332" t="s">
        <v>154</v>
      </c>
      <c r="B2" s="332"/>
      <c r="C2" s="332"/>
      <c r="D2" s="332"/>
      <c r="E2" s="332"/>
      <c r="F2" s="332"/>
      <c r="G2" s="332"/>
      <c r="H2" s="332"/>
      <c r="I2" s="332"/>
      <c r="J2" s="332"/>
      <c r="K2" s="332"/>
      <c r="L2" s="332"/>
      <c r="M2" s="332"/>
      <c r="N2" s="332"/>
      <c r="O2" s="332"/>
      <c r="P2" s="332"/>
      <c r="Q2" s="332"/>
      <c r="R2" s="332"/>
    </row>
    <row r="3" spans="1:19" s="2" customFormat="1" x14ac:dyDescent="0.2">
      <c r="A3" s="74"/>
      <c r="B3" s="74"/>
      <c r="C3" s="77"/>
      <c r="D3" s="77"/>
      <c r="E3" s="77"/>
      <c r="F3" s="77"/>
      <c r="G3" s="73"/>
      <c r="H3" s="78"/>
      <c r="I3" s="78"/>
      <c r="J3" s="79" t="s">
        <v>0</v>
      </c>
      <c r="K3" s="79" t="s">
        <v>1</v>
      </c>
      <c r="L3" s="79" t="s">
        <v>2</v>
      </c>
      <c r="M3" s="79" t="s">
        <v>3</v>
      </c>
      <c r="N3" s="79" t="s">
        <v>4</v>
      </c>
      <c r="O3" s="79" t="s">
        <v>5</v>
      </c>
      <c r="P3" s="79" t="s">
        <v>6</v>
      </c>
      <c r="Q3" s="79" t="s">
        <v>7</v>
      </c>
      <c r="R3" s="80" t="s">
        <v>8</v>
      </c>
      <c r="S3" s="73"/>
    </row>
    <row r="4" spans="1:19" s="2" customFormat="1" ht="48" x14ac:dyDescent="0.2">
      <c r="A4" s="87" t="s">
        <v>15</v>
      </c>
      <c r="B4" s="87" t="s">
        <v>100</v>
      </c>
      <c r="C4" s="88" t="s">
        <v>26</v>
      </c>
      <c r="D4" s="83" t="s">
        <v>27</v>
      </c>
      <c r="E4" s="89" t="s">
        <v>84</v>
      </c>
      <c r="F4" s="83" t="s">
        <v>85</v>
      </c>
      <c r="G4" s="88" t="s">
        <v>28</v>
      </c>
      <c r="H4" s="90" t="s">
        <v>29</v>
      </c>
      <c r="I4" s="88" t="s">
        <v>145</v>
      </c>
      <c r="J4" s="90" t="s">
        <v>16</v>
      </c>
      <c r="K4" s="91" t="s">
        <v>30</v>
      </c>
      <c r="L4" s="90" t="s">
        <v>17</v>
      </c>
      <c r="M4" s="92" t="s">
        <v>39</v>
      </c>
      <c r="N4" s="93" t="s">
        <v>31</v>
      </c>
      <c r="O4" s="90" t="s">
        <v>32</v>
      </c>
      <c r="P4" s="91" t="s">
        <v>40</v>
      </c>
      <c r="Q4" s="91" t="s">
        <v>41</v>
      </c>
      <c r="R4" s="83" t="s">
        <v>42</v>
      </c>
      <c r="S4" s="88" t="s">
        <v>37</v>
      </c>
    </row>
    <row r="5" spans="1:19" s="3" customFormat="1" x14ac:dyDescent="0.2">
      <c r="A5" s="98"/>
      <c r="B5" s="98"/>
      <c r="C5" s="96"/>
      <c r="D5" s="100"/>
      <c r="E5" s="100"/>
      <c r="F5" s="100"/>
      <c r="G5" s="101"/>
      <c r="H5" s="100"/>
      <c r="I5" s="96"/>
      <c r="J5" s="101"/>
      <c r="K5" s="101"/>
      <c r="L5" s="102"/>
      <c r="M5" s="102"/>
      <c r="N5" s="101"/>
      <c r="O5" s="101"/>
      <c r="P5" s="101"/>
      <c r="Q5" s="101"/>
      <c r="R5" s="103"/>
      <c r="S5" s="106" t="s">
        <v>19</v>
      </c>
    </row>
    <row r="6" spans="1:19" s="56" customFormat="1" x14ac:dyDescent="0.2">
      <c r="A6" s="48" t="s">
        <v>152</v>
      </c>
      <c r="B6" s="48"/>
      <c r="C6" s="49"/>
      <c r="D6" s="49"/>
      <c r="E6" s="49"/>
      <c r="F6" s="49"/>
      <c r="G6" s="50"/>
      <c r="H6" s="51"/>
      <c r="I6" s="49"/>
      <c r="J6" s="52" t="s">
        <v>20</v>
      </c>
      <c r="K6" s="52" t="s">
        <v>20</v>
      </c>
      <c r="L6" s="52" t="s">
        <v>20</v>
      </c>
      <c r="M6" s="52" t="s">
        <v>20</v>
      </c>
      <c r="N6" s="52" t="s">
        <v>20</v>
      </c>
      <c r="O6" s="52" t="s">
        <v>20</v>
      </c>
      <c r="P6" s="52" t="s">
        <v>20</v>
      </c>
      <c r="Q6" s="52" t="s">
        <v>20</v>
      </c>
      <c r="R6" s="53" t="s">
        <v>20</v>
      </c>
      <c r="S6" s="50"/>
    </row>
    <row r="7" spans="1:19" s="5" customFormat="1" ht="36" x14ac:dyDescent="0.2">
      <c r="A7" s="132" t="s">
        <v>141</v>
      </c>
      <c r="B7" s="132" t="s">
        <v>137</v>
      </c>
      <c r="C7" s="22" t="str">
        <f>IFERROR(VLOOKUP(B7,事業区分!$B$9:$C$14,2,0),"")</f>
        <v>遠隔医療設備</v>
      </c>
      <c r="D7" s="133" t="s">
        <v>56</v>
      </c>
      <c r="E7" s="68">
        <f>IFERROR(VLOOKUP(CONCATENATE(B7,C7),事業区分!$A$9:$H$1048576,8,0),"")</f>
        <v>4</v>
      </c>
      <c r="F7" s="20">
        <f>IFERROR(INDEX(補助率!$C$5:$W$11,MATCH(C7,補助率!$B$5:$B$11,0),MATCH(D7,補助率!$C$4:$W$4,0)),"")</f>
        <v>0.5</v>
      </c>
      <c r="G7" s="133" t="s">
        <v>138</v>
      </c>
      <c r="H7" s="132" t="s">
        <v>139</v>
      </c>
      <c r="I7" s="176" t="s">
        <v>148</v>
      </c>
      <c r="J7" s="43">
        <v>15000000</v>
      </c>
      <c r="K7" s="43">
        <v>0</v>
      </c>
      <c r="L7" s="43">
        <f>J7-K7</f>
        <v>15000000</v>
      </c>
      <c r="M7" s="43">
        <v>15000000</v>
      </c>
      <c r="N7" s="43">
        <v>14855000</v>
      </c>
      <c r="O7" s="44">
        <f>MIN(M7,N7)</f>
        <v>14855000</v>
      </c>
      <c r="P7" s="177"/>
      <c r="Q7" s="129">
        <f>IF(OR(E7=1,E7=6,E7=7),MIN(L7,O7),IF(E7=2,MIN(L7,O7,P7),IF(E7=3,MIN(MIN(L7,O7)*3/4,P7),IF(E7=4,MIN(MIN(L7,O7)*F7,P7),IF(E7=5,MIN(MIN(L7,O7)*2/3,P7),"")))))</f>
        <v>7427500</v>
      </c>
      <c r="R7" s="44">
        <f>IFERROR(ROUNDDOWN(IF(E7=1,Q7*F7,IF(E7=2,Q7*F7,IF(E7=3,Q7*2/3,IF(E7=4,Q7,IF(E7=5,Q7*1/2,IF(E7=6,Q7,IF(E7=7,MIN(P7,Q7),""))))))),-3),"")</f>
        <v>7427000</v>
      </c>
      <c r="S7" s="11" t="s">
        <v>140</v>
      </c>
    </row>
    <row r="8" spans="1:19" s="5" customFormat="1" ht="36" x14ac:dyDescent="0.2">
      <c r="A8" s="132" t="s">
        <v>142</v>
      </c>
      <c r="B8" s="132" t="s">
        <v>137</v>
      </c>
      <c r="C8" s="22" t="str">
        <f>IFERROR(VLOOKUP(B8,事業区分!$B$9:$C$14,2,0),"")</f>
        <v>遠隔医療設備</v>
      </c>
      <c r="D8" s="133" t="s">
        <v>56</v>
      </c>
      <c r="E8" s="68">
        <f>IFERROR(VLOOKUP(CONCATENATE(B8,C8),事業区分!$A$9:$H$1048576,8,0),"")</f>
        <v>4</v>
      </c>
      <c r="F8" s="20">
        <f>IFERROR(INDEX(補助率!$C$5:$W$11,MATCH(C8,補助率!$B$5:$B$11,0),MATCH(D8,補助率!$C$4:$W$4,0)),"")</f>
        <v>0.5</v>
      </c>
      <c r="G8" s="134" t="s">
        <v>143</v>
      </c>
      <c r="H8" s="132" t="s">
        <v>144</v>
      </c>
      <c r="I8" s="176" t="s">
        <v>150</v>
      </c>
      <c r="J8" s="136">
        <v>2000000</v>
      </c>
      <c r="K8" s="136">
        <v>0</v>
      </c>
      <c r="L8" s="43">
        <f t="shared" ref="L8:L13" si="0">J8-K8</f>
        <v>2000000</v>
      </c>
      <c r="M8" s="136">
        <v>2000000</v>
      </c>
      <c r="N8" s="136">
        <v>8250000</v>
      </c>
      <c r="O8" s="44">
        <f t="shared" ref="O8:O13" si="1">MIN(M8,N8)</f>
        <v>2000000</v>
      </c>
      <c r="P8" s="137"/>
      <c r="Q8" s="129">
        <f t="shared" ref="Q8:Q13" si="2">IF(OR(E8=1,E8=6,E8=7),MIN(L8,O8),IF(E8=2,MIN(L8,O8,P8),IF(E8=3,MIN(MIN(L8,O8)*3/4,P8),IF(E8=4,MIN(MIN(L8,O8)*F8,P8),IF(E8=5,MIN(MIN(L8,O8)*2/3,P8),"")))))</f>
        <v>1000000</v>
      </c>
      <c r="R8" s="44">
        <f>IFERROR(ROUNDDOWN(IF(E8=1,Q8*F8,IF(E8=2,Q8*F8,IF(E8=3,Q8*2/3,IF(E8=4,Q8,IF(E8=5,Q8*1/2,IF(E8=6,Q8,IF(E8=7,MIN(P8,Q8),""))))))),-3),"")</f>
        <v>1000000</v>
      </c>
      <c r="S8" s="18" t="s">
        <v>151</v>
      </c>
    </row>
    <row r="9" spans="1:19" s="5" customFormat="1" x14ac:dyDescent="0.2">
      <c r="A9" s="140" t="s">
        <v>153</v>
      </c>
      <c r="B9" s="132"/>
      <c r="C9" s="22"/>
      <c r="D9" s="133"/>
      <c r="E9" s="68"/>
      <c r="F9" s="20"/>
      <c r="G9" s="134"/>
      <c r="H9" s="135"/>
      <c r="I9" s="134"/>
      <c r="J9" s="136"/>
      <c r="K9" s="136"/>
      <c r="L9" s="43"/>
      <c r="M9" s="136"/>
      <c r="N9" s="136"/>
      <c r="O9" s="44"/>
      <c r="P9" s="137"/>
      <c r="Q9" s="129"/>
      <c r="R9" s="44"/>
      <c r="S9" s="138"/>
    </row>
    <row r="10" spans="1:19" s="5" customFormat="1" ht="30" customHeight="1" x14ac:dyDescent="0.2">
      <c r="A10" s="13"/>
      <c r="B10" s="7" t="s">
        <v>137</v>
      </c>
      <c r="C10" s="22" t="str">
        <f>IFERROR(VLOOKUP(B10,事業区分!$B$9:$C$14,2,0),"")</f>
        <v>遠隔医療設備</v>
      </c>
      <c r="D10" s="8" t="s">
        <v>56</v>
      </c>
      <c r="E10" s="68">
        <f>IFERROR(VLOOKUP(CONCATENATE(B10,C10),事業区分!$A$9:$H$1048576,8,0),"")</f>
        <v>4</v>
      </c>
      <c r="F10" s="20">
        <f>IFERROR(INDEX(補助率!$C$5:$W$11,MATCH(C10,補助率!$B$5:$B$11,0),MATCH(D10,補助率!$C$4:$W$4,0)),"")</f>
        <v>0.5</v>
      </c>
      <c r="G10" s="14"/>
      <c r="H10" s="15"/>
      <c r="I10" s="139"/>
      <c r="J10" s="16"/>
      <c r="K10" s="16"/>
      <c r="L10" s="43">
        <f t="shared" ref="L10" si="3">J10-K10</f>
        <v>0</v>
      </c>
      <c r="M10" s="16"/>
      <c r="N10" s="16"/>
      <c r="O10" s="44">
        <f t="shared" ref="O10" si="4">MIN(M10,N10)</f>
        <v>0</v>
      </c>
      <c r="P10" s="131"/>
      <c r="Q10" s="129">
        <f>IF(OR(E10=1,E10=6,E10=7),MIN(L10,O10),IF(E10=2,MIN(L10,O10,P10),IF(E10=3,MIN(MIN(L10,O10)*3/4,P10),IF(E10=4,MIN(MIN(L10,O10)*F10,P10),IF(E10=5,MIN(MIN(L10,O10)*2/3,P10),"")))))</f>
        <v>0</v>
      </c>
      <c r="R10" s="44">
        <f>IFERROR(ROUNDDOWN(IF(E10=1,Q10*F10,IF(E10=2,Q10*F10,IF(E10=3,Q10*2/3,IF(E10=4,Q10,IF(E10=5,Q10*1/2,IF(E10=6,Q10,IF(E10=7,MIN(P10,Q10),""))))))),-3),"")</f>
        <v>0</v>
      </c>
      <c r="S10" s="18"/>
    </row>
    <row r="11" spans="1:19" s="5" customFormat="1" ht="30" customHeight="1" x14ac:dyDescent="0.2">
      <c r="A11" s="13"/>
      <c r="B11" s="7" t="s">
        <v>137</v>
      </c>
      <c r="C11" s="22" t="str">
        <f>IFERROR(VLOOKUP(B11,事業区分!$B$9:$C$14,2,0),"")</f>
        <v>遠隔医療設備</v>
      </c>
      <c r="D11" s="8" t="s">
        <v>56</v>
      </c>
      <c r="E11" s="68">
        <f>IFERROR(VLOOKUP(CONCATENATE(B11,C11),事業区分!$A$9:$H$1048576,8,0),"")</f>
        <v>4</v>
      </c>
      <c r="F11" s="20">
        <f>IFERROR(INDEX(補助率!$C$5:$W$11,MATCH(C11,補助率!$B$5:$B$11,0),MATCH(D11,補助率!$C$4:$W$4,0)),"")</f>
        <v>0.5</v>
      </c>
      <c r="G11" s="14"/>
      <c r="H11" s="15"/>
      <c r="I11" s="139"/>
      <c r="J11" s="16"/>
      <c r="K11" s="16"/>
      <c r="L11" s="43">
        <f t="shared" si="0"/>
        <v>0</v>
      </c>
      <c r="M11" s="16"/>
      <c r="N11" s="16"/>
      <c r="O11" s="44">
        <f t="shared" si="1"/>
        <v>0</v>
      </c>
      <c r="P11" s="131"/>
      <c r="Q11" s="129">
        <f t="shared" si="2"/>
        <v>0</v>
      </c>
      <c r="R11" s="44">
        <f t="shared" ref="R11:R13" si="5">IFERROR(ROUNDDOWN(IF(E11=1,Q11*F11,IF(E11=2,Q11*F11,IF(E11=3,Q11*2/3,IF(E11=4,Q11,IF(E11=5,Q11*1/2,IF(E11=6,Q11,IF(E11=7,MIN(P11,Q11),""))))))),-3),"")</f>
        <v>0</v>
      </c>
      <c r="S11" s="18"/>
    </row>
    <row r="12" spans="1:19" s="5" customFormat="1" ht="30" customHeight="1" x14ac:dyDescent="0.2">
      <c r="A12" s="13"/>
      <c r="B12" s="7" t="s">
        <v>137</v>
      </c>
      <c r="C12" s="22" t="str">
        <f>IFERROR(VLOOKUP(B12,事業区分!$B$9:$C$14,2,0),"")</f>
        <v>遠隔医療設備</v>
      </c>
      <c r="D12" s="8" t="s">
        <v>56</v>
      </c>
      <c r="E12" s="68">
        <f>IFERROR(VLOOKUP(CONCATENATE(B12,C12),事業区分!$A$9:$H$1048576,8,0),"")</f>
        <v>4</v>
      </c>
      <c r="F12" s="20">
        <f>IFERROR(INDEX(補助率!$C$5:$W$11,MATCH(C12,補助率!$B$5:$B$11,0),MATCH(D12,補助率!$C$4:$W$4,0)),"")</f>
        <v>0.5</v>
      </c>
      <c r="G12" s="14"/>
      <c r="H12" s="15"/>
      <c r="I12" s="139"/>
      <c r="J12" s="16"/>
      <c r="K12" s="16"/>
      <c r="L12" s="43">
        <f t="shared" ref="L12" si="6">J12-K12</f>
        <v>0</v>
      </c>
      <c r="M12" s="16"/>
      <c r="N12" s="16"/>
      <c r="O12" s="44">
        <f t="shared" ref="O12" si="7">MIN(M12,N12)</f>
        <v>0</v>
      </c>
      <c r="P12" s="131"/>
      <c r="Q12" s="129">
        <f t="shared" ref="Q12" si="8">IF(OR(E12=1,E12=6,E12=7),MIN(L12,O12),IF(E12=2,MIN(L12,O12,P12),IF(E12=3,MIN(MIN(L12,O12)*3/4,P12),IF(E12=4,MIN(MIN(L12,O12)*F12,P12),IF(E12=5,MIN(MIN(L12,O12)*2/3,P12),"")))))</f>
        <v>0</v>
      </c>
      <c r="R12" s="44">
        <f t="shared" ref="R12" si="9">IFERROR(ROUNDDOWN(IF(E12=1,Q12*F12,IF(E12=2,Q12*F12,IF(E12=3,Q12*2/3,IF(E12=4,Q12,IF(E12=5,Q12*1/2,IF(E12=6,Q12,IF(E12=7,MIN(P12,Q12),""))))))),-3),"")</f>
        <v>0</v>
      </c>
      <c r="S12" s="18"/>
    </row>
    <row r="13" spans="1:19" s="5" customFormat="1" ht="30" customHeight="1" x14ac:dyDescent="0.2">
      <c r="A13" s="13"/>
      <c r="B13" s="7" t="s">
        <v>137</v>
      </c>
      <c r="C13" s="22" t="str">
        <f>IFERROR(VLOOKUP(B13,事業区分!$B$9:$C$14,2,0),"")</f>
        <v>遠隔医療設備</v>
      </c>
      <c r="D13" s="8" t="s">
        <v>56</v>
      </c>
      <c r="E13" s="68">
        <f>IFERROR(VLOOKUP(CONCATENATE(B13,C13),事業区分!$A$9:$H$1048576,8,0),"")</f>
        <v>4</v>
      </c>
      <c r="F13" s="20">
        <f>IFERROR(INDEX(補助率!$C$5:$W$11,MATCH(C13,補助率!$B$5:$B$11,0),MATCH(D13,補助率!$C$4:$W$4,0)),"")</f>
        <v>0.5</v>
      </c>
      <c r="G13" s="14"/>
      <c r="H13" s="15"/>
      <c r="I13" s="139"/>
      <c r="J13" s="16"/>
      <c r="K13" s="16"/>
      <c r="L13" s="43">
        <f t="shared" si="0"/>
        <v>0</v>
      </c>
      <c r="M13" s="16"/>
      <c r="N13" s="16"/>
      <c r="O13" s="44">
        <f t="shared" si="1"/>
        <v>0</v>
      </c>
      <c r="P13" s="131"/>
      <c r="Q13" s="129">
        <f t="shared" si="2"/>
        <v>0</v>
      </c>
      <c r="R13" s="44">
        <f t="shared" si="5"/>
        <v>0</v>
      </c>
      <c r="S13" s="18"/>
    </row>
    <row r="14" spans="1:19" s="5" customFormat="1" ht="30" customHeight="1" x14ac:dyDescent="0.2">
      <c r="A14" s="13"/>
      <c r="B14" s="7" t="s">
        <v>137</v>
      </c>
      <c r="C14" s="22" t="str">
        <f>IFERROR(VLOOKUP(B14,事業区分!$B$9:$C$14,2,0),"")</f>
        <v>遠隔医療設備</v>
      </c>
      <c r="D14" s="8" t="s">
        <v>56</v>
      </c>
      <c r="E14" s="68">
        <f>IFERROR(VLOOKUP(CONCATENATE(B14,C14),事業区分!$A$9:$H$1048576,8,0),"")</f>
        <v>4</v>
      </c>
      <c r="F14" s="20">
        <f>IFERROR(INDEX(補助率!$C$5:$W$11,MATCH(C14,補助率!$B$5:$B$11,0),MATCH(D14,補助率!$C$4:$W$4,0)),"")</f>
        <v>0.5</v>
      </c>
      <c r="G14" s="14"/>
      <c r="H14" s="15"/>
      <c r="I14" s="139"/>
      <c r="J14" s="16"/>
      <c r="K14" s="16"/>
      <c r="L14" s="43">
        <f t="shared" ref="L14" si="10">J14-K14</f>
        <v>0</v>
      </c>
      <c r="M14" s="16"/>
      <c r="N14" s="16"/>
      <c r="O14" s="44">
        <f t="shared" ref="O14" si="11">MIN(M14,N14)</f>
        <v>0</v>
      </c>
      <c r="P14" s="131"/>
      <c r="Q14" s="129">
        <f t="shared" ref="Q14" si="12">IF(OR(E14=1,E14=6,E14=7),MIN(L14,O14),IF(E14=2,MIN(L14,O14,P14),IF(E14=3,MIN(MIN(L14,O14)*3/4,P14),IF(E14=4,MIN(MIN(L14,O14)*F14,P14),IF(E14=5,MIN(MIN(L14,O14)*2/3,P14),"")))))</f>
        <v>0</v>
      </c>
      <c r="R14" s="44">
        <f t="shared" ref="R14" si="13">IFERROR(ROUNDDOWN(IF(E14=1,Q14*F14,IF(E14=2,Q14*F14,IF(E14=3,Q14*2/3,IF(E14=4,Q14,IF(E14=5,Q14*1/2,IF(E14=6,Q14,IF(E14=7,MIN(P14,Q14),""))))))),-3),"")</f>
        <v>0</v>
      </c>
      <c r="S14" s="18"/>
    </row>
    <row r="15" spans="1:19" x14ac:dyDescent="0.15">
      <c r="R15" s="21"/>
    </row>
    <row r="16" spans="1:19" x14ac:dyDescent="0.15">
      <c r="A16" s="1" t="s">
        <v>214</v>
      </c>
      <c r="R16" s="21"/>
    </row>
    <row r="17" spans="1:1" x14ac:dyDescent="0.15">
      <c r="A17" s="1" t="s">
        <v>215</v>
      </c>
    </row>
  </sheetData>
  <mergeCells count="1">
    <mergeCell ref="A2:R2"/>
  </mergeCells>
  <phoneticPr fontId="2"/>
  <dataValidations count="1">
    <dataValidation type="list" allowBlank="1" showInputMessage="1" showErrorMessage="1" sqref="D7:D14" xr:uid="{00000000-0002-0000-0100-000000000000}">
      <formula1>INDIRECT(C7)</formula1>
    </dataValidation>
  </dataValidations>
  <printOptions horizontalCentered="1"/>
  <pageMargins left="0.59055118110236227" right="0.59055118110236227" top="0.59055118110236227" bottom="0.59055118110236227" header="0.39370078740157483" footer="0.39370078740157483"/>
  <pageSetup paperSize="9" scale="75" fitToHeight="0" orientation="landscape" blackAndWhite="1" r:id="rId1"/>
  <headerFooter alignWithMargins="0">
    <oddFooter>&amp;C&amp;"ＭＳ ゴシック,標準"&amp;10&amp;P</oddFoot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事業区分!$B$9:$B$10</xm:f>
          </x14:formula1>
          <xm:sqref>B7:B14</xm:sqref>
        </x14:dataValidation>
        <x14:dataValidation type="list" allowBlank="1" showInputMessage="1" showErrorMessage="1" xr:uid="{00000000-0002-0000-0100-000002000000}">
          <x14:formula1>
            <xm:f>事業区分!$C$16:$C$20</xm:f>
          </x14:formula1>
          <xm:sqref>I7:I8 I10:I14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E30"/>
  <sheetViews>
    <sheetView showGridLines="0" view="pageBreakPreview" zoomScale="90" zoomScaleNormal="75" zoomScaleSheetLayoutView="90" workbookViewId="0">
      <pane xSplit="1" ySplit="5" topLeftCell="B6" activePane="bottomRight" state="frozen"/>
      <selection activeCell="C27" sqref="C27"/>
      <selection pane="topRight" activeCell="C27" sqref="C27"/>
      <selection pane="bottomLeft" activeCell="C27" sqref="C27"/>
      <selection pane="bottomRight" activeCell="C27" sqref="C27"/>
    </sheetView>
  </sheetViews>
  <sheetFormatPr defaultColWidth="9" defaultRowHeight="12" outlineLevelCol="1" x14ac:dyDescent="0.15"/>
  <cols>
    <col min="1" max="1" width="6" style="1" customWidth="1" outlineLevel="1"/>
    <col min="2" max="2" width="9" style="1"/>
    <col min="3" max="3" width="9.109375" style="1" hidden="1" customWidth="1" outlineLevel="1"/>
    <col min="4" max="4" width="13.6640625" style="1" hidden="1" customWidth="1" outlineLevel="1"/>
    <col min="5" max="5" width="9.109375" style="1" hidden="1" customWidth="1" outlineLevel="1"/>
    <col min="6" max="6" width="13.6640625" style="1" hidden="1" customWidth="1" outlineLevel="1"/>
    <col min="7" max="7" width="13.6640625" style="1" customWidth="1" collapsed="1"/>
    <col min="8" max="8" width="11.21875" style="1" bestFit="1" customWidth="1"/>
    <col min="9" max="9" width="31.21875" style="1" customWidth="1"/>
    <col min="10" max="10" width="22.6640625" style="1" bestFit="1" customWidth="1"/>
    <col min="11" max="11" width="9.44140625" style="1" hidden="1" customWidth="1" outlineLevel="1"/>
    <col min="12" max="12" width="9.33203125" style="1" hidden="1" customWidth="1" outlineLevel="1"/>
    <col min="13" max="13" width="16.6640625" style="1" customWidth="1" collapsed="1"/>
    <col min="14" max="14" width="12.109375" style="1" customWidth="1"/>
    <col min="15" max="15" width="12.6640625" style="1" customWidth="1"/>
    <col min="16" max="16" width="8.6640625" style="1" customWidth="1"/>
    <col min="17" max="23" width="12.6640625" style="1" customWidth="1"/>
    <col min="24" max="27" width="12.6640625" style="1" hidden="1" customWidth="1" outlineLevel="1"/>
    <col min="28" max="28" width="9" style="1" hidden="1" customWidth="1" outlineLevel="1"/>
    <col min="29" max="29" width="13.109375" style="1" hidden="1" customWidth="1" outlineLevel="1"/>
    <col min="30" max="30" width="12.6640625" style="1" customWidth="1" collapsed="1"/>
    <col min="31" max="31" width="20.6640625" style="1" customWidth="1"/>
    <col min="32" max="16384" width="9" style="1"/>
  </cols>
  <sheetData>
    <row r="1" spans="1:31" s="24" customFormat="1" ht="23.4" x14ac:dyDescent="0.2">
      <c r="A1" s="45"/>
      <c r="B1" s="334" t="s">
        <v>133</v>
      </c>
      <c r="C1" s="334"/>
      <c r="D1" s="334"/>
      <c r="E1" s="334"/>
      <c r="F1" s="334"/>
      <c r="G1" s="334"/>
      <c r="H1" s="334"/>
      <c r="I1" s="334"/>
      <c r="J1" s="334"/>
      <c r="K1" s="333" t="s">
        <v>129</v>
      </c>
      <c r="L1" s="333"/>
      <c r="M1" s="333"/>
      <c r="N1" s="333"/>
      <c r="O1" s="23"/>
      <c r="P1" s="23"/>
      <c r="Q1" s="23"/>
      <c r="R1" s="23"/>
      <c r="S1" s="23"/>
      <c r="T1" s="23"/>
      <c r="U1" s="23"/>
      <c r="V1" s="23"/>
      <c r="W1" s="23"/>
      <c r="X1" s="23"/>
      <c r="Y1" s="23"/>
      <c r="Z1" s="25"/>
      <c r="AA1" s="26"/>
    </row>
    <row r="2" spans="1:31" s="2" customFormat="1" x14ac:dyDescent="0.2">
      <c r="A2" s="73"/>
      <c r="B2" s="74"/>
      <c r="C2" s="75"/>
      <c r="D2" s="76"/>
      <c r="E2" s="75"/>
      <c r="F2" s="76"/>
      <c r="G2" s="74"/>
      <c r="H2" s="74"/>
      <c r="I2" s="77"/>
      <c r="J2" s="77"/>
      <c r="K2" s="77"/>
      <c r="L2" s="77"/>
      <c r="M2" s="73"/>
      <c r="N2" s="78"/>
      <c r="O2" s="79" t="s">
        <v>0</v>
      </c>
      <c r="P2" s="79" t="s">
        <v>1</v>
      </c>
      <c r="Q2" s="79" t="s">
        <v>2</v>
      </c>
      <c r="R2" s="79" t="s">
        <v>3</v>
      </c>
      <c r="S2" s="79" t="s">
        <v>4</v>
      </c>
      <c r="T2" s="79" t="s">
        <v>5</v>
      </c>
      <c r="U2" s="79" t="s">
        <v>6</v>
      </c>
      <c r="V2" s="79" t="s">
        <v>7</v>
      </c>
      <c r="W2" s="79" t="s">
        <v>8</v>
      </c>
      <c r="X2" s="80" t="s">
        <v>9</v>
      </c>
      <c r="Y2" s="79" t="s">
        <v>10</v>
      </c>
      <c r="Z2" s="79" t="s">
        <v>11</v>
      </c>
      <c r="AA2" s="79" t="s">
        <v>12</v>
      </c>
      <c r="AB2" s="81"/>
      <c r="AC2" s="82"/>
      <c r="AD2" s="73"/>
      <c r="AE2" s="73"/>
    </row>
    <row r="3" spans="1:31" s="2" customFormat="1" ht="48" x14ac:dyDescent="0.2">
      <c r="A3" s="83" t="s">
        <v>25</v>
      </c>
      <c r="B3" s="84" t="s">
        <v>13</v>
      </c>
      <c r="C3" s="85" t="s">
        <v>21</v>
      </c>
      <c r="D3" s="86"/>
      <c r="E3" s="85" t="s">
        <v>14</v>
      </c>
      <c r="F3" s="86"/>
      <c r="G3" s="87" t="s">
        <v>15</v>
      </c>
      <c r="H3" s="87" t="s">
        <v>100</v>
      </c>
      <c r="I3" s="88" t="s">
        <v>26</v>
      </c>
      <c r="J3" s="83" t="s">
        <v>27</v>
      </c>
      <c r="K3" s="89" t="s">
        <v>84</v>
      </c>
      <c r="L3" s="83" t="s">
        <v>85</v>
      </c>
      <c r="M3" s="88" t="s">
        <v>28</v>
      </c>
      <c r="N3" s="90" t="s">
        <v>29</v>
      </c>
      <c r="O3" s="90" t="s">
        <v>16</v>
      </c>
      <c r="P3" s="91" t="s">
        <v>30</v>
      </c>
      <c r="Q3" s="90" t="s">
        <v>17</v>
      </c>
      <c r="R3" s="92" t="s">
        <v>39</v>
      </c>
      <c r="S3" s="93" t="s">
        <v>31</v>
      </c>
      <c r="T3" s="90" t="s">
        <v>32</v>
      </c>
      <c r="U3" s="91" t="s">
        <v>40</v>
      </c>
      <c r="V3" s="91" t="s">
        <v>41</v>
      </c>
      <c r="W3" s="91" t="s">
        <v>42</v>
      </c>
      <c r="X3" s="83" t="s">
        <v>33</v>
      </c>
      <c r="Y3" s="91" t="s">
        <v>34</v>
      </c>
      <c r="Z3" s="91" t="s">
        <v>35</v>
      </c>
      <c r="AA3" s="91" t="s">
        <v>36</v>
      </c>
      <c r="AB3" s="94" t="s">
        <v>18</v>
      </c>
      <c r="AC3" s="95"/>
      <c r="AD3" s="88" t="s">
        <v>37</v>
      </c>
      <c r="AE3" s="88" t="s">
        <v>38</v>
      </c>
    </row>
    <row r="4" spans="1:31" s="3" customFormat="1" x14ac:dyDescent="0.2">
      <c r="A4" s="96"/>
      <c r="B4" s="97"/>
      <c r="C4" s="98"/>
      <c r="D4" s="99"/>
      <c r="E4" s="98"/>
      <c r="F4" s="99"/>
      <c r="G4" s="98"/>
      <c r="H4" s="98"/>
      <c r="I4" s="96"/>
      <c r="J4" s="100"/>
      <c r="K4" s="100"/>
      <c r="L4" s="100"/>
      <c r="M4" s="101"/>
      <c r="N4" s="100"/>
      <c r="O4" s="101"/>
      <c r="P4" s="101"/>
      <c r="Q4" s="102"/>
      <c r="R4" s="102"/>
      <c r="S4" s="101"/>
      <c r="T4" s="101"/>
      <c r="U4" s="101"/>
      <c r="V4" s="101"/>
      <c r="W4" s="101"/>
      <c r="X4" s="103"/>
      <c r="Y4" s="101"/>
      <c r="Z4" s="101"/>
      <c r="AA4" s="104"/>
      <c r="AB4" s="100"/>
      <c r="AC4" s="105"/>
      <c r="AD4" s="106" t="s">
        <v>19</v>
      </c>
      <c r="AE4" s="96"/>
    </row>
    <row r="5" spans="1:31" s="56" customFormat="1" x14ac:dyDescent="0.2">
      <c r="A5" s="46"/>
      <c r="B5" s="47"/>
      <c r="C5" s="48"/>
      <c r="D5" s="48"/>
      <c r="E5" s="48"/>
      <c r="F5" s="48"/>
      <c r="G5" s="48"/>
      <c r="H5" s="48"/>
      <c r="I5" s="49"/>
      <c r="J5" s="49"/>
      <c r="K5" s="49"/>
      <c r="L5" s="49"/>
      <c r="M5" s="50"/>
      <c r="N5" s="51"/>
      <c r="O5" s="52" t="s">
        <v>20</v>
      </c>
      <c r="P5" s="52" t="s">
        <v>20</v>
      </c>
      <c r="Q5" s="52" t="s">
        <v>20</v>
      </c>
      <c r="R5" s="52" t="s">
        <v>20</v>
      </c>
      <c r="S5" s="52" t="s">
        <v>20</v>
      </c>
      <c r="T5" s="52" t="s">
        <v>20</v>
      </c>
      <c r="U5" s="52" t="s">
        <v>20</v>
      </c>
      <c r="V5" s="52" t="s">
        <v>20</v>
      </c>
      <c r="W5" s="52" t="s">
        <v>20</v>
      </c>
      <c r="X5" s="53" t="s">
        <v>20</v>
      </c>
      <c r="Y5" s="52" t="s">
        <v>20</v>
      </c>
      <c r="Z5" s="52" t="s">
        <v>20</v>
      </c>
      <c r="AA5" s="52" t="s">
        <v>20</v>
      </c>
      <c r="AB5" s="54"/>
      <c r="AC5" s="55"/>
      <c r="AD5" s="50"/>
      <c r="AE5" s="46"/>
    </row>
    <row r="6" spans="1:31" s="5" customFormat="1" ht="48" x14ac:dyDescent="0.2">
      <c r="A6" s="4">
        <v>1</v>
      </c>
      <c r="B6" s="107" t="s">
        <v>22</v>
      </c>
      <c r="C6" s="108"/>
      <c r="D6" s="107"/>
      <c r="E6" s="109"/>
      <c r="F6" s="107"/>
      <c r="G6" s="107" t="s">
        <v>22</v>
      </c>
      <c r="H6" s="107" t="s">
        <v>95</v>
      </c>
      <c r="I6" s="22" t="str">
        <f>IFERROR(VLOOKUP(H6,事業区分!$B$9:$C$10,2,0),"")</f>
        <v/>
      </c>
      <c r="J6" s="116" t="s">
        <v>47</v>
      </c>
      <c r="K6" s="68" t="str">
        <f>IFERROR(VLOOKUP(CONCATENATE(H6,I6),事業区分!$A$9:$H$1048576,8,0),"")</f>
        <v/>
      </c>
      <c r="L6" s="20" t="str">
        <f>IFERROR(INDEX(補助率!$C$5:$V$6,MATCH(I6,補助率!$B$5:$B$6,0),MATCH(J6,補助率!$C$4:$V$4,0)),"")</f>
        <v/>
      </c>
      <c r="M6" s="116" t="s">
        <v>108</v>
      </c>
      <c r="N6" s="107" t="s">
        <v>22</v>
      </c>
      <c r="O6" s="117">
        <v>10260000</v>
      </c>
      <c r="P6" s="117">
        <v>0</v>
      </c>
      <c r="Q6" s="43">
        <f>O6-P6</f>
        <v>10260000</v>
      </c>
      <c r="R6" s="117">
        <v>10260000</v>
      </c>
      <c r="S6" s="117">
        <v>16200000</v>
      </c>
      <c r="T6" s="44">
        <f>MIN(R6,S6)</f>
        <v>10260000</v>
      </c>
      <c r="U6" s="117" t="s">
        <v>122</v>
      </c>
      <c r="V6" s="43" t="str">
        <f t="shared" ref="V6:V10" si="0">IF(K6=1,MIN(Q6,T6),IF(K6=2,MIN(Q6,T6,U6),IF(K6=3,MIN(MIN(Q6,T6)*3/4,U6),IF(K6=4,MIN(MIN(Q6,T6)*L6,U6),IF(K6=5,MIN(MIN(Q6,T6)*2/3,U6),"")))))</f>
        <v/>
      </c>
      <c r="W6" s="43" t="str">
        <f>IFERROR(ROUNDDOWN(IF(K6=1,V6*L6,IF(K6=2,V6*L6,IF(K6=3,V6*2/3,IF(K6=4,V6,IF(K6=5,V6*1/2,""))))),-3),"")</f>
        <v/>
      </c>
      <c r="X6" s="10"/>
      <c r="Y6" s="9"/>
      <c r="Z6" s="44" t="str">
        <f>IFERROR(ROUNDDOWN(IF(K6=1,V6*L6,IF(K6=2,V6*L6,IF(K6=3,V6*2/3,IF(K6=4,V6,IF(K6=5,V6*1/2,""))))),-3),"")</f>
        <v/>
      </c>
      <c r="AA6" s="44" t="str">
        <f>IFERROR(Y6-Z6,"")</f>
        <v/>
      </c>
      <c r="AB6" s="11"/>
      <c r="AC6" s="12"/>
      <c r="AD6" s="121" t="s">
        <v>23</v>
      </c>
      <c r="AE6" s="116" t="s">
        <v>117</v>
      </c>
    </row>
    <row r="7" spans="1:31" s="5" customFormat="1" ht="24" x14ac:dyDescent="0.2">
      <c r="A7" s="4">
        <v>2</v>
      </c>
      <c r="B7" s="110" t="s">
        <v>124</v>
      </c>
      <c r="C7" s="111"/>
      <c r="D7" s="110"/>
      <c r="E7" s="111"/>
      <c r="F7" s="112"/>
      <c r="G7" s="110" t="s">
        <v>124</v>
      </c>
      <c r="H7" s="107" t="s">
        <v>96</v>
      </c>
      <c r="I7" s="22" t="str">
        <f>IFERROR(VLOOKUP(H7,事業区分!$B$9:$C$10,2,0),"")</f>
        <v/>
      </c>
      <c r="J7" s="116" t="s">
        <v>101</v>
      </c>
      <c r="K7" s="68" t="str">
        <f>IFERROR(VLOOKUP(CONCATENATE(H7,I7),事業区分!$A$9:$H$1048576,8,0),"")</f>
        <v/>
      </c>
      <c r="L7" s="20" t="str">
        <f>IFERROR(INDEX(補助率!$C$5:$V$6,MATCH(I7,補助率!$B$5:$B$6,0),MATCH(J7,補助率!$C$4:$V$4,0)),"")</f>
        <v/>
      </c>
      <c r="M7" s="118" t="s">
        <v>109</v>
      </c>
      <c r="N7" s="119" t="s">
        <v>110</v>
      </c>
      <c r="O7" s="120">
        <v>15000000</v>
      </c>
      <c r="P7" s="120">
        <v>0</v>
      </c>
      <c r="Q7" s="43">
        <f t="shared" ref="Q7:Q25" si="1">O7-P7</f>
        <v>15000000</v>
      </c>
      <c r="R7" s="120">
        <v>15000000</v>
      </c>
      <c r="S7" s="120">
        <v>16200000</v>
      </c>
      <c r="T7" s="44">
        <f t="shared" ref="T7:T25" si="2">MIN(R7,S7)</f>
        <v>15000000</v>
      </c>
      <c r="U7" s="120">
        <v>7500000</v>
      </c>
      <c r="V7" s="43" t="str">
        <f t="shared" si="0"/>
        <v/>
      </c>
      <c r="W7" s="43" t="str">
        <f t="shared" ref="W7:W25" si="3">IFERROR(ROUNDDOWN(IF(K7=1,V7*L7,IF(K7=2,V7*L7,IF(K7=3,V7*2/3,IF(K7=4,V7,IF(K7=5,V7*1/2,""))))),-3),"")</f>
        <v/>
      </c>
      <c r="X7" s="17"/>
      <c r="Y7" s="16"/>
      <c r="Z7" s="44" t="str">
        <f t="shared" ref="Z7:Z25" si="4">IFERROR(ROUNDDOWN(IF(K7=1,V7*L7,IF(K7=2,V7*L7,IF(K7=3,V7*2/3,IF(K7=4,V7,IF(K7=5,V7*1/2,""))))),-3),"")</f>
        <v/>
      </c>
      <c r="AA7" s="44" t="str">
        <f t="shared" ref="AA7:AA25" si="5">IFERROR(Y7-Z7,"")</f>
        <v/>
      </c>
      <c r="AB7" s="18"/>
      <c r="AC7" s="19"/>
      <c r="AD7" s="122" t="s">
        <v>24</v>
      </c>
      <c r="AE7" s="118" t="s">
        <v>43</v>
      </c>
    </row>
    <row r="8" spans="1:31" s="5" customFormat="1" ht="36" x14ac:dyDescent="0.2">
      <c r="A8" s="4">
        <v>3</v>
      </c>
      <c r="B8" s="110" t="s">
        <v>114</v>
      </c>
      <c r="C8" s="113"/>
      <c r="D8" s="110"/>
      <c r="E8" s="111"/>
      <c r="F8" s="110"/>
      <c r="G8" s="110" t="s">
        <v>114</v>
      </c>
      <c r="H8" s="107" t="s">
        <v>104</v>
      </c>
      <c r="I8" s="22" t="str">
        <f>IFERROR(VLOOKUP(H8,事業区分!$B$9:$C$10,2,0),"")</f>
        <v/>
      </c>
      <c r="J8" s="116" t="s">
        <v>57</v>
      </c>
      <c r="K8" s="68" t="str">
        <f>IFERROR(VLOOKUP(CONCATENATE(H8,I8),事業区分!$A$9:$H$1048576,8,0),"")</f>
        <v/>
      </c>
      <c r="L8" s="20" t="str">
        <f>IFERROR(INDEX(補助率!$C$5:$V$6,MATCH(I8,補助率!$B$5:$B$6,0),MATCH(J8,補助率!$C$4:$V$4,0)),"")</f>
        <v/>
      </c>
      <c r="M8" s="118" t="s">
        <v>113</v>
      </c>
      <c r="N8" s="119" t="s">
        <v>127</v>
      </c>
      <c r="O8" s="120">
        <v>5000000</v>
      </c>
      <c r="P8" s="120">
        <v>0</v>
      </c>
      <c r="Q8" s="43">
        <f t="shared" si="1"/>
        <v>5000000</v>
      </c>
      <c r="R8" s="120">
        <v>5000000</v>
      </c>
      <c r="S8" s="120">
        <v>7714000</v>
      </c>
      <c r="T8" s="44">
        <f t="shared" si="2"/>
        <v>5000000</v>
      </c>
      <c r="U8" s="120">
        <v>5000000</v>
      </c>
      <c r="V8" s="43" t="str">
        <f t="shared" si="0"/>
        <v/>
      </c>
      <c r="W8" s="43" t="str">
        <f t="shared" si="3"/>
        <v/>
      </c>
      <c r="X8" s="17"/>
      <c r="Y8" s="16"/>
      <c r="Z8" s="44" t="str">
        <f t="shared" si="4"/>
        <v/>
      </c>
      <c r="AA8" s="44" t="str">
        <f t="shared" si="5"/>
        <v/>
      </c>
      <c r="AB8" s="18"/>
      <c r="AC8" s="19"/>
      <c r="AD8" s="122" t="s">
        <v>120</v>
      </c>
      <c r="AE8" s="116" t="s">
        <v>118</v>
      </c>
    </row>
    <row r="9" spans="1:31" s="5" customFormat="1" ht="36" x14ac:dyDescent="0.2">
      <c r="A9" s="4">
        <v>4</v>
      </c>
      <c r="B9" s="110" t="s">
        <v>116</v>
      </c>
      <c r="C9" s="111"/>
      <c r="D9" s="110"/>
      <c r="E9" s="111"/>
      <c r="F9" s="110"/>
      <c r="G9" s="110" t="s">
        <v>116</v>
      </c>
      <c r="H9" s="107" t="s">
        <v>105</v>
      </c>
      <c r="I9" s="22" t="str">
        <f>IFERROR(VLOOKUP(H9,事業区分!$B$9:$C$10,2,0),"")</f>
        <v/>
      </c>
      <c r="J9" s="116" t="s">
        <v>107</v>
      </c>
      <c r="K9" s="68" t="str">
        <f>IFERROR(VLOOKUP(CONCATENATE(H9,I9),事業区分!$A$9:$H$1048576,8,0),"")</f>
        <v/>
      </c>
      <c r="L9" s="20" t="str">
        <f>IFERROR(INDEX(補助率!$C$5:$V$6,MATCH(I9,補助率!$B$5:$B$6,0),MATCH(J9,補助率!$C$4:$V$4,0)),"")</f>
        <v/>
      </c>
      <c r="M9" s="118" t="s">
        <v>115</v>
      </c>
      <c r="N9" s="119" t="s">
        <v>128</v>
      </c>
      <c r="O9" s="120">
        <v>30000000</v>
      </c>
      <c r="P9" s="120">
        <v>0</v>
      </c>
      <c r="Q9" s="43">
        <f t="shared" si="1"/>
        <v>30000000</v>
      </c>
      <c r="R9" s="120">
        <v>30000000</v>
      </c>
      <c r="S9" s="120">
        <v>69897000</v>
      </c>
      <c r="T9" s="44">
        <f t="shared" si="2"/>
        <v>30000000</v>
      </c>
      <c r="U9" s="120">
        <v>15000000</v>
      </c>
      <c r="V9" s="43" t="str">
        <f t="shared" si="0"/>
        <v/>
      </c>
      <c r="W9" s="43" t="str">
        <f t="shared" si="3"/>
        <v/>
      </c>
      <c r="X9" s="17"/>
      <c r="Y9" s="16"/>
      <c r="Z9" s="44" t="str">
        <f t="shared" si="4"/>
        <v/>
      </c>
      <c r="AA9" s="44" t="str">
        <f t="shared" si="5"/>
        <v/>
      </c>
      <c r="AB9" s="18"/>
      <c r="AC9" s="19"/>
      <c r="AD9" s="122" t="s">
        <v>121</v>
      </c>
      <c r="AE9" s="118" t="s">
        <v>119</v>
      </c>
    </row>
    <row r="10" spans="1:31" s="5" customFormat="1" ht="48" x14ac:dyDescent="0.2">
      <c r="A10" s="4">
        <v>5</v>
      </c>
      <c r="B10" s="110" t="s">
        <v>22</v>
      </c>
      <c r="C10" s="111"/>
      <c r="D10" s="110"/>
      <c r="E10" s="111"/>
      <c r="F10" s="112"/>
      <c r="G10" s="110" t="s">
        <v>22</v>
      </c>
      <c r="H10" s="107" t="s">
        <v>97</v>
      </c>
      <c r="I10" s="22" t="str">
        <f>IFERROR(VLOOKUP(H10,事業区分!$B$9:$C$10,2,0),"")</f>
        <v/>
      </c>
      <c r="J10" s="116" t="s">
        <v>47</v>
      </c>
      <c r="K10" s="68" t="str">
        <f>IFERROR(VLOOKUP(CONCATENATE(H10,I10),事業区分!$A$9:$H$1048576,8,0),"")</f>
        <v/>
      </c>
      <c r="L10" s="20" t="str">
        <f>IFERROR(INDEX(補助率!$C$5:$V$6,MATCH(I10,補助率!$B$5:$B$6,0),MATCH(J10,補助率!$C$4:$V$4,0)),"")</f>
        <v/>
      </c>
      <c r="M10" s="118" t="s">
        <v>108</v>
      </c>
      <c r="N10" s="119" t="s">
        <v>23</v>
      </c>
      <c r="O10" s="120">
        <v>10000000</v>
      </c>
      <c r="P10" s="120">
        <v>0</v>
      </c>
      <c r="Q10" s="43">
        <f t="shared" ref="Q10:Q14" si="6">O10-P10</f>
        <v>10000000</v>
      </c>
      <c r="R10" s="120">
        <v>10000000</v>
      </c>
      <c r="S10" s="120">
        <v>16200000</v>
      </c>
      <c r="T10" s="44">
        <f t="shared" ref="T10:T14" si="7">MIN(R10,S10)</f>
        <v>10000000</v>
      </c>
      <c r="U10" s="120">
        <v>7500000</v>
      </c>
      <c r="V10" s="43" t="str">
        <f t="shared" si="0"/>
        <v/>
      </c>
      <c r="W10" s="43" t="str">
        <f t="shared" si="3"/>
        <v/>
      </c>
      <c r="X10" s="17"/>
      <c r="Y10" s="16"/>
      <c r="Z10" s="44" t="str">
        <f t="shared" ref="Z10:Z14" si="8">IFERROR(ROUNDDOWN(IF(K10=1,V10*L10,IF(K10=2,V10*L10,IF(K10=3,V10*2/3,IF(K10=4,V10,IF(K10=5,V10*1/2,""))))),-3),"")</f>
        <v/>
      </c>
      <c r="AA10" s="44" t="str">
        <f t="shared" ref="AA10:AA14" si="9">IFERROR(Y10-Z10,"")</f>
        <v/>
      </c>
      <c r="AB10" s="18"/>
      <c r="AC10" s="19"/>
      <c r="AD10" s="122" t="s">
        <v>23</v>
      </c>
      <c r="AE10" s="116" t="s">
        <v>117</v>
      </c>
    </row>
    <row r="11" spans="1:31" s="5" customFormat="1" ht="36" x14ac:dyDescent="0.2">
      <c r="A11" s="4">
        <v>6</v>
      </c>
      <c r="B11" s="110" t="s">
        <v>124</v>
      </c>
      <c r="C11" s="111"/>
      <c r="D11" s="110"/>
      <c r="E11" s="111"/>
      <c r="F11" s="110"/>
      <c r="G11" s="110" t="s">
        <v>124</v>
      </c>
      <c r="H11" s="107" t="s">
        <v>98</v>
      </c>
      <c r="I11" s="22" t="str">
        <f>IFERROR(VLOOKUP(H11,事業区分!$B$9:$C$10,2,0),"")</f>
        <v/>
      </c>
      <c r="J11" s="116" t="s">
        <v>58</v>
      </c>
      <c r="K11" s="68" t="str">
        <f>IFERROR(VLOOKUP(CONCATENATE(H11,I11),事業区分!$A$9:$H$1048576,8,0),"")</f>
        <v/>
      </c>
      <c r="L11" s="20" t="str">
        <f>IFERROR(INDEX(補助率!$C$5:$V$6,MATCH(I11,補助率!$B$5:$B$6,0),MATCH(J11,補助率!$C$4:$V$4,0)),"")</f>
        <v/>
      </c>
      <c r="M11" s="118" t="s">
        <v>125</v>
      </c>
      <c r="N11" s="119" t="s">
        <v>126</v>
      </c>
      <c r="O11" s="120">
        <v>1500000</v>
      </c>
      <c r="P11" s="120">
        <v>0</v>
      </c>
      <c r="Q11" s="43">
        <f t="shared" si="6"/>
        <v>1500000</v>
      </c>
      <c r="R11" s="120">
        <v>1500000</v>
      </c>
      <c r="S11" s="120">
        <v>1832000</v>
      </c>
      <c r="T11" s="44">
        <f t="shared" si="7"/>
        <v>1500000</v>
      </c>
      <c r="U11" s="120">
        <v>1000000</v>
      </c>
      <c r="V11" s="43" t="str">
        <f>IF(K11=1,MIN(Q11,T11),IF(K11=2,MIN(Q11,T11,U11),IF(K11=3,MIN(MIN(Q11,T11)*3/4,U11),IF(K11=4,MIN(MIN(Q11,T11)*L11,U11),IF(K11=5,MIN(MIN(Q11,T11)*2/3,U11),"")))))</f>
        <v/>
      </c>
      <c r="W11" s="43" t="str">
        <f t="shared" si="3"/>
        <v/>
      </c>
      <c r="X11" s="17"/>
      <c r="Y11" s="16"/>
      <c r="Z11" s="44" t="str">
        <f t="shared" si="8"/>
        <v/>
      </c>
      <c r="AA11" s="44" t="str">
        <f t="shared" si="9"/>
        <v/>
      </c>
      <c r="AB11" s="18"/>
      <c r="AC11" s="19"/>
      <c r="AD11" s="122" t="s">
        <v>120</v>
      </c>
      <c r="AE11" s="116" t="s">
        <v>118</v>
      </c>
    </row>
    <row r="12" spans="1:31" s="5" customFormat="1" x14ac:dyDescent="0.2">
      <c r="A12" s="4">
        <v>7</v>
      </c>
      <c r="B12" s="110"/>
      <c r="C12" s="111"/>
      <c r="D12" s="110"/>
      <c r="E12" s="111"/>
      <c r="F12" s="112"/>
      <c r="G12" s="110"/>
      <c r="H12" s="107"/>
      <c r="I12" s="22" t="str">
        <f>IFERROR(VLOOKUP(H12,事業区分!$B$9:$C$10,2,0),"")</f>
        <v/>
      </c>
      <c r="J12" s="116"/>
      <c r="K12" s="68" t="str">
        <f>IFERROR(VLOOKUP(CONCATENATE(H12,I12),事業区分!$A$9:$H$1048576,8,0),"")</f>
        <v/>
      </c>
      <c r="L12" s="20" t="str">
        <f>IFERROR(INDEX(補助率!$C$5:$V$6,MATCH(I12,補助率!$B$5:$B$6,0),MATCH(J12,補助率!$C$4:$V$4,0)),"")</f>
        <v/>
      </c>
      <c r="M12" s="118"/>
      <c r="N12" s="119"/>
      <c r="O12" s="120"/>
      <c r="P12" s="120"/>
      <c r="Q12" s="43">
        <f t="shared" si="6"/>
        <v>0</v>
      </c>
      <c r="R12" s="120"/>
      <c r="S12" s="120"/>
      <c r="T12" s="44">
        <f t="shared" si="7"/>
        <v>0</v>
      </c>
      <c r="U12" s="120"/>
      <c r="V12" s="43" t="str">
        <f t="shared" ref="V12:V25" si="10">IF(K12=1,MIN(Q12,T12),IF(K12=2,MIN(Q12,T12,U12),IF(K12=3,MIN(MIN(Q12,T12)*3/4,U12),IF(K12=4,MIN(MIN(Q12,T12)*L12,U12),IF(K12=5,MIN(MIN(Q12,T12)*2/3,U12),"")))))</f>
        <v/>
      </c>
      <c r="W12" s="43" t="str">
        <f t="shared" si="3"/>
        <v/>
      </c>
      <c r="X12" s="17"/>
      <c r="Y12" s="16"/>
      <c r="Z12" s="44" t="str">
        <f t="shared" si="8"/>
        <v/>
      </c>
      <c r="AA12" s="44" t="str">
        <f t="shared" si="9"/>
        <v/>
      </c>
      <c r="AB12" s="18"/>
      <c r="AC12" s="19"/>
      <c r="AD12" s="122"/>
      <c r="AE12" s="116"/>
    </row>
    <row r="13" spans="1:31" s="5" customFormat="1" x14ac:dyDescent="0.2">
      <c r="A13" s="4">
        <v>8</v>
      </c>
      <c r="B13" s="110"/>
      <c r="C13" s="111"/>
      <c r="D13" s="110"/>
      <c r="E13" s="114"/>
      <c r="F13" s="115"/>
      <c r="G13" s="110"/>
      <c r="H13" s="107"/>
      <c r="I13" s="22" t="str">
        <f>IFERROR(VLOOKUP(H13,事業区分!$B$9:$C$10,2,0),"")</f>
        <v/>
      </c>
      <c r="J13" s="116"/>
      <c r="K13" s="68" t="str">
        <f>IFERROR(VLOOKUP(CONCATENATE(H13,I13),事業区分!$A$9:$H$1048576,8,0),"")</f>
        <v/>
      </c>
      <c r="L13" s="20" t="str">
        <f>IFERROR(INDEX(補助率!$C$5:$V$6,MATCH(I13,補助率!$B$5:$B$6,0),MATCH(J13,補助率!$C$4:$V$4,0)),"")</f>
        <v/>
      </c>
      <c r="M13" s="118"/>
      <c r="N13" s="119"/>
      <c r="O13" s="120"/>
      <c r="P13" s="120"/>
      <c r="Q13" s="43">
        <f t="shared" si="6"/>
        <v>0</v>
      </c>
      <c r="R13" s="120"/>
      <c r="S13" s="120"/>
      <c r="T13" s="44">
        <f t="shared" si="7"/>
        <v>0</v>
      </c>
      <c r="U13" s="120"/>
      <c r="V13" s="43" t="str">
        <f t="shared" si="10"/>
        <v/>
      </c>
      <c r="W13" s="43" t="str">
        <f t="shared" si="3"/>
        <v/>
      </c>
      <c r="X13" s="17"/>
      <c r="Y13" s="16"/>
      <c r="Z13" s="44" t="str">
        <f t="shared" si="8"/>
        <v/>
      </c>
      <c r="AA13" s="44" t="str">
        <f t="shared" si="9"/>
        <v/>
      </c>
      <c r="AB13" s="18"/>
      <c r="AC13" s="19"/>
      <c r="AD13" s="122"/>
      <c r="AE13" s="116"/>
    </row>
    <row r="14" spans="1:31" s="5" customFormat="1" x14ac:dyDescent="0.2">
      <c r="A14" s="4">
        <v>9</v>
      </c>
      <c r="B14" s="110"/>
      <c r="C14" s="111"/>
      <c r="D14" s="110"/>
      <c r="E14" s="111"/>
      <c r="F14" s="110"/>
      <c r="G14" s="110"/>
      <c r="H14" s="107"/>
      <c r="I14" s="22" t="str">
        <f>IFERROR(VLOOKUP(H14,事業区分!$B$9:$C$10,2,0),"")</f>
        <v/>
      </c>
      <c r="J14" s="116"/>
      <c r="K14" s="68" t="str">
        <f>IFERROR(VLOOKUP(CONCATENATE(H14,I14),事業区分!$A$9:$H$1048576,8,0),"")</f>
        <v/>
      </c>
      <c r="L14" s="20" t="str">
        <f>IFERROR(INDEX(補助率!$C$5:$V$6,MATCH(I14,補助率!$B$5:$B$6,0),MATCH(J14,補助率!$C$4:$V$4,0)),"")</f>
        <v/>
      </c>
      <c r="M14" s="118"/>
      <c r="N14" s="119"/>
      <c r="O14" s="120"/>
      <c r="P14" s="120"/>
      <c r="Q14" s="43">
        <f t="shared" si="6"/>
        <v>0</v>
      </c>
      <c r="R14" s="120"/>
      <c r="S14" s="120"/>
      <c r="T14" s="44">
        <f t="shared" si="7"/>
        <v>0</v>
      </c>
      <c r="U14" s="120"/>
      <c r="V14" s="43" t="str">
        <f t="shared" si="10"/>
        <v/>
      </c>
      <c r="W14" s="43" t="str">
        <f t="shared" si="3"/>
        <v/>
      </c>
      <c r="X14" s="17"/>
      <c r="Y14" s="16"/>
      <c r="Z14" s="44" t="str">
        <f t="shared" si="8"/>
        <v/>
      </c>
      <c r="AA14" s="44" t="str">
        <f t="shared" si="9"/>
        <v/>
      </c>
      <c r="AB14" s="18"/>
      <c r="AC14" s="19"/>
      <c r="AD14" s="122"/>
      <c r="AE14" s="116"/>
    </row>
    <row r="15" spans="1:31" s="5" customFormat="1" x14ac:dyDescent="0.2">
      <c r="A15" s="4">
        <v>10</v>
      </c>
      <c r="B15" s="110"/>
      <c r="C15" s="111"/>
      <c r="D15" s="110"/>
      <c r="E15" s="111"/>
      <c r="F15" s="112"/>
      <c r="G15" s="110"/>
      <c r="H15" s="107"/>
      <c r="I15" s="22" t="str">
        <f>IFERROR(VLOOKUP(H15,事業区分!$B$9:$C$10,2,0),"")</f>
        <v/>
      </c>
      <c r="J15" s="116"/>
      <c r="K15" s="68" t="str">
        <f>IFERROR(VLOOKUP(CONCATENATE(H15,I15),事業区分!$A$9:$H$1048576,8,0),"")</f>
        <v/>
      </c>
      <c r="L15" s="20" t="str">
        <f>IFERROR(INDEX(補助率!$C$5:$V$6,MATCH(I15,補助率!$B$5:$B$6,0),MATCH(J15,補助率!$C$4:$V$4,0)),"")</f>
        <v/>
      </c>
      <c r="M15" s="118"/>
      <c r="N15" s="119"/>
      <c r="O15" s="120"/>
      <c r="P15" s="120"/>
      <c r="Q15" s="43">
        <f t="shared" si="1"/>
        <v>0</v>
      </c>
      <c r="R15" s="120"/>
      <c r="S15" s="120"/>
      <c r="T15" s="44">
        <f t="shared" si="2"/>
        <v>0</v>
      </c>
      <c r="U15" s="120"/>
      <c r="V15" s="43" t="str">
        <f t="shared" si="10"/>
        <v/>
      </c>
      <c r="W15" s="43" t="str">
        <f t="shared" si="3"/>
        <v/>
      </c>
      <c r="X15" s="17"/>
      <c r="Y15" s="16"/>
      <c r="Z15" s="44" t="str">
        <f t="shared" si="4"/>
        <v/>
      </c>
      <c r="AA15" s="44" t="str">
        <f t="shared" si="5"/>
        <v/>
      </c>
      <c r="AB15" s="18"/>
      <c r="AC15" s="19"/>
      <c r="AD15" s="122"/>
      <c r="AE15" s="116"/>
    </row>
    <row r="16" spans="1:31" s="5" customFormat="1" x14ac:dyDescent="0.2">
      <c r="A16" s="4">
        <v>11</v>
      </c>
      <c r="B16" s="110"/>
      <c r="C16" s="111"/>
      <c r="D16" s="110"/>
      <c r="E16" s="111"/>
      <c r="F16" s="110"/>
      <c r="G16" s="110"/>
      <c r="H16" s="107"/>
      <c r="I16" s="22" t="str">
        <f>IFERROR(VLOOKUP(H16,事業区分!$B$9:$C$10,2,0),"")</f>
        <v/>
      </c>
      <c r="J16" s="116"/>
      <c r="K16" s="68" t="str">
        <f>IFERROR(VLOOKUP(CONCATENATE(H16,I16),事業区分!$A$9:$H$1048576,8,0),"")</f>
        <v/>
      </c>
      <c r="L16" s="20" t="str">
        <f>IFERROR(INDEX(補助率!$C$5:$V$6,MATCH(I16,補助率!$B$5:$B$6,0),MATCH(J16,補助率!$C$4:$V$4,0)),"")</f>
        <v/>
      </c>
      <c r="M16" s="118"/>
      <c r="N16" s="119"/>
      <c r="O16" s="120"/>
      <c r="P16" s="120"/>
      <c r="Q16" s="43">
        <f t="shared" si="1"/>
        <v>0</v>
      </c>
      <c r="R16" s="120"/>
      <c r="S16" s="120"/>
      <c r="T16" s="44">
        <f t="shared" si="2"/>
        <v>0</v>
      </c>
      <c r="U16" s="120"/>
      <c r="V16" s="43" t="str">
        <f t="shared" si="10"/>
        <v/>
      </c>
      <c r="W16" s="43" t="str">
        <f t="shared" si="3"/>
        <v/>
      </c>
      <c r="X16" s="17"/>
      <c r="Y16" s="16"/>
      <c r="Z16" s="44" t="str">
        <f t="shared" si="4"/>
        <v/>
      </c>
      <c r="AA16" s="44" t="str">
        <f t="shared" si="5"/>
        <v/>
      </c>
      <c r="AB16" s="18"/>
      <c r="AC16" s="19"/>
      <c r="AD16" s="122"/>
      <c r="AE16" s="116"/>
    </row>
    <row r="17" spans="1:31" s="5" customFormat="1" x14ac:dyDescent="0.2">
      <c r="A17" s="4">
        <v>12</v>
      </c>
      <c r="B17" s="110"/>
      <c r="C17" s="111"/>
      <c r="D17" s="110"/>
      <c r="E17" s="111"/>
      <c r="F17" s="112"/>
      <c r="G17" s="110"/>
      <c r="H17" s="107"/>
      <c r="I17" s="22" t="str">
        <f>IFERROR(VLOOKUP(H17,事業区分!$B$9:$C$10,2,0),"")</f>
        <v/>
      </c>
      <c r="J17" s="116"/>
      <c r="K17" s="68" t="str">
        <f>IFERROR(VLOOKUP(CONCATENATE(H17,I17),事業区分!$A$9:$H$1048576,8,0),"")</f>
        <v/>
      </c>
      <c r="L17" s="20" t="str">
        <f>IFERROR(INDEX(補助率!$C$5:$V$6,MATCH(I17,補助率!$B$5:$B$6,0),MATCH(J17,補助率!$C$4:$V$4,0)),"")</f>
        <v/>
      </c>
      <c r="M17" s="118"/>
      <c r="N17" s="119"/>
      <c r="O17" s="120"/>
      <c r="P17" s="120"/>
      <c r="Q17" s="43">
        <f t="shared" si="1"/>
        <v>0</v>
      </c>
      <c r="R17" s="120"/>
      <c r="S17" s="120"/>
      <c r="T17" s="44">
        <f t="shared" si="2"/>
        <v>0</v>
      </c>
      <c r="U17" s="120"/>
      <c r="V17" s="43" t="str">
        <f t="shared" si="10"/>
        <v/>
      </c>
      <c r="W17" s="43" t="str">
        <f t="shared" si="3"/>
        <v/>
      </c>
      <c r="X17" s="17"/>
      <c r="Y17" s="16"/>
      <c r="Z17" s="44" t="str">
        <f t="shared" si="4"/>
        <v/>
      </c>
      <c r="AA17" s="44" t="str">
        <f t="shared" si="5"/>
        <v/>
      </c>
      <c r="AB17" s="18"/>
      <c r="AC17" s="19"/>
      <c r="AD17" s="122"/>
      <c r="AE17" s="116"/>
    </row>
    <row r="18" spans="1:31" s="5" customFormat="1" x14ac:dyDescent="0.2">
      <c r="A18" s="4">
        <v>13</v>
      </c>
      <c r="B18" s="110"/>
      <c r="C18" s="111"/>
      <c r="D18" s="110"/>
      <c r="E18" s="114"/>
      <c r="F18" s="115"/>
      <c r="G18" s="110"/>
      <c r="H18" s="107"/>
      <c r="I18" s="22" t="str">
        <f>IFERROR(VLOOKUP(H18,事業区分!$B$9:$C$10,2,0),"")</f>
        <v/>
      </c>
      <c r="J18" s="116"/>
      <c r="K18" s="68" t="str">
        <f>IFERROR(VLOOKUP(CONCATENATE(H18,I18),事業区分!$A$9:$H$1048576,8,0),"")</f>
        <v/>
      </c>
      <c r="L18" s="20" t="str">
        <f>IFERROR(INDEX(補助率!$C$5:$V$6,MATCH(I18,補助率!$B$5:$B$6,0),MATCH(J18,補助率!$C$4:$V$4,0)),"")</f>
        <v/>
      </c>
      <c r="M18" s="118"/>
      <c r="N18" s="119"/>
      <c r="O18" s="120"/>
      <c r="P18" s="120"/>
      <c r="Q18" s="43">
        <f t="shared" si="1"/>
        <v>0</v>
      </c>
      <c r="R18" s="120"/>
      <c r="S18" s="120"/>
      <c r="T18" s="44">
        <f t="shared" si="2"/>
        <v>0</v>
      </c>
      <c r="U18" s="120"/>
      <c r="V18" s="43" t="str">
        <f t="shared" si="10"/>
        <v/>
      </c>
      <c r="W18" s="43" t="str">
        <f t="shared" si="3"/>
        <v/>
      </c>
      <c r="X18" s="17"/>
      <c r="Y18" s="16"/>
      <c r="Z18" s="44" t="str">
        <f t="shared" si="4"/>
        <v/>
      </c>
      <c r="AA18" s="44" t="str">
        <f t="shared" si="5"/>
        <v/>
      </c>
      <c r="AB18" s="18"/>
      <c r="AC18" s="19"/>
      <c r="AD18" s="122"/>
      <c r="AE18" s="116"/>
    </row>
    <row r="19" spans="1:31" s="5" customFormat="1" x14ac:dyDescent="0.2">
      <c r="A19" s="4">
        <v>14</v>
      </c>
      <c r="B19" s="110"/>
      <c r="C19" s="111"/>
      <c r="D19" s="110"/>
      <c r="E19" s="111"/>
      <c r="F19" s="110"/>
      <c r="G19" s="110"/>
      <c r="H19" s="107"/>
      <c r="I19" s="22" t="str">
        <f>IFERROR(VLOOKUP(H19,事業区分!$B$9:$C$10,2,0),"")</f>
        <v/>
      </c>
      <c r="J19" s="116"/>
      <c r="K19" s="68" t="str">
        <f>IFERROR(VLOOKUP(CONCATENATE(H19,I19),事業区分!$A$9:$H$1048576,8,0),"")</f>
        <v/>
      </c>
      <c r="L19" s="20" t="str">
        <f>IFERROR(INDEX(補助率!$C$5:$V$6,MATCH(I19,補助率!$B$5:$B$6,0),MATCH(J19,補助率!$C$4:$V$4,0)),"")</f>
        <v/>
      </c>
      <c r="M19" s="118"/>
      <c r="N19" s="119"/>
      <c r="O19" s="120"/>
      <c r="P19" s="120"/>
      <c r="Q19" s="43">
        <f t="shared" si="1"/>
        <v>0</v>
      </c>
      <c r="R19" s="120"/>
      <c r="S19" s="120"/>
      <c r="T19" s="44">
        <f t="shared" si="2"/>
        <v>0</v>
      </c>
      <c r="U19" s="120"/>
      <c r="V19" s="43" t="str">
        <f t="shared" si="10"/>
        <v/>
      </c>
      <c r="W19" s="43" t="str">
        <f t="shared" si="3"/>
        <v/>
      </c>
      <c r="X19" s="17"/>
      <c r="Y19" s="16"/>
      <c r="Z19" s="44" t="str">
        <f t="shared" si="4"/>
        <v/>
      </c>
      <c r="AA19" s="44" t="str">
        <f t="shared" si="5"/>
        <v/>
      </c>
      <c r="AB19" s="18"/>
      <c r="AC19" s="19"/>
      <c r="AD19" s="122"/>
      <c r="AE19" s="116"/>
    </row>
    <row r="20" spans="1:31" s="5" customFormat="1" x14ac:dyDescent="0.2">
      <c r="A20" s="4">
        <v>15</v>
      </c>
      <c r="B20" s="110"/>
      <c r="C20" s="111"/>
      <c r="D20" s="110"/>
      <c r="E20" s="111"/>
      <c r="F20" s="110"/>
      <c r="G20" s="110"/>
      <c r="H20" s="107"/>
      <c r="I20" s="22" t="str">
        <f>IFERROR(VLOOKUP(H20,事業区分!$B$9:$C$10,2,0),"")</f>
        <v/>
      </c>
      <c r="J20" s="116"/>
      <c r="K20" s="68" t="str">
        <f>IFERROR(VLOOKUP(CONCATENATE(H20,I20),事業区分!$A$9:$H$1048576,8,0),"")</f>
        <v/>
      </c>
      <c r="L20" s="20" t="str">
        <f>IFERROR(INDEX(補助率!$C$5:$V$6,MATCH(I20,補助率!$B$5:$B$6,0),MATCH(J20,補助率!$C$4:$V$4,0)),"")</f>
        <v/>
      </c>
      <c r="M20" s="118"/>
      <c r="N20" s="119"/>
      <c r="O20" s="120"/>
      <c r="P20" s="120"/>
      <c r="Q20" s="43">
        <f t="shared" si="1"/>
        <v>0</v>
      </c>
      <c r="R20" s="120"/>
      <c r="S20" s="120"/>
      <c r="T20" s="44">
        <f t="shared" si="2"/>
        <v>0</v>
      </c>
      <c r="U20" s="120"/>
      <c r="V20" s="43" t="str">
        <f t="shared" si="10"/>
        <v/>
      </c>
      <c r="W20" s="43" t="str">
        <f t="shared" si="3"/>
        <v/>
      </c>
      <c r="X20" s="17"/>
      <c r="Y20" s="16"/>
      <c r="Z20" s="44" t="str">
        <f t="shared" si="4"/>
        <v/>
      </c>
      <c r="AA20" s="44" t="str">
        <f t="shared" si="5"/>
        <v/>
      </c>
      <c r="AB20" s="18"/>
      <c r="AC20" s="19"/>
      <c r="AD20" s="122"/>
      <c r="AE20" s="116"/>
    </row>
    <row r="21" spans="1:31" s="5" customFormat="1" x14ac:dyDescent="0.2">
      <c r="A21" s="4">
        <v>16</v>
      </c>
      <c r="B21" s="110"/>
      <c r="C21" s="111"/>
      <c r="D21" s="110"/>
      <c r="E21" s="111"/>
      <c r="F21" s="110"/>
      <c r="G21" s="110"/>
      <c r="H21" s="107"/>
      <c r="I21" s="22" t="str">
        <f>IFERROR(VLOOKUP(H21,事業区分!$B$9:$C$10,2,0),"")</f>
        <v/>
      </c>
      <c r="J21" s="116"/>
      <c r="K21" s="68" t="str">
        <f>IFERROR(VLOOKUP(CONCATENATE(H21,I21),事業区分!$A$9:$H$1048576,8,0),"")</f>
        <v/>
      </c>
      <c r="L21" s="20" t="str">
        <f>IFERROR(INDEX(補助率!$C$5:$V$6,MATCH(I21,補助率!$B$5:$B$6,0),MATCH(J21,補助率!$C$4:$V$4,0)),"")</f>
        <v/>
      </c>
      <c r="M21" s="118"/>
      <c r="N21" s="119"/>
      <c r="O21" s="120"/>
      <c r="P21" s="120"/>
      <c r="Q21" s="43">
        <f t="shared" si="1"/>
        <v>0</v>
      </c>
      <c r="R21" s="120"/>
      <c r="S21" s="120"/>
      <c r="T21" s="44">
        <f t="shared" si="2"/>
        <v>0</v>
      </c>
      <c r="U21" s="120"/>
      <c r="V21" s="43" t="str">
        <f t="shared" si="10"/>
        <v/>
      </c>
      <c r="W21" s="43" t="str">
        <f t="shared" si="3"/>
        <v/>
      </c>
      <c r="X21" s="17"/>
      <c r="Y21" s="16"/>
      <c r="Z21" s="44" t="str">
        <f t="shared" si="4"/>
        <v/>
      </c>
      <c r="AA21" s="44" t="str">
        <f t="shared" si="5"/>
        <v/>
      </c>
      <c r="AB21" s="18"/>
      <c r="AC21" s="19"/>
      <c r="AD21" s="122"/>
      <c r="AE21" s="116"/>
    </row>
    <row r="22" spans="1:31" s="5" customFormat="1" x14ac:dyDescent="0.2">
      <c r="A22" s="4">
        <v>17</v>
      </c>
      <c r="B22" s="110"/>
      <c r="C22" s="111"/>
      <c r="D22" s="110"/>
      <c r="E22" s="111"/>
      <c r="F22" s="112"/>
      <c r="G22" s="110"/>
      <c r="H22" s="107"/>
      <c r="I22" s="22" t="str">
        <f>IFERROR(VLOOKUP(H22,事業区分!$B$9:$C$10,2,0),"")</f>
        <v/>
      </c>
      <c r="J22" s="116"/>
      <c r="K22" s="68" t="str">
        <f>IFERROR(VLOOKUP(CONCATENATE(H22,I22),事業区分!$A$9:$H$1048576,8,0),"")</f>
        <v/>
      </c>
      <c r="L22" s="20" t="str">
        <f>IFERROR(INDEX(補助率!$C$5:$V$6,MATCH(I22,補助率!$B$5:$B$6,0),MATCH(J22,補助率!$C$4:$V$4,0)),"")</f>
        <v/>
      </c>
      <c r="M22" s="118"/>
      <c r="N22" s="119"/>
      <c r="O22" s="120"/>
      <c r="P22" s="120"/>
      <c r="Q22" s="43">
        <f t="shared" si="1"/>
        <v>0</v>
      </c>
      <c r="R22" s="120"/>
      <c r="S22" s="120"/>
      <c r="T22" s="44">
        <f t="shared" si="2"/>
        <v>0</v>
      </c>
      <c r="U22" s="120"/>
      <c r="V22" s="43" t="str">
        <f t="shared" si="10"/>
        <v/>
      </c>
      <c r="W22" s="43" t="str">
        <f t="shared" si="3"/>
        <v/>
      </c>
      <c r="X22" s="17"/>
      <c r="Y22" s="16"/>
      <c r="Z22" s="44" t="str">
        <f t="shared" si="4"/>
        <v/>
      </c>
      <c r="AA22" s="44" t="str">
        <f t="shared" si="5"/>
        <v/>
      </c>
      <c r="AB22" s="18"/>
      <c r="AC22" s="19"/>
      <c r="AD22" s="122"/>
      <c r="AE22" s="116"/>
    </row>
    <row r="23" spans="1:31" s="5" customFormat="1" x14ac:dyDescent="0.2">
      <c r="A23" s="4">
        <v>18</v>
      </c>
      <c r="B23" s="110"/>
      <c r="C23" s="111"/>
      <c r="D23" s="110"/>
      <c r="E23" s="114"/>
      <c r="F23" s="115"/>
      <c r="G23" s="110"/>
      <c r="H23" s="107"/>
      <c r="I23" s="22" t="str">
        <f>IFERROR(VLOOKUP(H23,事業区分!$B$9:$C$10,2,0),"")</f>
        <v/>
      </c>
      <c r="J23" s="116"/>
      <c r="K23" s="68" t="str">
        <f>IFERROR(VLOOKUP(CONCATENATE(H23,I23),事業区分!$A$9:$H$1048576,8,0),"")</f>
        <v/>
      </c>
      <c r="L23" s="20" t="str">
        <f>IFERROR(INDEX(補助率!$C$5:$V$6,MATCH(I23,補助率!$B$5:$B$6,0),MATCH(J23,補助率!$C$4:$V$4,0)),"")</f>
        <v/>
      </c>
      <c r="M23" s="118"/>
      <c r="N23" s="119"/>
      <c r="O23" s="120"/>
      <c r="P23" s="120"/>
      <c r="Q23" s="43">
        <f t="shared" si="1"/>
        <v>0</v>
      </c>
      <c r="R23" s="120"/>
      <c r="S23" s="120"/>
      <c r="T23" s="44">
        <f t="shared" si="2"/>
        <v>0</v>
      </c>
      <c r="U23" s="120"/>
      <c r="V23" s="43" t="str">
        <f t="shared" si="10"/>
        <v/>
      </c>
      <c r="W23" s="43" t="str">
        <f t="shared" si="3"/>
        <v/>
      </c>
      <c r="X23" s="17"/>
      <c r="Y23" s="16"/>
      <c r="Z23" s="44" t="str">
        <f t="shared" si="4"/>
        <v/>
      </c>
      <c r="AA23" s="44" t="str">
        <f t="shared" si="5"/>
        <v/>
      </c>
      <c r="AB23" s="18"/>
      <c r="AC23" s="19"/>
      <c r="AD23" s="122"/>
      <c r="AE23" s="116"/>
    </row>
    <row r="24" spans="1:31" s="5" customFormat="1" x14ac:dyDescent="0.2">
      <c r="A24" s="4">
        <v>19</v>
      </c>
      <c r="B24" s="110"/>
      <c r="C24" s="111"/>
      <c r="D24" s="110"/>
      <c r="E24" s="111"/>
      <c r="F24" s="110"/>
      <c r="G24" s="110"/>
      <c r="H24" s="107"/>
      <c r="I24" s="22" t="str">
        <f>IFERROR(VLOOKUP(H24,事業区分!$B$9:$C$10,2,0),"")</f>
        <v/>
      </c>
      <c r="J24" s="116"/>
      <c r="K24" s="68" t="str">
        <f>IFERROR(VLOOKUP(CONCATENATE(H24,I24),事業区分!$A$9:$H$1048576,8,0),"")</f>
        <v/>
      </c>
      <c r="L24" s="20" t="str">
        <f>IFERROR(INDEX(補助率!$C$5:$V$6,MATCH(I24,補助率!$B$5:$B$6,0),MATCH(J24,補助率!$C$4:$V$4,0)),"")</f>
        <v/>
      </c>
      <c r="M24" s="118"/>
      <c r="N24" s="119"/>
      <c r="O24" s="120"/>
      <c r="P24" s="120"/>
      <c r="Q24" s="43">
        <f t="shared" si="1"/>
        <v>0</v>
      </c>
      <c r="R24" s="120"/>
      <c r="S24" s="120"/>
      <c r="T24" s="44">
        <f t="shared" si="2"/>
        <v>0</v>
      </c>
      <c r="U24" s="120"/>
      <c r="V24" s="43" t="str">
        <f t="shared" si="10"/>
        <v/>
      </c>
      <c r="W24" s="43" t="str">
        <f t="shared" si="3"/>
        <v/>
      </c>
      <c r="X24" s="17"/>
      <c r="Y24" s="16"/>
      <c r="Z24" s="44" t="str">
        <f t="shared" si="4"/>
        <v/>
      </c>
      <c r="AA24" s="44" t="str">
        <f t="shared" si="5"/>
        <v/>
      </c>
      <c r="AB24" s="18"/>
      <c r="AC24" s="19"/>
      <c r="AD24" s="122"/>
      <c r="AE24" s="116"/>
    </row>
    <row r="25" spans="1:31" s="5" customFormat="1" x14ac:dyDescent="0.2">
      <c r="A25" s="4">
        <v>20</v>
      </c>
      <c r="B25" s="110"/>
      <c r="C25" s="111"/>
      <c r="D25" s="110"/>
      <c r="E25" s="111"/>
      <c r="F25" s="110"/>
      <c r="G25" s="110"/>
      <c r="H25" s="107"/>
      <c r="I25" s="22" t="str">
        <f>IFERROR(VLOOKUP(H25,事業区分!$B$9:$C$10,2,0),"")</f>
        <v/>
      </c>
      <c r="J25" s="116"/>
      <c r="K25" s="68" t="str">
        <f>IFERROR(VLOOKUP(CONCATENATE(H25,I25),事業区分!$A$9:$H$1048576,8,0),"")</f>
        <v/>
      </c>
      <c r="L25" s="20" t="str">
        <f>IFERROR(INDEX(補助率!$C$5:$V$6,MATCH(I25,補助率!$B$5:$B$6,0),MATCH(J25,補助率!$C$4:$V$4,0)),"")</f>
        <v/>
      </c>
      <c r="M25" s="118"/>
      <c r="N25" s="119"/>
      <c r="O25" s="120"/>
      <c r="P25" s="120"/>
      <c r="Q25" s="43">
        <f t="shared" si="1"/>
        <v>0</v>
      </c>
      <c r="R25" s="120"/>
      <c r="S25" s="120"/>
      <c r="T25" s="44">
        <f t="shared" si="2"/>
        <v>0</v>
      </c>
      <c r="U25" s="120"/>
      <c r="V25" s="43" t="str">
        <f t="shared" si="10"/>
        <v/>
      </c>
      <c r="W25" s="43" t="str">
        <f t="shared" si="3"/>
        <v/>
      </c>
      <c r="X25" s="17"/>
      <c r="Y25" s="16"/>
      <c r="Z25" s="44" t="str">
        <f t="shared" si="4"/>
        <v/>
      </c>
      <c r="AA25" s="44" t="str">
        <f t="shared" si="5"/>
        <v/>
      </c>
      <c r="AB25" s="18"/>
      <c r="AC25" s="19"/>
      <c r="AD25" s="122"/>
      <c r="AE25" s="116"/>
    </row>
    <row r="26" spans="1:31" s="6" customFormat="1" ht="21" x14ac:dyDescent="0.25">
      <c r="B26" s="6" t="s">
        <v>106</v>
      </c>
      <c r="V26" s="1"/>
      <c r="W26" s="1"/>
    </row>
    <row r="27" spans="1:31" ht="21" x14ac:dyDescent="0.25">
      <c r="B27" s="6" t="s">
        <v>123</v>
      </c>
      <c r="W27" s="21"/>
    </row>
    <row r="28" spans="1:31" x14ac:dyDescent="0.15">
      <c r="W28" s="21"/>
    </row>
    <row r="29" spans="1:31" x14ac:dyDescent="0.15">
      <c r="W29" s="21"/>
    </row>
    <row r="30" spans="1:31" x14ac:dyDescent="0.15">
      <c r="W30" s="21"/>
    </row>
  </sheetData>
  <mergeCells count="2">
    <mergeCell ref="K1:N1"/>
    <mergeCell ref="B1:J1"/>
  </mergeCells>
  <phoneticPr fontId="2"/>
  <dataValidations count="2">
    <dataValidation type="list" allowBlank="1" showInputMessage="1" showErrorMessage="1" sqref="J6:J25" xr:uid="{00000000-0002-0000-0200-000000000000}">
      <formula1>INDIRECT(I6)</formula1>
    </dataValidation>
    <dataValidation type="list" allowBlank="1" showInputMessage="1" showErrorMessage="1" sqref="K1:N1" xr:uid="{00000000-0002-0000-0200-000001000000}">
      <formula1>"事業計画総括表,交付申請総括表,実績報告総括表"</formula1>
    </dataValidation>
  </dataValidations>
  <printOptions horizontalCentered="1"/>
  <pageMargins left="0.59055118110236227" right="0.59055118110236227" top="0.59055118110236227" bottom="0.59055118110236227" header="0.39370078740157483" footer="0.39370078740157483"/>
  <pageSetup paperSize="9" scale="50" fitToHeight="0" orientation="landscape" blackAndWhite="1" r:id="rId1"/>
  <headerFooter alignWithMargins="0">
    <oddHeader>&amp;R&amp;G</oddHeader>
    <oddFooter>&amp;C&amp;"ＭＳ ゴシック,標準"&amp;10&amp;P</oddFooter>
  </headerFooter>
  <drawing r:id="rId2"/>
  <legacyDrawing r:id="rId3"/>
  <legacyDrawingHF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2000000}">
          <x14:formula1>
            <xm:f>事業区分!$B$9:$B$10</xm:f>
          </x14:formula1>
          <xm:sqref>H6:H25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H20"/>
  <sheetViews>
    <sheetView zoomScale="120" zoomScaleNormal="120" workbookViewId="0">
      <pane xSplit="2" ySplit="6" topLeftCell="C7" activePane="bottomRight" state="frozen"/>
      <selection activeCell="C27" sqref="C27"/>
      <selection pane="topRight" activeCell="C27" sqref="C27"/>
      <selection pane="bottomLeft" activeCell="C27" sqref="C27"/>
      <selection pane="bottomRight" activeCell="C21" sqref="C21"/>
    </sheetView>
  </sheetViews>
  <sheetFormatPr defaultColWidth="9" defaultRowHeight="12" x14ac:dyDescent="0.2"/>
  <cols>
    <col min="1" max="1" width="67.44140625" style="32" customWidth="1"/>
    <col min="2" max="2" width="11.21875" style="42" bestFit="1" customWidth="1"/>
    <col min="3" max="3" width="61.88671875" style="32" customWidth="1"/>
    <col min="4" max="4" width="18" style="32" bestFit="1" customWidth="1"/>
    <col min="5" max="5" width="23.88671875" style="32" bestFit="1" customWidth="1"/>
    <col min="6" max="6" width="16.109375" style="32" bestFit="1" customWidth="1"/>
    <col min="7" max="7" width="20" style="32" bestFit="1" customWidth="1"/>
    <col min="8" max="8" width="42.21875" style="32" bestFit="1" customWidth="1"/>
    <col min="9" max="11" width="13" style="32" customWidth="1"/>
    <col min="12" max="16384" width="9" style="32"/>
  </cols>
  <sheetData>
    <row r="2" spans="1:8" ht="13.5" customHeight="1" x14ac:dyDescent="0.2">
      <c r="B2" s="27" t="s">
        <v>87</v>
      </c>
      <c r="C2" s="28"/>
      <c r="D2" s="29"/>
      <c r="E2" s="29"/>
      <c r="F2" s="29"/>
      <c r="G2" s="30"/>
      <c r="H2" s="31" t="s">
        <v>89</v>
      </c>
    </row>
    <row r="3" spans="1:8" x14ac:dyDescent="0.2">
      <c r="B3" s="33"/>
      <c r="C3" s="335" t="s">
        <v>94</v>
      </c>
      <c r="D3" s="338" t="s">
        <v>86</v>
      </c>
      <c r="E3" s="339"/>
      <c r="F3" s="339"/>
      <c r="G3" s="340"/>
      <c r="H3" s="34" t="s">
        <v>90</v>
      </c>
    </row>
    <row r="4" spans="1:8" x14ac:dyDescent="0.2">
      <c r="B4" s="33"/>
      <c r="C4" s="336"/>
      <c r="D4" s="341"/>
      <c r="E4" s="342"/>
      <c r="F4" s="342"/>
      <c r="G4" s="343"/>
      <c r="H4" s="34" t="s">
        <v>88</v>
      </c>
    </row>
    <row r="5" spans="1:8" x14ac:dyDescent="0.2">
      <c r="B5" s="33"/>
      <c r="C5" s="336"/>
      <c r="D5" s="341"/>
      <c r="E5" s="342"/>
      <c r="F5" s="342"/>
      <c r="G5" s="343"/>
      <c r="H5" s="34" t="s">
        <v>91</v>
      </c>
    </row>
    <row r="6" spans="1:8" x14ac:dyDescent="0.2">
      <c r="B6" s="35"/>
      <c r="C6" s="337"/>
      <c r="D6" s="344"/>
      <c r="E6" s="345"/>
      <c r="F6" s="345"/>
      <c r="G6" s="346"/>
      <c r="H6" s="34" t="s">
        <v>92</v>
      </c>
    </row>
    <row r="7" spans="1:8" x14ac:dyDescent="0.2">
      <c r="B7" s="35"/>
      <c r="C7" s="123"/>
      <c r="D7" s="126"/>
      <c r="E7" s="127"/>
      <c r="F7" s="124"/>
      <c r="G7" s="125"/>
      <c r="H7" s="34" t="s">
        <v>131</v>
      </c>
    </row>
    <row r="8" spans="1:8" x14ac:dyDescent="0.2">
      <c r="B8" s="35"/>
      <c r="C8" s="123"/>
      <c r="D8" s="126"/>
      <c r="E8" s="127"/>
      <c r="F8" s="124"/>
      <c r="G8" s="125"/>
      <c r="H8" s="34" t="s">
        <v>130</v>
      </c>
    </row>
    <row r="9" spans="1:8" ht="24" x14ac:dyDescent="0.2">
      <c r="A9" s="32" t="str">
        <f t="shared" ref="A9:A10" si="0">CONCATENATE(B9,C9)</f>
        <v>都道府県が実施する事業遠隔医療設備</v>
      </c>
      <c r="B9" s="36" t="s">
        <v>136</v>
      </c>
      <c r="C9" s="37" t="s">
        <v>99</v>
      </c>
      <c r="D9" s="40" t="s">
        <v>56</v>
      </c>
      <c r="G9" s="38"/>
      <c r="H9" s="39">
        <v>1</v>
      </c>
    </row>
    <row r="10" spans="1:8" ht="24" x14ac:dyDescent="0.2">
      <c r="A10" s="32" t="str">
        <f t="shared" si="0"/>
        <v>都道府県が補助する事業遠隔医療設備</v>
      </c>
      <c r="B10" s="71" t="s">
        <v>137</v>
      </c>
      <c r="C10" s="70" t="s">
        <v>99</v>
      </c>
      <c r="D10" s="72" t="s">
        <v>56</v>
      </c>
      <c r="G10" s="38"/>
      <c r="H10" s="39">
        <v>4</v>
      </c>
    </row>
    <row r="11" spans="1:8" x14ac:dyDescent="0.2">
      <c r="B11" s="36"/>
      <c r="C11" s="128"/>
      <c r="D11" s="41"/>
      <c r="E11" s="37"/>
      <c r="F11" s="37"/>
      <c r="G11" s="37"/>
      <c r="H11" s="39"/>
    </row>
    <row r="12" spans="1:8" x14ac:dyDescent="0.2">
      <c r="B12" s="71"/>
      <c r="C12" s="130"/>
      <c r="D12" s="69"/>
      <c r="E12" s="37"/>
      <c r="F12" s="37"/>
      <c r="G12" s="37"/>
      <c r="H12" s="39"/>
    </row>
    <row r="13" spans="1:8" x14ac:dyDescent="0.2">
      <c r="B13" s="36"/>
      <c r="C13" s="128"/>
      <c r="D13" s="41"/>
      <c r="E13" s="37"/>
      <c r="F13" s="37"/>
      <c r="G13" s="37"/>
      <c r="H13" s="39"/>
    </row>
    <row r="14" spans="1:8" x14ac:dyDescent="0.2">
      <c r="B14" s="71"/>
      <c r="C14" s="130"/>
      <c r="D14" s="69"/>
      <c r="E14" s="37"/>
      <c r="F14" s="37"/>
      <c r="G14" s="37"/>
      <c r="H14" s="39"/>
    </row>
    <row r="16" spans="1:8" x14ac:dyDescent="0.2">
      <c r="C16" s="32" t="s">
        <v>146</v>
      </c>
    </row>
    <row r="17" spans="3:3" x14ac:dyDescent="0.2">
      <c r="C17" s="32" t="s">
        <v>147</v>
      </c>
    </row>
    <row r="18" spans="3:3" x14ac:dyDescent="0.2">
      <c r="C18" s="32" t="s">
        <v>149</v>
      </c>
    </row>
    <row r="19" spans="3:3" x14ac:dyDescent="0.2">
      <c r="C19" s="32" t="s">
        <v>148</v>
      </c>
    </row>
    <row r="20" spans="3:3" x14ac:dyDescent="0.2">
      <c r="C20" s="32" t="s">
        <v>150</v>
      </c>
    </row>
  </sheetData>
  <mergeCells count="2">
    <mergeCell ref="C3:C6"/>
    <mergeCell ref="D3:G6"/>
  </mergeCells>
  <phoneticPr fontId="2"/>
  <printOptions horizontalCentered="1"/>
  <pageMargins left="0.59055118110236227" right="0.59055118110236227" top="0.59055118110236227" bottom="0.59055118110236227" header="0.39370078740157483" footer="0.39370078740157483"/>
  <pageSetup paperSize="9" scale="72"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W11"/>
  <sheetViews>
    <sheetView zoomScale="130" zoomScaleNormal="130" workbookViewId="0">
      <pane xSplit="2" ySplit="4" topLeftCell="Q5" activePane="bottomRight" state="frozen"/>
      <selection activeCell="C27" sqref="C27"/>
      <selection pane="topRight" activeCell="C27" sqref="C27"/>
      <selection pane="bottomLeft" activeCell="C27" sqref="C27"/>
      <selection pane="bottomRight" activeCell="C27" sqref="C27"/>
    </sheetView>
  </sheetViews>
  <sheetFormatPr defaultColWidth="9" defaultRowHeight="12" x14ac:dyDescent="0.15"/>
  <cols>
    <col min="1" max="1" width="11.21875" style="1" bestFit="1" customWidth="1"/>
    <col min="2" max="2" width="78.6640625" style="1" bestFit="1" customWidth="1"/>
    <col min="3" max="3" width="9.33203125" style="1" bestFit="1" customWidth="1"/>
    <col min="4" max="16384" width="9" style="1"/>
  </cols>
  <sheetData>
    <row r="1" spans="1:23" x14ac:dyDescent="0.15">
      <c r="A1" s="57" t="s">
        <v>46</v>
      </c>
    </row>
    <row r="3" spans="1:23" x14ac:dyDescent="0.15">
      <c r="A3" s="347" t="s">
        <v>100</v>
      </c>
      <c r="B3" s="349" t="s">
        <v>44</v>
      </c>
      <c r="C3" s="58" t="s">
        <v>45</v>
      </c>
      <c r="D3" s="59"/>
      <c r="E3" s="59"/>
      <c r="F3" s="59"/>
      <c r="G3" s="59"/>
      <c r="H3" s="59"/>
      <c r="I3" s="59"/>
      <c r="J3" s="59"/>
      <c r="K3" s="59"/>
      <c r="L3" s="59"/>
      <c r="M3" s="59"/>
      <c r="N3" s="59"/>
      <c r="O3" s="59"/>
      <c r="P3" s="59"/>
      <c r="Q3" s="59"/>
      <c r="R3" s="59"/>
      <c r="S3" s="59"/>
      <c r="T3" s="59"/>
      <c r="U3" s="59"/>
      <c r="V3" s="60"/>
      <c r="W3" s="64"/>
    </row>
    <row r="4" spans="1:23" ht="48" x14ac:dyDescent="0.15">
      <c r="A4" s="348"/>
      <c r="B4" s="350"/>
      <c r="C4" s="61" t="s">
        <v>47</v>
      </c>
      <c r="D4" s="61" t="s">
        <v>101</v>
      </c>
      <c r="E4" s="61" t="s">
        <v>93</v>
      </c>
      <c r="F4" s="61" t="s">
        <v>48</v>
      </c>
      <c r="G4" s="61" t="s">
        <v>49</v>
      </c>
      <c r="H4" s="61" t="s">
        <v>50</v>
      </c>
      <c r="I4" s="61" t="s">
        <v>51</v>
      </c>
      <c r="J4" s="61" t="s">
        <v>59</v>
      </c>
      <c r="K4" s="61" t="s">
        <v>52</v>
      </c>
      <c r="L4" s="61" t="s">
        <v>60</v>
      </c>
      <c r="M4" s="61" t="s">
        <v>53</v>
      </c>
      <c r="N4" s="61" t="s">
        <v>54</v>
      </c>
      <c r="O4" s="61" t="s">
        <v>103</v>
      </c>
      <c r="P4" s="61" t="s">
        <v>102</v>
      </c>
      <c r="Q4" s="61" t="s">
        <v>55</v>
      </c>
      <c r="R4" s="61" t="s">
        <v>56</v>
      </c>
      <c r="S4" s="61" t="s">
        <v>57</v>
      </c>
      <c r="T4" s="61" t="s">
        <v>58</v>
      </c>
      <c r="U4" s="61" t="s">
        <v>111</v>
      </c>
      <c r="V4" s="61" t="s">
        <v>112</v>
      </c>
      <c r="W4" s="61" t="s">
        <v>132</v>
      </c>
    </row>
    <row r="5" spans="1:23" x14ac:dyDescent="0.15">
      <c r="A5" s="37" t="s">
        <v>134</v>
      </c>
      <c r="B5" s="37" t="s">
        <v>99</v>
      </c>
      <c r="C5" s="62"/>
      <c r="D5" s="62"/>
      <c r="E5" s="62"/>
      <c r="F5" s="62"/>
      <c r="G5" s="62"/>
      <c r="H5" s="62"/>
      <c r="I5" s="62"/>
      <c r="J5" s="62"/>
      <c r="K5" s="62"/>
      <c r="L5" s="62"/>
      <c r="M5" s="62"/>
      <c r="N5" s="62"/>
      <c r="O5" s="62"/>
      <c r="P5" s="62"/>
      <c r="Q5" s="62"/>
      <c r="R5" s="63">
        <v>0.5</v>
      </c>
      <c r="S5" s="62"/>
      <c r="T5" s="62"/>
      <c r="U5" s="62"/>
      <c r="V5" s="62"/>
      <c r="W5" s="64"/>
    </row>
    <row r="6" spans="1:23" x14ac:dyDescent="0.15">
      <c r="A6" s="37" t="s">
        <v>135</v>
      </c>
      <c r="B6" s="37" t="s">
        <v>99</v>
      </c>
      <c r="C6" s="62"/>
      <c r="D6" s="62"/>
      <c r="E6" s="62"/>
      <c r="F6" s="62"/>
      <c r="G6" s="62"/>
      <c r="H6" s="62"/>
      <c r="I6" s="62"/>
      <c r="J6" s="62"/>
      <c r="K6" s="62"/>
      <c r="L6" s="62"/>
      <c r="M6" s="62"/>
      <c r="N6" s="62"/>
      <c r="O6" s="62"/>
      <c r="P6" s="62"/>
      <c r="Q6" s="62"/>
      <c r="R6" s="63">
        <v>0.5</v>
      </c>
      <c r="S6" s="62"/>
      <c r="T6" s="62"/>
      <c r="U6" s="62"/>
      <c r="V6" s="62"/>
      <c r="W6" s="64"/>
    </row>
    <row r="7" spans="1:23" x14ac:dyDescent="0.15">
      <c r="A7" s="64"/>
      <c r="B7" s="128"/>
      <c r="C7" s="65"/>
      <c r="D7" s="64"/>
      <c r="E7" s="64"/>
      <c r="F7" s="64"/>
      <c r="G7" s="64"/>
      <c r="H7" s="64"/>
      <c r="I7" s="64"/>
      <c r="J7" s="64"/>
      <c r="K7" s="64"/>
      <c r="L7" s="64"/>
      <c r="M7" s="64"/>
      <c r="N7" s="64"/>
      <c r="O7" s="64"/>
      <c r="P7" s="64"/>
      <c r="Q7" s="64"/>
      <c r="R7" s="64"/>
      <c r="S7" s="64"/>
      <c r="T7" s="64"/>
      <c r="U7" s="64"/>
      <c r="V7" s="64"/>
      <c r="W7" s="64"/>
    </row>
    <row r="8" spans="1:23" x14ac:dyDescent="0.15">
      <c r="A8" s="64"/>
      <c r="B8" s="128"/>
      <c r="C8" s="65"/>
      <c r="D8" s="64"/>
      <c r="E8" s="64"/>
      <c r="F8" s="64"/>
      <c r="G8" s="64"/>
      <c r="H8" s="64"/>
      <c r="I8" s="64"/>
      <c r="J8" s="64"/>
      <c r="K8" s="64"/>
      <c r="L8" s="64"/>
      <c r="M8" s="64"/>
      <c r="N8" s="64"/>
      <c r="O8" s="64"/>
      <c r="P8" s="64"/>
      <c r="Q8" s="64"/>
      <c r="R8" s="64"/>
      <c r="S8" s="64"/>
      <c r="T8" s="64"/>
      <c r="U8" s="64"/>
      <c r="V8" s="64"/>
      <c r="W8" s="64"/>
    </row>
    <row r="9" spans="1:23" x14ac:dyDescent="0.15">
      <c r="A9" s="64"/>
      <c r="B9" s="128"/>
      <c r="C9" s="64"/>
      <c r="D9" s="64"/>
      <c r="E9" s="64"/>
      <c r="F9" s="64"/>
      <c r="G9" s="64"/>
      <c r="H9" s="64"/>
      <c r="I9" s="64"/>
      <c r="J9" s="64"/>
      <c r="K9" s="64"/>
      <c r="L9" s="64"/>
      <c r="M9" s="64"/>
      <c r="N9" s="64"/>
      <c r="O9" s="64"/>
      <c r="P9" s="64"/>
      <c r="Q9" s="64"/>
      <c r="R9" s="64"/>
      <c r="S9" s="64"/>
      <c r="T9" s="64"/>
      <c r="U9" s="64"/>
      <c r="V9" s="64"/>
      <c r="W9" s="64"/>
    </row>
    <row r="10" spans="1:23" x14ac:dyDescent="0.15">
      <c r="A10" s="64"/>
      <c r="B10" s="128"/>
      <c r="C10" s="64"/>
      <c r="D10" s="64"/>
      <c r="E10" s="64"/>
      <c r="F10" s="64"/>
      <c r="G10" s="64"/>
      <c r="H10" s="64"/>
      <c r="I10" s="64"/>
      <c r="J10" s="64"/>
      <c r="K10" s="64"/>
      <c r="L10" s="64"/>
      <c r="M10" s="64"/>
      <c r="N10" s="64"/>
      <c r="O10" s="64"/>
      <c r="P10" s="64"/>
      <c r="Q10" s="64"/>
      <c r="R10" s="64"/>
      <c r="S10" s="64"/>
      <c r="T10" s="64"/>
      <c r="U10" s="64"/>
      <c r="V10" s="64"/>
      <c r="W10" s="64"/>
    </row>
    <row r="11" spans="1:23" x14ac:dyDescent="0.15">
      <c r="A11" s="64"/>
      <c r="B11" s="128"/>
      <c r="C11" s="64"/>
      <c r="D11" s="64"/>
      <c r="E11" s="64"/>
      <c r="F11" s="64"/>
      <c r="G11" s="64"/>
      <c r="H11" s="64"/>
      <c r="I11" s="64"/>
      <c r="J11" s="64"/>
      <c r="K11" s="64"/>
      <c r="L11" s="64"/>
      <c r="M11" s="64"/>
      <c r="N11" s="64"/>
      <c r="O11" s="64"/>
      <c r="P11" s="64"/>
      <c r="Q11" s="64"/>
      <c r="R11" s="64"/>
      <c r="S11" s="64"/>
      <c r="T11" s="64"/>
      <c r="U11" s="64"/>
      <c r="V11" s="64"/>
      <c r="W11" s="64"/>
    </row>
  </sheetData>
  <mergeCells count="2">
    <mergeCell ref="A3:A4"/>
    <mergeCell ref="B3:B4"/>
  </mergeCells>
  <phoneticPr fontId="2"/>
  <printOptions horizontalCentered="1"/>
  <pageMargins left="0.59055118110236227" right="0.59055118110236227" top="0.59055118110236227" bottom="0.59055118110236227" header="0.39370078740157483" footer="0.39370078740157483"/>
  <pageSetup paperSize="9" scale="55"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C18"/>
  <sheetViews>
    <sheetView zoomScale="75" zoomScaleNormal="75" workbookViewId="0">
      <selection activeCell="C27" sqref="C27"/>
    </sheetView>
  </sheetViews>
  <sheetFormatPr defaultColWidth="9" defaultRowHeight="27.75" customHeight="1" x14ac:dyDescent="0.2"/>
  <cols>
    <col min="1" max="1" width="3" style="32" customWidth="1"/>
    <col min="2" max="2" width="46.88671875" style="67" customWidth="1"/>
    <col min="3" max="3" width="48.21875" style="67" customWidth="1"/>
    <col min="4" max="16384" width="9" style="32"/>
  </cols>
  <sheetData>
    <row r="1" spans="2:3" ht="27.75" customHeight="1" x14ac:dyDescent="0.2">
      <c r="B1" s="66"/>
    </row>
    <row r="3" spans="2:3" ht="27.75" customHeight="1" x14ac:dyDescent="0.2">
      <c r="B3" s="32" t="s">
        <v>73</v>
      </c>
    </row>
    <row r="4" spans="2:3" ht="27.75" customHeight="1" x14ac:dyDescent="0.2">
      <c r="B4" s="32" t="s">
        <v>61</v>
      </c>
    </row>
    <row r="5" spans="2:3" ht="27.75" customHeight="1" x14ac:dyDescent="0.2">
      <c r="B5" s="67" t="s">
        <v>62</v>
      </c>
    </row>
    <row r="6" spans="2:3" ht="27.75" customHeight="1" x14ac:dyDescent="0.2">
      <c r="B6" s="41" t="s">
        <v>83</v>
      </c>
      <c r="C6" s="41" t="s">
        <v>74</v>
      </c>
    </row>
    <row r="7" spans="2:3" ht="27.75" customHeight="1" x14ac:dyDescent="0.2">
      <c r="B7" s="41" t="s">
        <v>63</v>
      </c>
      <c r="C7" s="41" t="s">
        <v>75</v>
      </c>
    </row>
    <row r="8" spans="2:3" ht="27.75" customHeight="1" x14ac:dyDescent="0.2">
      <c r="B8" s="41" t="s">
        <v>64</v>
      </c>
      <c r="C8" s="41" t="s">
        <v>76</v>
      </c>
    </row>
    <row r="9" spans="2:3" ht="27.75" customHeight="1" x14ac:dyDescent="0.2">
      <c r="B9" s="41" t="s">
        <v>65</v>
      </c>
      <c r="C9" s="41" t="s">
        <v>77</v>
      </c>
    </row>
    <row r="10" spans="2:3" ht="27.75" customHeight="1" x14ac:dyDescent="0.2">
      <c r="B10" s="41" t="s">
        <v>66</v>
      </c>
      <c r="C10" s="41" t="s">
        <v>78</v>
      </c>
    </row>
    <row r="12" spans="2:3" ht="27.75" customHeight="1" x14ac:dyDescent="0.2">
      <c r="B12" s="67" t="s">
        <v>67</v>
      </c>
    </row>
    <row r="13" spans="2:3" ht="27.75" customHeight="1" x14ac:dyDescent="0.2">
      <c r="B13" s="32" t="s">
        <v>68</v>
      </c>
    </row>
    <row r="14" spans="2:3" ht="27.75" customHeight="1" x14ac:dyDescent="0.2">
      <c r="B14" s="41" t="s">
        <v>69</v>
      </c>
      <c r="C14" s="41" t="s">
        <v>79</v>
      </c>
    </row>
    <row r="15" spans="2:3" ht="27.75" customHeight="1" x14ac:dyDescent="0.2">
      <c r="B15" s="41" t="s">
        <v>70</v>
      </c>
      <c r="C15" s="41" t="s">
        <v>80</v>
      </c>
    </row>
    <row r="16" spans="2:3" ht="27.75" customHeight="1" x14ac:dyDescent="0.2">
      <c r="B16" s="41" t="s">
        <v>71</v>
      </c>
      <c r="C16" s="41" t="s">
        <v>81</v>
      </c>
    </row>
    <row r="17" spans="2:3" ht="27.75" customHeight="1" x14ac:dyDescent="0.2">
      <c r="B17" s="41" t="s">
        <v>72</v>
      </c>
      <c r="C17" s="41" t="s">
        <v>82</v>
      </c>
    </row>
    <row r="18" spans="2:3" ht="27.75" customHeight="1" x14ac:dyDescent="0.2">
      <c r="B18" s="32"/>
    </row>
  </sheetData>
  <phoneticPr fontId="2"/>
  <printOptions horizontalCentered="1"/>
  <pageMargins left="0.59055118110236227" right="0.59055118110236227" top="0.59055118110236227" bottom="0.59055118110236227" header="0.39370078740157483" footer="0.3937007874015748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様式１の１</vt:lpstr>
      <vt:lpstr>様式１の２</vt:lpstr>
      <vt:lpstr>設備（記載例）</vt:lpstr>
      <vt:lpstr>事業区分</vt:lpstr>
      <vt:lpstr>補助率</vt:lpstr>
      <vt:lpstr>作成要領</vt:lpstr>
      <vt:lpstr>_２３__イ</vt:lpstr>
      <vt:lpstr>_２４__ア</vt:lpstr>
      <vt:lpstr>_２４__イ</vt:lpstr>
      <vt:lpstr>_２４__ウ</vt:lpstr>
      <vt:lpstr>様式１の１!Print_Area</vt:lpstr>
      <vt:lpstr>様式１の２!Print_Area</vt:lpstr>
      <vt:lpstr>遠隔医療設備</vt:lpstr>
      <vt:lpstr>災害時歯科保健医療提供体制整備事業</vt:lpstr>
    </vt:vector>
  </TitlesOfParts>
  <Company>厚生省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遠藤 康佑</cp:lastModifiedBy>
  <cp:lastPrinted>2022-07-01T01:15:02Z</cp:lastPrinted>
  <dcterms:created xsi:type="dcterms:W3CDTF">2000-07-04T04:40:42Z</dcterms:created>
  <dcterms:modified xsi:type="dcterms:W3CDTF">2026-03-16T04:33:08Z</dcterms:modified>
</cp:coreProperties>
</file>