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報告様式\"/>
    </mc:Choice>
  </mc:AlternateContent>
  <bookViews>
    <workbookView xWindow="0" yWindow="0" windowWidth="19125" windowHeight="6645" tabRatio="834"/>
  </bookViews>
  <sheets>
    <sheet name="チェックリスト" sheetId="52" r:id="rId1"/>
    <sheet name="報告書1-1" sheetId="39" r:id="rId2"/>
    <sheet name="報告書1-2" sheetId="41" r:id="rId3"/>
    <sheet name="報告書1-3" sheetId="42" r:id="rId4"/>
    <sheet name="報告書1-4" sheetId="43" r:id="rId5"/>
    <sheet name="報告書1-5" sheetId="32" r:id="rId6"/>
    <sheet name="様式第5号" sheetId="46" r:id="rId7"/>
    <sheet name="様式第6号" sheetId="45" r:id="rId8"/>
    <sheet name="様式第６号別添" sheetId="47" r:id="rId9"/>
    <sheet name="様式第7号" sheetId="51" r:id="rId10"/>
  </sheets>
  <definedNames>
    <definedName name="_xlnm._FilterDatabase" localSheetId="4" hidden="1">'報告書1-4'!$C$4:$C$69</definedName>
    <definedName name="_xlnm.Print_Area" localSheetId="0">チェックリスト!$A$1:$D$17</definedName>
    <definedName name="_xlnm.Print_Area" localSheetId="1">'報告書1-1'!$A$1:$B$33</definedName>
    <definedName name="_xlnm.Print_Area" localSheetId="2">'報告書1-2'!$A$1:$G$61</definedName>
    <definedName name="_xlnm.Print_Area" localSheetId="3">'報告書1-3'!$A$1:$G$68</definedName>
    <definedName name="_xlnm.Print_Area" localSheetId="4">'報告書1-4'!$A$1:$H$69</definedName>
    <definedName name="_xlnm.Print_Area" localSheetId="5">'報告書1-5'!$A$1:$J$86</definedName>
    <definedName name="_xlnm.Print_Area" localSheetId="6">様式第5号!$A$1:$J$35</definedName>
    <definedName name="_xlnm.Print_Area" localSheetId="7">様式第6号!$A$1:$M$36</definedName>
    <definedName name="_xlnm.Print_Area" localSheetId="8">様式第６号別添!$A$1:$J$36</definedName>
    <definedName name="_xlnm.Print_Area" localSheetId="9">様式第7号!$A$1:$J$37</definedName>
  </definedNames>
  <calcPr calcId="162913"/>
</workbook>
</file>

<file path=xl/calcChain.xml><?xml version="1.0" encoding="utf-8"?>
<calcChain xmlns="http://schemas.openxmlformats.org/spreadsheetml/2006/main">
  <c r="B3" i="52" l="1"/>
  <c r="C2" i="39" l="1"/>
  <c r="C1" i="39"/>
  <c r="G1" i="43" l="1"/>
  <c r="E12" i="51" l="1"/>
  <c r="E10" i="46"/>
  <c r="A16" i="51" l="1"/>
  <c r="E11" i="51" l="1"/>
  <c r="E10" i="51"/>
  <c r="E9" i="51"/>
  <c r="I3" i="51"/>
  <c r="I2" i="51"/>
  <c r="I3" i="32" l="1"/>
  <c r="C20" i="47"/>
  <c r="B25" i="39"/>
  <c r="B21" i="39"/>
  <c r="E32" i="47" l="1"/>
  <c r="I32" i="47"/>
  <c r="I28" i="47"/>
  <c r="I24" i="47"/>
  <c r="I20" i="47"/>
  <c r="I16" i="47"/>
  <c r="I12" i="47"/>
  <c r="I8" i="47"/>
  <c r="A15" i="46" l="1"/>
  <c r="C16" i="39" l="1"/>
  <c r="J17" i="47" l="1"/>
  <c r="B30" i="39" l="1"/>
  <c r="C3" i="41"/>
  <c r="C4" i="41" s="1"/>
  <c r="C24" i="47" l="1"/>
  <c r="E24" i="47" s="1"/>
  <c r="G19" i="45" l="1"/>
  <c r="I5" i="32"/>
  <c r="I6" i="32"/>
  <c r="I7" i="32"/>
  <c r="I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C8" i="47"/>
  <c r="E8" i="47" s="1"/>
  <c r="J5" i="32"/>
  <c r="J6" i="32"/>
  <c r="J7" i="32"/>
  <c r="J8" i="32"/>
  <c r="J9" i="32"/>
  <c r="J10" i="32"/>
  <c r="J11" i="32"/>
  <c r="J12" i="32"/>
  <c r="J13" i="32"/>
  <c r="J14" i="32"/>
  <c r="J15" i="32"/>
  <c r="J16" i="32"/>
  <c r="J17" i="32"/>
  <c r="J18"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J45" i="32"/>
  <c r="J46" i="32"/>
  <c r="J47" i="32"/>
  <c r="J48" i="32"/>
  <c r="J49" i="32"/>
  <c r="J50" i="32"/>
  <c r="J51" i="32"/>
  <c r="J52" i="32"/>
  <c r="J53" i="32"/>
  <c r="J54" i="32"/>
  <c r="J55" i="32"/>
  <c r="J56" i="32"/>
  <c r="J57" i="32"/>
  <c r="J58" i="32"/>
  <c r="J59" i="32"/>
  <c r="J60" i="32"/>
  <c r="J61" i="32"/>
  <c r="J62" i="32"/>
  <c r="J63" i="32"/>
  <c r="J64" i="32"/>
  <c r="J65" i="32"/>
  <c r="J66" i="32"/>
  <c r="J67" i="32"/>
  <c r="J68" i="32"/>
  <c r="J69" i="32"/>
  <c r="J70" i="32"/>
  <c r="J71" i="32"/>
  <c r="J72" i="32"/>
  <c r="J73" i="32"/>
  <c r="J74" i="32"/>
  <c r="J75" i="32"/>
  <c r="J76" i="32"/>
  <c r="J77" i="32"/>
  <c r="J78" i="32"/>
  <c r="J79" i="32"/>
  <c r="J80" i="32"/>
  <c r="J81" i="32"/>
  <c r="J82" i="32"/>
  <c r="J83" i="32"/>
  <c r="J84" i="32"/>
  <c r="J85" i="32"/>
  <c r="J86" i="32"/>
  <c r="A2" i="32" l="1"/>
  <c r="A2" i="43"/>
  <c r="A2" i="42"/>
  <c r="A2" i="41"/>
  <c r="A2" i="47" l="1"/>
  <c r="A3" i="45"/>
  <c r="E9" i="46" l="1"/>
  <c r="C3" i="42"/>
  <c r="C4" i="42" s="1"/>
  <c r="G15" i="45" s="1"/>
  <c r="E7" i="45"/>
  <c r="E15" i="45" l="1"/>
  <c r="G7" i="45"/>
  <c r="E7" i="46"/>
  <c r="E8" i="46"/>
  <c r="J4" i="47" l="1"/>
  <c r="C28" i="47"/>
  <c r="E28" i="47" s="1"/>
  <c r="E20" i="47"/>
  <c r="C12" i="47"/>
  <c r="E12" i="47" s="1"/>
  <c r="B27" i="45"/>
  <c r="B23" i="45"/>
  <c r="B19" i="45"/>
  <c r="B15" i="45"/>
  <c r="C16" i="47"/>
  <c r="E16" i="47" s="1"/>
  <c r="E27" i="45" l="1"/>
  <c r="D27" i="45"/>
  <c r="D19" i="45"/>
  <c r="F19" i="45" s="1"/>
  <c r="E19" i="45"/>
  <c r="M1" i="45" l="1"/>
  <c r="I3" i="46" l="1"/>
  <c r="I2" i="46"/>
  <c r="D15" i="45" l="1"/>
  <c r="F15" i="45" s="1"/>
  <c r="B7" i="45"/>
  <c r="D7" i="45" s="1"/>
  <c r="F7" i="45" s="1"/>
  <c r="B11" i="45"/>
  <c r="E11" i="45" s="1"/>
  <c r="C35" i="45"/>
  <c r="D23" i="45" l="1"/>
  <c r="F23" i="45" s="1"/>
  <c r="D11" i="45"/>
  <c r="F11" i="45" s="1"/>
  <c r="F27" i="45"/>
  <c r="E36" i="47" l="1"/>
  <c r="B31" i="45"/>
  <c r="D31" i="45" l="1"/>
  <c r="F31" i="45" s="1"/>
  <c r="G31" i="45" s="1"/>
  <c r="E31" i="45"/>
  <c r="B35" i="45"/>
  <c r="G11" i="45"/>
  <c r="G27" i="45"/>
  <c r="E23" i="45"/>
  <c r="G23" i="45" l="1"/>
  <c r="I36" i="47"/>
  <c r="F35" i="45"/>
  <c r="D35" i="45"/>
  <c r="G35" i="45" l="1"/>
  <c r="H35" i="45" l="1"/>
  <c r="I35" i="45" s="1"/>
  <c r="A16" i="46" l="1"/>
  <c r="A18" i="51"/>
  <c r="C32" i="47"/>
</calcChain>
</file>

<file path=xl/sharedStrings.xml><?xml version="1.0" encoding="utf-8"?>
<sst xmlns="http://schemas.openxmlformats.org/spreadsheetml/2006/main" count="197" uniqueCount="138">
  <si>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</si>
  <si>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</si>
  <si>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</si>
  <si>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</si>
  <si>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</si>
  <si>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</si>
  <si>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</si>
  <si>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</si>
  <si>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</si>
  <si>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</si>
  <si>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</si>
  <si>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</si>
  <si>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</si>
  <si>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</si>
  <si>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</si>
  <si>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</si>
  <si>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</si>
  <si>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</si>
  <si>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</si>
  <si>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</si>
  <si>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</si>
  <si>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</si>
  <si>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</si>
  <si>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</si>
  <si>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コロナ患者病床数</t>
    <rPh sb="3" eb="5">
      <t>カンジャ</t>
    </rPh>
    <rPh sb="5" eb="8">
      <t>ビョウショウスウ</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</si>
  <si>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</si>
  <si>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</si>
  <si>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</si>
  <si>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</si>
  <si>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</si>
  <si>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</si>
  <si>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</si>
  <si>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</si>
  <si>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</si>
  <si>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</si>
  <si>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</si>
  <si>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人工呼吸器及び付帯する備品</t>
    <phoneticPr fontId="2"/>
  </si>
  <si>
    <t>個人防護具</t>
    <phoneticPr fontId="2"/>
  </si>
  <si>
    <t>簡易陰圧装置</t>
    <phoneticPr fontId="2"/>
  </si>
  <si>
    <t>簡易ベッド</t>
    <phoneticPr fontId="2"/>
  </si>
  <si>
    <t>体外式膜型人工肺及び付帯する備品</t>
    <phoneticPr fontId="2"/>
  </si>
  <si>
    <t>簡易病室及び付帯する備品</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</si>
  <si>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</si>
  <si>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</si>
  <si>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</si>
  <si>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</si>
  <si>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</si>
  <si>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初度設備費</t>
    <rPh sb="0" eb="5">
      <t>ショドセツビヒ</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</si>
  <si>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</si>
  <si>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</si>
  <si>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</si>
  <si>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</si>
  <si>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</si>
  <si>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</si>
  <si>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人工呼吸器及び付帯する備品</t>
    <rPh sb="0" eb="5">
      <t>ジンコウコキュウキ</t>
    </rPh>
    <rPh sb="5" eb="6">
      <t>オヨ</t>
    </rPh>
    <rPh sb="7" eb="9">
      <t>フタイ</t>
    </rPh>
    <rPh sb="11" eb="13">
      <t>ビヒン</t>
    </rPh>
    <phoneticPr fontId="2"/>
  </si>
  <si>
    <t>個人防護具</t>
    <rPh sb="0" eb="5">
      <t>コジンボウゴグ</t>
    </rPh>
    <phoneticPr fontId="2"/>
  </si>
  <si>
    <t>基準額の員数は病床数</t>
    <rPh sb="0" eb="3">
      <t>キジュンガク</t>
    </rPh>
    <rPh sb="4" eb="6">
      <t>インスウ</t>
    </rPh>
    <rPh sb="7" eb="10">
      <t>ビョウショウスウ</t>
    </rPh>
    <phoneticPr fontId="2"/>
  </si>
  <si>
    <t>基準額の員数は従事者数</t>
    <rPh sb="0" eb="3">
      <t>キジュンガク</t>
    </rPh>
    <rPh sb="4" eb="6">
      <t>インスウ</t>
    </rPh>
    <rPh sb="7" eb="11">
      <t>ジュウジシャスウ</t>
    </rPh>
    <phoneticPr fontId="2"/>
  </si>
  <si>
    <t>計</t>
    <rPh sb="0" eb="1">
      <t>ケイ</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</si>
  <si>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</si>
  <si>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</si>
  <si>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</si>
  <si>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新型コロナウイルス感染症患者等入院医療機関設備整備事業</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</si>
  <si>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</si>
  <si>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【報告書様式1-1】</t>
    <rPh sb="1" eb="4">
      <t>ホウコクショ</t>
    </rPh>
    <rPh sb="4" eb="6">
      <t>ヨウシキ</t>
    </rPh>
    <phoneticPr fontId="2"/>
  </si>
  <si>
    <t>２　初度設備費を申請している場合に入力してください（様式1-2も提出）</t>
    <rPh sb="2" eb="4">
      <t>ショド</t>
    </rPh>
    <rPh sb="4" eb="6">
      <t>セツビ</t>
    </rPh>
    <rPh sb="6" eb="7">
      <t>ヒ</t>
    </rPh>
    <rPh sb="8" eb="10">
      <t>シンセイ</t>
    </rPh>
    <rPh sb="14" eb="16">
      <t>バアイ</t>
    </rPh>
    <rPh sb="17" eb="19">
      <t>ニュウリョク</t>
    </rPh>
    <rPh sb="26" eb="28">
      <t>ヨウシキ</t>
    </rPh>
    <rPh sb="32" eb="34">
      <t>テイシュツ</t>
    </rPh>
    <phoneticPr fontId="2"/>
  </si>
  <si>
    <t>実績額（税込）</t>
    <rPh sb="0" eb="2">
      <t>ジッセキ</t>
    </rPh>
    <rPh sb="2" eb="3">
      <t>ガク</t>
    </rPh>
    <rPh sb="4" eb="6">
      <t>ゼイコミ</t>
    </rPh>
    <phoneticPr fontId="2"/>
  </si>
  <si>
    <t>実績額（税込）A</t>
    <rPh sb="0" eb="2">
      <t>ジッセキ</t>
    </rPh>
    <rPh sb="2" eb="3">
      <t>ガク</t>
    </rPh>
    <rPh sb="4" eb="6">
      <t>ゼイコミ</t>
    </rPh>
    <phoneticPr fontId="2"/>
  </si>
  <si>
    <r>
      <t>　　　　（※</t>
    </r>
    <r>
      <rPr>
        <b/>
        <u/>
        <sz val="11"/>
        <color theme="1"/>
        <rFont val="ＭＳ Ｐゴシック"/>
        <family val="3"/>
        <charset val="128"/>
        <scheme val="minor"/>
      </rPr>
      <t>交付決定時と同数</t>
    </r>
    <r>
      <rPr>
        <sz val="11"/>
        <color theme="1"/>
        <rFont val="ＭＳ Ｐゴシック"/>
        <family val="2"/>
        <charset val="128"/>
        <scheme val="minor"/>
      </rPr>
      <t>を入力してください。）</t>
    </r>
    <rPh sb="6" eb="8">
      <t>コウフ</t>
    </rPh>
    <rPh sb="8" eb="10">
      <t>ケッテイ</t>
    </rPh>
    <rPh sb="10" eb="11">
      <t>ジ</t>
    </rPh>
    <rPh sb="12" eb="14">
      <t>ドウスウ</t>
    </rPh>
    <rPh sb="15" eb="17">
      <t>ニュウリョク</t>
    </rPh>
    <phoneticPr fontId="2"/>
  </si>
  <si>
    <t>【報告書様式1-2】初度設備費</t>
    <rPh sb="1" eb="4">
      <t>ホウコクショ</t>
    </rPh>
    <rPh sb="4" eb="6">
      <t>ヨウシキ</t>
    </rPh>
    <rPh sb="10" eb="15">
      <t>ショドセツビヒ</t>
    </rPh>
    <phoneticPr fontId="2"/>
  </si>
  <si>
    <t>【報告書様式1-3】個人防護具</t>
    <rPh sb="1" eb="4">
      <t>ホウコクショ</t>
    </rPh>
    <rPh sb="4" eb="6">
      <t>ヨウシキ</t>
    </rPh>
    <rPh sb="10" eb="15">
      <t>コジンボウゴグ</t>
    </rPh>
    <phoneticPr fontId="2"/>
  </si>
  <si>
    <t>【報告書様式1-4】簡易病室及び付帯する備品</t>
    <rPh sb="1" eb="4">
      <t>ホウコクショ</t>
    </rPh>
    <rPh sb="4" eb="6">
      <t>ヨウシキ</t>
    </rPh>
    <rPh sb="10" eb="12">
      <t>カンイ</t>
    </rPh>
    <rPh sb="12" eb="14">
      <t>ビョウシツ</t>
    </rPh>
    <rPh sb="14" eb="15">
      <t>オヨ</t>
    </rPh>
    <rPh sb="16" eb="18">
      <t>フタイ</t>
    </rPh>
    <rPh sb="20" eb="22">
      <t>ビヒン</t>
    </rPh>
    <phoneticPr fontId="2"/>
  </si>
  <si>
    <t>【報告書様式1-5】その他設備</t>
    <rPh sb="1" eb="4">
      <t>ホウコクショ</t>
    </rPh>
    <rPh sb="4" eb="6">
      <t>ヨウシキ</t>
    </rPh>
    <rPh sb="12" eb="15">
      <t>タセツビ</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</si>
  <si>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</si>
  <si>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</si>
  <si>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</si>
  <si>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</si>
  <si>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</si>
  <si>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</si>
  <si>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</si>
  <si>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</si>
  <si>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</si>
  <si>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</si>
  <si>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</si>
  <si>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</si>
  <si>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</si>
  <si>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</si>
  <si>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</si>
  <si>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</si>
  <si>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</si>
  <si>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</si>
  <si>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</si>
  <si>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（報告書様式1-2のとおり）</t>
    <rPh sb="1" eb="3">
      <t>ホウコク</t>
    </rPh>
    <phoneticPr fontId="2"/>
  </si>
  <si>
    <t>（報告書様式1-5のとおり）</t>
    <rPh sb="1" eb="3">
      <t>ホウコク</t>
    </rPh>
    <phoneticPr fontId="2"/>
  </si>
  <si>
    <t>（報告書様式1-3のとおり）</t>
    <rPh sb="1" eb="3">
      <t>ホウコク</t>
    </rPh>
    <phoneticPr fontId="2"/>
  </si>
  <si>
    <t>（報告書様式1-5のとおり）</t>
    <phoneticPr fontId="2"/>
  </si>
  <si>
    <t>（報告書様式1-4のとおり）</t>
    <phoneticPr fontId="2"/>
  </si>
  <si>
    <t>※　基準額算出内訳並びに対象経費の実支出額内訳は、別添のとおり。</t>
    <phoneticPr fontId="2"/>
  </si>
  <si>
    <t>基準額算出内訳並びに対象経費の実支出額内訳</t>
    <phoneticPr fontId="2"/>
  </si>
  <si>
    <t>対象経費実支出額</t>
    <rPh sb="0" eb="4">
      <t>タイショウケイヒ</t>
    </rPh>
    <rPh sb="4" eb="7">
      <t>ジツシシュツ</t>
    </rPh>
    <rPh sb="7" eb="8">
      <t>ガク</t>
    </rPh>
    <phoneticPr fontId="2"/>
  </si>
  <si>
    <t>４　個人防護具を申請している場合に入力してください（様式1-3も提出）</t>
    <rPh sb="2" eb="7">
      <t>コジンボウゴグ</t>
    </rPh>
    <rPh sb="8" eb="10">
      <t>シンセイ</t>
    </rPh>
    <rPh sb="14" eb="16">
      <t>バアイ</t>
    </rPh>
    <rPh sb="17" eb="19">
      <t>ニュウリョク</t>
    </rPh>
    <rPh sb="26" eb="28">
      <t>ヨウシキ</t>
    </rPh>
    <rPh sb="32" eb="34">
      <t>テイシュツ</t>
    </rPh>
    <phoneticPr fontId="2"/>
  </si>
  <si>
    <r>
      <t>←</t>
    </r>
    <r>
      <rPr>
        <sz val="11"/>
        <color theme="1"/>
        <rFont val="ＭＳ Ｐゴシック"/>
        <family val="2"/>
        <charset val="128"/>
        <scheme val="minor"/>
      </rPr>
      <t>新型コロナウイルス感染症患者の受入病床数を入力してください。</t>
    </r>
    <rPh sb="1" eb="3">
      <t>シンガタ</t>
    </rPh>
    <rPh sb="10" eb="13">
      <t>カンセンショウ</t>
    </rPh>
    <rPh sb="13" eb="15">
      <t>カンジャ</t>
    </rPh>
    <rPh sb="16" eb="17">
      <t>ウ</t>
    </rPh>
    <rPh sb="17" eb="18">
      <t>イ</t>
    </rPh>
    <rPh sb="18" eb="20">
      <t>ビョウショウ</t>
    </rPh>
    <rPh sb="20" eb="21">
      <t>スウ</t>
    </rPh>
    <rPh sb="22" eb="24">
      <t>ニュウリョク</t>
    </rPh>
    <phoneticPr fontId="2"/>
  </si>
  <si>
    <t>３　簡易陰圧装置を申請している場合に入力してください（様式1-5も提出）</t>
    <rPh sb="2" eb="4">
      <t>カンイ</t>
    </rPh>
    <rPh sb="4" eb="6">
      <t>インアツ</t>
    </rPh>
    <rPh sb="6" eb="8">
      <t>ソウチ</t>
    </rPh>
    <phoneticPr fontId="2"/>
  </si>
  <si>
    <t>当初交付決定日</t>
    <rPh sb="0" eb="2">
      <t>トウショ</t>
    </rPh>
    <rPh sb="2" eb="4">
      <t>コウフ</t>
    </rPh>
    <rPh sb="4" eb="6">
      <t>ケッテイ</t>
    </rPh>
    <rPh sb="6" eb="7">
      <t>ビ</t>
    </rPh>
    <phoneticPr fontId="2"/>
  </si>
  <si>
    <t>交付決定指令番号</t>
    <rPh sb="0" eb="2">
      <t>コウフ</t>
    </rPh>
    <rPh sb="2" eb="4">
      <t>ケッテイ</t>
    </rPh>
    <rPh sb="4" eb="6">
      <t>シレイ</t>
    </rPh>
    <rPh sb="6" eb="8">
      <t>バンゴウ</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</si>
  <si>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</si>
  <si>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様式第７号</t>
    <rPh sb="0" eb="3">
      <t>ヨウシキダイ</t>
    </rPh>
    <rPh sb="4" eb="5">
      <t>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</si>
  <si>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</si>
  <si>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</si>
  <si>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</si>
  <si>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r>
      <t>←</t>
    </r>
    <r>
      <rPr>
        <b/>
        <u/>
        <sz val="11"/>
        <color theme="1"/>
        <rFont val="ＭＳ Ｐゴシック"/>
        <family val="3"/>
        <charset val="128"/>
        <scheme val="minor"/>
      </rPr>
      <t>令和5年度に増床した</t>
    </r>
    <r>
      <rPr>
        <sz val="11"/>
        <color theme="1"/>
        <rFont val="ＭＳ Ｐゴシック"/>
        <family val="2"/>
        <charset val="128"/>
        <scheme val="minor"/>
      </rPr>
      <t>新型コロナウイルス感染症患者の受入病床数を入力してください。</t>
    </r>
    <rPh sb="1" eb="3">
      <t>レイワ</t>
    </rPh>
    <rPh sb="4" eb="6">
      <t>ネンド</t>
    </rPh>
    <rPh sb="7" eb="9">
      <t>ゾウショウ</t>
    </rPh>
    <rPh sb="11" eb="13">
      <t>シンガタ</t>
    </rPh>
    <rPh sb="20" eb="23">
      <t>カンセンショウ</t>
    </rPh>
    <rPh sb="23" eb="25">
      <t>カンジャ</t>
    </rPh>
    <rPh sb="26" eb="27">
      <t>ウ</t>
    </rPh>
    <rPh sb="27" eb="28">
      <t>イ</t>
    </rPh>
    <rPh sb="28" eb="30">
      <t>ビョウショウ</t>
    </rPh>
    <rPh sb="30" eb="31">
      <t>スウ</t>
    </rPh>
    <rPh sb="32" eb="34">
      <t>ニュウリョク</t>
    </rPh>
    <phoneticPr fontId="2"/>
  </si>
  <si>
    <t>納品日</t>
    <rPh sb="0" eb="3">
      <t>ノウヒンビ</t>
    </rPh>
    <phoneticPr fontId="2"/>
  </si>
  <si>
    <t>支払日</t>
    <rPh sb="0" eb="3">
      <t>シハライビ</t>
    </rPh>
    <phoneticPr fontId="2"/>
  </si>
  <si>
    <t>設備No.</t>
    <rPh sb="0" eb="2">
      <t>セツビ</t>
    </rPh>
    <phoneticPr fontId="2"/>
  </si>
  <si>
    <t>新型コロナウイルス感染症患者等入院医療機関等設備整備事業</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</si>
  <si>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</si>
  <si>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</si>
  <si>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</si>
  <si>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</si>
  <si>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t>
    <phoneticPr fontId="2"/>
  </si>
  <si>
    <t>新型インフルエンザ等患者入院医療機関等整備事業費補助金実績報告チェックリスト</t>
    <rPh sb="27" eb="29">
      <t>ジッセキ</t>
    </rPh>
    <rPh sb="29" eb="31">
      <t>ホウコク</t>
    </rPh>
    <phoneticPr fontId="2"/>
  </si>
  <si>
    <t>実績報告書（様式第５号）</t>
    <rPh sb="0" eb="2">
      <t>ジッセキ</t>
    </rPh>
    <rPh sb="2" eb="5">
      <t>ホウコクショ</t>
    </rPh>
    <phoneticPr fontId="2"/>
  </si>
  <si>
    <t>報告書様式1-1～1-5</t>
    <rPh sb="0" eb="3">
      <t>ホウコクショ</t>
    </rPh>
    <rPh sb="3" eb="5">
      <t>ヨウシキ</t>
    </rPh>
    <phoneticPr fontId="2"/>
  </si>
  <si>
    <t>補助金請求書（様式第７号）</t>
    <rPh sb="0" eb="3">
      <t>ホジョキン</t>
    </rPh>
    <rPh sb="3" eb="6">
      <t>セイキュウショ</t>
    </rPh>
    <rPh sb="7" eb="9">
      <t>ヨウシキ</t>
    </rPh>
    <rPh sb="9" eb="10">
      <t>ダイ</t>
    </rPh>
    <rPh sb="11" eb="12">
      <t>ゴウ</t>
    </rPh>
    <phoneticPr fontId="2"/>
  </si>
  <si>
    <t>経費所要額精算書（様式第６号）</t>
    <phoneticPr fontId="2"/>
  </si>
  <si>
    <t>基準額算出内訳並びに対象経費の実支出額内訳（様式第６号別紙）</t>
    <phoneticPr fontId="2"/>
  </si>
  <si>
    <t>　　　（※　交付申請時に添付済み）</t>
    <rPh sb="6" eb="8">
      <t>コウフ</t>
    </rPh>
    <rPh sb="8" eb="11">
      <t>シンセイジ</t>
    </rPh>
    <rPh sb="12" eb="14">
      <t>テンプ</t>
    </rPh>
    <rPh sb="14" eb="15">
      <t>ズ</t>
    </rPh>
    <phoneticPr fontId="2"/>
  </si>
  <si>
    <t>報告書様式1-1～1-5を入力すれば自動作成されます。</t>
    <rPh sb="0" eb="3">
      <t>ホウコクショ</t>
    </rPh>
    <rPh sb="3" eb="5">
      <t>ヨウシキ</t>
    </rPh>
    <rPh sb="13" eb="15">
      <t>ニュウリョク</t>
    </rPh>
    <rPh sb="18" eb="20">
      <t>ジドウ</t>
    </rPh>
    <rPh sb="20" eb="22">
      <t>サクセイ</t>
    </rPh>
    <phoneticPr fontId="2"/>
  </si>
  <si>
    <t>契約発注日</t>
    <rPh sb="0" eb="2">
      <t>ケイヤク</t>
    </rPh>
    <rPh sb="2" eb="4">
      <t>ハッチュウ</t>
    </rPh>
    <rPh sb="4" eb="5">
      <t>ビ</t>
    </rPh>
    <phoneticPr fontId="2"/>
  </si>
  <si>
    <t>（１）令和５年度歳入歳出予算書（又は見込書）抄本</t>
    <phoneticPr fontId="2"/>
  </si>
  <si>
    <t>令和５年度新型インフルエンザ等患者入院医療機関等整備事業実績報告書</t>
    <phoneticPr fontId="2"/>
  </si>
  <si>
    <t>令和５年度新型インフルエンザ等患者入院医療機関等整備事業費補助金請求書</t>
    <phoneticPr fontId="2"/>
  </si>
  <si>
    <t>実績報告チェックリスト</t>
    <rPh sb="0" eb="2">
      <t>ジッセキ</t>
    </rPh>
    <rPh sb="2" eb="4">
      <t>ホウコク</t>
    </rPh>
    <phoneticPr fontId="2"/>
  </si>
  <si>
    <t>本紙</t>
    <rPh sb="0" eb="2">
      <t>ホンシ</t>
    </rPh>
    <phoneticPr fontId="2"/>
  </si>
  <si>
    <r>
      <t>←</t>
    </r>
    <r>
      <rPr>
        <b/>
        <u/>
        <sz val="11"/>
        <color theme="1"/>
        <rFont val="ＭＳ Ｐゴシック"/>
        <family val="3"/>
        <charset val="128"/>
        <scheme val="minor"/>
      </rPr>
      <t>R5.4.1～5.7</t>
    </r>
    <r>
      <rPr>
        <sz val="11"/>
        <color theme="1"/>
        <rFont val="ＭＳ Ｐゴシック"/>
        <family val="2"/>
        <charset val="128"/>
        <scheme val="minor"/>
      </rPr>
      <t>の診療日数を入力してください</t>
    </r>
    <rPh sb="11" eb="12">
      <t>マナカ</t>
    </rPh>
    <rPh sb="12" eb="14">
      <t>シンリョウ</t>
    </rPh>
    <rPh sb="14" eb="16">
      <t>ニッスウ</t>
    </rPh>
    <rPh sb="17" eb="19">
      <t>ニュウリョク</t>
    </rPh>
    <phoneticPr fontId="2"/>
  </si>
  <si>
    <t>該当者が提出</t>
    <rPh sb="0" eb="3">
      <t>ガイトウシャ</t>
    </rPh>
    <rPh sb="4" eb="6">
      <t>テイシュツ</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</si>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</sst>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 "/>
    <numFmt numFmtId="178" formatCode="&quot;個人防護具基準額　&quot;#,##0&quot;円&quot;"/>
    <numFmt numFmtId="179" formatCode="&quot;（補助基準額B　&quot;#,###&quot;）&quot;"/>
    <numFmt numFmtId="180" formatCode="&quot;（選定額　&quot;#,###&quot;）&quot;"/>
    <numFmt numFmtId="181" formatCode="&quot;（補助基準額　&quot;#,###&quot;）&quot;"/>
    <numFmt numFmtId="182" formatCode="&quot;（簡易陰圧装置選定額　&quot;#,###&quot;円）&quot;"/>
    <numFmt numFmtId="183" formatCode="&quot;初度設備費基準額　&quot;#,###&quot;円&quot;"/>
    <numFmt numFmtId="184" formatCode="&quot;１　精算額　&quot;#,###&quot;　円&quot;"/>
    <numFmt numFmtId="185" formatCode="&quot;簡易陰圧装置基準額　&quot;#,###&quot;円&quot;"/>
    <numFmt numFmtId="186" formatCode="&quot;医政第&quot;###&quot;号&quot;"/>
    <numFmt numFmtId="187" formatCode="&quot;　　請求額　　　　金　&quot;#,###&quot;　円&quot;"/>
    <numFmt numFmtId="188" formatCode="yyyy/m/d;@"/>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177" fontId="6" fillId="0" borderId="6" xfId="0" applyNumberFormat="1" applyFont="1" applyBorder="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horizontal="right" vertical="top"/>
    </xf>
    <xf numFmtId="177" fontId="6" fillId="0" borderId="2" xfId="0" applyNumberFormat="1" applyFont="1" applyBorder="1" applyAlignment="1">
      <alignment vertical="top"/>
    </xf>
    <xf numFmtId="177" fontId="6" fillId="0" borderId="5" xfId="0" applyNumberFormat="1" applyFont="1" applyBorder="1" applyAlignment="1">
      <alignment vertical="top"/>
    </xf>
    <xf numFmtId="177" fontId="6" fillId="0" borderId="5" xfId="0" applyNumberFormat="1" applyFont="1" applyBorder="1" applyAlignment="1">
      <alignment horizontal="right" vertical="top"/>
    </xf>
    <xf numFmtId="0" fontId="6" fillId="0" borderId="2" xfId="0" applyFont="1" applyBorder="1">
      <alignment vertical="center"/>
    </xf>
    <xf numFmtId="177" fontId="6" fillId="0" borderId="2" xfId="0" applyNumberFormat="1" applyFont="1" applyBorder="1" applyAlignment="1">
      <alignment horizontal="right" vertical="top"/>
    </xf>
    <xf numFmtId="0" fontId="6" fillId="0" borderId="3" xfId="0" applyFont="1" applyBorder="1">
      <alignment vertical="center"/>
    </xf>
    <xf numFmtId="177" fontId="6" fillId="0" borderId="1" xfId="0" applyNumberFormat="1" applyFont="1" applyBorder="1">
      <alignment vertical="center"/>
    </xf>
    <xf numFmtId="177" fontId="6" fillId="0" borderId="4"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79" fontId="3" fillId="0" borderId="0" xfId="0" applyNumberFormat="1" applyFont="1" applyAlignment="1">
      <alignment vertical="center"/>
    </xf>
    <xf numFmtId="180" fontId="3"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lignment vertical="center"/>
    </xf>
    <xf numFmtId="180" fontId="3" fillId="0" borderId="0" xfId="0" applyNumberFormat="1" applyFont="1">
      <alignment vertical="center"/>
    </xf>
    <xf numFmtId="178" fontId="3" fillId="0" borderId="0" xfId="0" applyNumberFormat="1" applyFont="1">
      <alignment vertical="center"/>
    </xf>
    <xf numFmtId="0" fontId="0" fillId="0" borderId="0" xfId="0" applyFill="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183" fontId="3" fillId="0" borderId="0" xfId="0" applyNumberFormat="1" applyFont="1">
      <alignment vertical="center"/>
    </xf>
    <xf numFmtId="179" fontId="3" fillId="0" borderId="0" xfId="0" applyNumberFormat="1" applyFont="1" applyAlignment="1">
      <alignment horizontal="left"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177" fontId="6" fillId="0" borderId="1"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85" fontId="3" fillId="0" borderId="0" xfId="0" applyNumberFormat="1" applyFont="1">
      <alignment vertical="center"/>
    </xf>
    <xf numFmtId="0" fontId="6" fillId="0" borderId="6" xfId="0" applyFont="1" applyFill="1" applyBorder="1" applyAlignment="1">
      <alignment vertical="top" wrapText="1"/>
    </xf>
    <xf numFmtId="0" fontId="6" fillId="0" borderId="6" xfId="0" applyFont="1" applyFill="1" applyBorder="1" applyAlignment="1">
      <alignment vertical="top"/>
    </xf>
    <xf numFmtId="0" fontId="6" fillId="0" borderId="6" xfId="0" applyFont="1" applyFill="1" applyBorder="1">
      <alignment vertical="center"/>
    </xf>
    <xf numFmtId="0" fontId="6" fillId="0" borderId="7" xfId="0" applyFont="1" applyFill="1" applyBorder="1">
      <alignment vertical="center"/>
    </xf>
    <xf numFmtId="177" fontId="6" fillId="0" borderId="6" xfId="0" applyNumberFormat="1" applyFont="1" applyFill="1" applyBorder="1" applyAlignment="1">
      <alignment horizontal="right" vertical="top"/>
    </xf>
    <xf numFmtId="186" fontId="4" fillId="2" borderId="1" xfId="0" applyNumberFormat="1" applyFont="1" applyFill="1" applyBorder="1" applyAlignment="1" applyProtection="1">
      <alignment horizontal="left" vertical="center"/>
      <protection locked="0"/>
    </xf>
    <xf numFmtId="177" fontId="6" fillId="0" borderId="7" xfId="0" applyNumberFormat="1" applyFont="1" applyFill="1" applyBorder="1" applyAlignment="1">
      <alignment horizontal="right" vertical="top"/>
    </xf>
    <xf numFmtId="0" fontId="4" fillId="0" borderId="0" xfId="0" applyFont="1" applyAlignment="1">
      <alignment horizontal="centerContinuous" vertical="center"/>
    </xf>
    <xf numFmtId="0" fontId="6" fillId="0" borderId="6" xfId="0" applyFont="1" applyFill="1" applyBorder="1" applyAlignment="1">
      <alignment vertical="top" shrinkToFit="1"/>
    </xf>
    <xf numFmtId="188" fontId="0" fillId="2" borderId="1" xfId="0" applyNumberFormat="1" applyFill="1" applyBorder="1" applyAlignment="1" applyProtection="1">
      <alignment horizontal="center" vertical="center"/>
      <protection locked="0"/>
    </xf>
    <xf numFmtId="56" fontId="0" fillId="2" borderId="1" xfId="0" applyNumberFormat="1"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Fill="1" applyBorder="1" applyAlignment="1">
      <alignment horizontal="left" vertical="center"/>
    </xf>
    <xf numFmtId="0" fontId="0" fillId="4" borderId="1" xfId="0" applyFill="1" applyBorder="1" applyAlignment="1">
      <alignment horizontal="center" vertical="center" textRotation="255" wrapText="1"/>
    </xf>
    <xf numFmtId="14" fontId="0" fillId="0" borderId="0" xfId="0" applyNumberFormat="1">
      <alignment vertical="center"/>
    </xf>
    <xf numFmtId="14" fontId="0" fillId="0" borderId="0" xfId="0" applyNumberFormat="1" applyAlignment="1">
      <alignment vertical="center"/>
    </xf>
    <xf numFmtId="0" fontId="0" fillId="2" borderId="1" xfId="0" applyFill="1" applyBorder="1" applyAlignment="1" applyProtection="1">
      <alignment horizontal="left" vertical="center"/>
      <protection locked="0"/>
    </xf>
    <xf numFmtId="0" fontId="8" fillId="0" borderId="3" xfId="0" applyFont="1" applyFill="1" applyBorder="1" applyAlignment="1">
      <alignment horizontal="left" vertical="center"/>
    </xf>
    <xf numFmtId="0" fontId="8"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9" fillId="4" borderId="2"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182" fontId="0" fillId="0" borderId="12" xfId="1"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184"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0" fontId="6" fillId="0" borderId="14" xfId="0" applyFont="1" applyBorder="1" applyAlignment="1">
      <alignment horizontal="right" vertical="top" wrapText="1"/>
    </xf>
    <xf numFmtId="0" fontId="6" fillId="0" borderId="15" xfId="0" applyFont="1" applyBorder="1" applyAlignment="1">
      <alignment horizontal="right" vertical="top" wrapText="1"/>
    </xf>
    <xf numFmtId="0" fontId="6" fillId="0" borderId="16" xfId="0" applyFont="1" applyBorder="1" applyAlignment="1">
      <alignment horizontal="right" vertical="top"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187" fontId="4" fillId="0" borderId="0" xfId="0" applyNumberFormat="1" applyFont="1" applyAlignment="1">
      <alignment horizontal="left" vertical="center"/>
    </xf>
  </cellXfs>
  <cellStyles count="2">
    <cellStyle name="桁区切り" xfId="1" builtinId="6"/>
    <cellStyle name="標準" xfId="0" builtinId="0"/>
  </cellStyles>
  <dxfs count="11">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117475</xdr:colOff>
      <xdr:row>34</xdr:row>
      <xdr:rowOff>140336</xdr:rowOff>
    </xdr:from>
    <xdr:ext cx="8294913" cy="396239"/>
    <xdr:sp macro="" textlink="">
      <xdr:nvSpPr>
        <xdr:cNvPr id="2" name="テキスト ボックス 1"/>
        <xdr:cNvSpPr txBox="1"/>
      </xdr:nvSpPr>
      <xdr:spPr>
        <a:xfrm>
          <a:off x="117475" y="6077586"/>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1-1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152401</xdr:colOff>
      <xdr:row>0</xdr:row>
      <xdr:rowOff>130631</xdr:rowOff>
    </xdr:from>
    <xdr:ext cx="9451040" cy="4091745"/>
    <xdr:sp macro="" textlink="">
      <xdr:nvSpPr>
        <xdr:cNvPr id="2" name="テキスト ボックス 1"/>
        <xdr:cNvSpPr txBox="1"/>
      </xdr:nvSpPr>
      <xdr:spPr>
        <a:xfrm>
          <a:off x="9386048" y="130631"/>
          <a:ext cx="9451040" cy="409174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●初回申請時から交付決定を受けているすべての設備について記載してください。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　→</a:t>
          </a: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「申請回」欄は、対応する交付申請回を選択してください。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endParaRPr kumimoji="1" lang="en-US" altLang="ja-JP" sz="1400" b="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54429</xdr:colOff>
      <xdr:row>0</xdr:row>
      <xdr:rowOff>76202</xdr:rowOff>
    </xdr:from>
    <xdr:ext cx="8844642" cy="3339352"/>
    <xdr:sp macro="" textlink="">
      <xdr:nvSpPr>
        <xdr:cNvPr id="2" name="テキスト ボックス 1"/>
        <xdr:cNvSpPr txBox="1"/>
      </xdr:nvSpPr>
      <xdr:spPr>
        <a:xfrm>
          <a:off x="8436429" y="76202"/>
          <a:ext cx="8844642"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32658</xdr:colOff>
      <xdr:row>0</xdr:row>
      <xdr:rowOff>76201</xdr:rowOff>
    </xdr:from>
    <xdr:ext cx="8825592" cy="3886200"/>
    <xdr:sp macro="" textlink="">
      <xdr:nvSpPr>
        <xdr:cNvPr id="2" name="テキスト ボックス 1"/>
        <xdr:cNvSpPr txBox="1"/>
      </xdr:nvSpPr>
      <xdr:spPr>
        <a:xfrm>
          <a:off x="10605408" y="76201"/>
          <a:ext cx="8825592"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43544</xdr:colOff>
      <xdr:row>0</xdr:row>
      <xdr:rowOff>43544</xdr:rowOff>
    </xdr:from>
    <xdr:ext cx="8569778" cy="3886200"/>
    <xdr:sp macro="" textlink="">
      <xdr:nvSpPr>
        <xdr:cNvPr id="4" name="テキスト ボックス 3"/>
        <xdr:cNvSpPr txBox="1"/>
      </xdr:nvSpPr>
      <xdr:spPr>
        <a:xfrm>
          <a:off x="12643758" y="43544"/>
          <a:ext cx="8569778"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83820</xdr:colOff>
      <xdr:row>0</xdr:row>
      <xdr:rowOff>45720</xdr:rowOff>
    </xdr:from>
    <xdr:ext cx="2895600" cy="457200"/>
    <xdr:sp macro="" textlink="">
      <xdr:nvSpPr>
        <xdr:cNvPr id="2" name="テキスト ボックス 1"/>
        <xdr:cNvSpPr txBox="1"/>
      </xdr:nvSpPr>
      <xdr:spPr>
        <a:xfrm>
          <a:off x="8785860" y="4572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99" t="s">
        <v>120</v>
      </c>
      <c r="B1" s="99"/>
      <c r="C1" s="99"/>
      <c r="D1" s="99"/>
    </row>
    <row r="2" spans="1:4" ht="14.25" customHeight="1" x14ac:dyDescent="0.15">
      <c r="A2" s="99" t="s">
        <v>114</v>
      </c>
      <c r="B2" s="99"/>
      <c r="C2" s="99"/>
      <c r="D2" s="99"/>
    </row>
    <row r="3" spans="1:4" ht="15" customHeight="1" x14ac:dyDescent="0.15">
      <c r="A3" s="100" t="s">
        <v>115</v>
      </c>
      <c r="B3" s="112" t="str">
        <f>IF('報告書1-1'!B7="","",'報告書1-1'!B7)</f>
        <v/>
      </c>
      <c r="C3" s="113"/>
      <c r="D3" s="99"/>
    </row>
    <row r="4" spans="1:4" ht="15" customHeight="1" x14ac:dyDescent="0.15">
      <c r="A4" s="101"/>
      <c r="B4" s="102"/>
      <c r="C4" s="99"/>
      <c r="D4" s="99"/>
    </row>
    <row r="5" spans="1:4" ht="13.5" customHeight="1" x14ac:dyDescent="0.15">
      <c r="A5" s="103"/>
      <c r="B5" s="104" t="s">
        <v>116</v>
      </c>
      <c r="C5" s="104" t="s">
        <v>29</v>
      </c>
      <c r="D5" s="104" t="s">
        <v>117</v>
      </c>
    </row>
    <row r="6" spans="1:4" ht="18" customHeight="1" x14ac:dyDescent="0.15">
      <c r="A6" s="117" t="s">
        <v>118</v>
      </c>
      <c r="B6" s="5" t="s">
        <v>132</v>
      </c>
      <c r="C6" s="107" t="s">
        <v>133</v>
      </c>
      <c r="D6" s="105" t="s">
        <v>119</v>
      </c>
    </row>
    <row r="7" spans="1:4" ht="18" customHeight="1" x14ac:dyDescent="0.15">
      <c r="A7" s="118"/>
      <c r="B7" s="5" t="s">
        <v>121</v>
      </c>
      <c r="C7" s="114" t="s">
        <v>127</v>
      </c>
      <c r="D7" s="105" t="s">
        <v>119</v>
      </c>
    </row>
    <row r="8" spans="1:4" ht="18" customHeight="1" x14ac:dyDescent="0.15">
      <c r="A8" s="118"/>
      <c r="B8" s="5" t="s">
        <v>124</v>
      </c>
      <c r="C8" s="115"/>
      <c r="D8" s="105" t="s">
        <v>119</v>
      </c>
    </row>
    <row r="9" spans="1:4" ht="27" x14ac:dyDescent="0.15">
      <c r="A9" s="118"/>
      <c r="B9" s="106" t="s">
        <v>125</v>
      </c>
      <c r="C9" s="115"/>
      <c r="D9" s="105" t="s">
        <v>119</v>
      </c>
    </row>
    <row r="10" spans="1:4" ht="18" customHeight="1" x14ac:dyDescent="0.15">
      <c r="A10" s="118"/>
      <c r="B10" s="106" t="s">
        <v>123</v>
      </c>
      <c r="C10" s="116"/>
      <c r="D10" s="105" t="s">
        <v>119</v>
      </c>
    </row>
    <row r="11" spans="1:4" ht="18" customHeight="1" x14ac:dyDescent="0.15">
      <c r="A11" s="119"/>
      <c r="B11" s="5" t="s">
        <v>122</v>
      </c>
      <c r="C11" s="5"/>
      <c r="D11" s="105" t="s">
        <v>119</v>
      </c>
    </row>
    <row r="13" spans="1:4" x14ac:dyDescent="0.15">
      <c r="A13" s="103"/>
      <c r="B13" s="104" t="s">
        <v>116</v>
      </c>
      <c r="C13" s="104" t="s">
        <v>29</v>
      </c>
      <c r="D13" s="104" t="s">
        <v>117</v>
      </c>
    </row>
    <row r="14" spans="1:4" ht="55.5" customHeight="1" x14ac:dyDescent="0.15">
      <c r="A14" s="108" t="s">
        <v>135</v>
      </c>
      <c r="B14" s="5" t="s">
        <v>137</v>
      </c>
      <c r="C14" s="106" t="s">
        <v>136</v>
      </c>
      <c r="D14" s="105" t="s">
        <v>119</v>
      </c>
    </row>
  </sheetData>
  <sheetProtection sheet="1" objects="1" scenarios="1"/>
  <mergeCells count="3">
    <mergeCell ref="B3:C3"/>
    <mergeCell ref="C7:C10"/>
    <mergeCell ref="A6:A11"/>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A16" sqref="A16:J16"/>
    </sheetView>
  </sheetViews>
  <sheetFormatPr defaultRowHeight="13.5" x14ac:dyDescent="0.15"/>
  <cols>
    <col min="9" max="10" width="10.375" customWidth="1"/>
  </cols>
  <sheetData>
    <row r="1" spans="1:10" ht="18.600000000000001" customHeight="1" x14ac:dyDescent="0.15">
      <c r="A1" t="s">
        <v>106</v>
      </c>
    </row>
    <row r="2" spans="1:10" ht="18.600000000000001" customHeight="1" x14ac:dyDescent="0.15">
      <c r="A2" s="11"/>
      <c r="B2" s="11"/>
      <c r="C2" s="11"/>
      <c r="D2" s="11"/>
      <c r="E2" s="11"/>
      <c r="F2" s="11"/>
      <c r="G2" s="11"/>
      <c r="H2" s="11"/>
      <c r="I2" s="125" t="str">
        <f>IF('報告書1-1'!B17="","番号",'報告書1-1'!B17)</f>
        <v>番号</v>
      </c>
      <c r="J2" s="125"/>
    </row>
    <row r="3" spans="1:10" ht="18.600000000000001" customHeight="1" x14ac:dyDescent="0.15">
      <c r="A3" s="11"/>
      <c r="B3" s="11"/>
      <c r="C3" s="11"/>
      <c r="D3" s="11"/>
      <c r="E3" s="11"/>
      <c r="F3" s="11"/>
      <c r="G3" s="11"/>
      <c r="H3" s="11"/>
      <c r="I3" s="126" t="str">
        <f>IF('報告書1-1'!B13="","令和　年　月　日",'報告書1-1'!B13)</f>
        <v>令和　年　月　日</v>
      </c>
      <c r="J3" s="126"/>
    </row>
    <row r="4" spans="1:10" ht="18.600000000000001" customHeight="1" x14ac:dyDescent="0.15">
      <c r="A4" s="11"/>
      <c r="B4" s="11"/>
      <c r="C4" s="11"/>
      <c r="D4" s="11"/>
      <c r="E4" s="11"/>
      <c r="F4" s="11"/>
      <c r="G4" s="11"/>
      <c r="H4" s="11"/>
      <c r="I4" s="83"/>
      <c r="J4" s="83"/>
    </row>
    <row r="5" spans="1:10" ht="18.600000000000001" customHeight="1" x14ac:dyDescent="0.15">
      <c r="A5" s="11"/>
      <c r="B5" s="11"/>
      <c r="C5" s="11"/>
      <c r="D5" s="11"/>
      <c r="E5" s="11"/>
      <c r="F5" s="11"/>
      <c r="G5" s="11"/>
      <c r="H5" s="11"/>
      <c r="I5" s="83"/>
      <c r="J5" s="83"/>
    </row>
    <row r="6" spans="1:10" ht="18.600000000000001" customHeight="1" x14ac:dyDescent="0.15">
      <c r="A6" s="11" t="s">
        <v>43</v>
      </c>
      <c r="B6" s="11"/>
      <c r="C6" s="11"/>
      <c r="D6" s="11"/>
      <c r="E6" s="11"/>
      <c r="F6" s="11"/>
      <c r="G6" s="11"/>
      <c r="H6" s="11"/>
      <c r="I6" s="11"/>
      <c r="J6" s="11"/>
    </row>
    <row r="7" spans="1:10" ht="18.600000000000001" customHeight="1" x14ac:dyDescent="0.15">
      <c r="A7" s="11"/>
      <c r="B7" s="11"/>
      <c r="C7" s="11"/>
      <c r="D7" s="11"/>
      <c r="E7" s="11"/>
      <c r="F7" s="11"/>
      <c r="G7" s="11"/>
      <c r="H7" s="11"/>
      <c r="I7" s="11"/>
      <c r="J7" s="11"/>
    </row>
    <row r="8" spans="1:10" ht="18.600000000000001" customHeight="1" x14ac:dyDescent="0.15">
      <c r="A8" s="11"/>
      <c r="B8" s="11"/>
      <c r="C8" s="11"/>
      <c r="D8" s="11"/>
      <c r="E8" s="11"/>
      <c r="G8" s="11"/>
      <c r="H8" s="11"/>
      <c r="I8" s="11"/>
      <c r="J8" s="11"/>
    </row>
    <row r="9" spans="1:10" ht="28.15" customHeight="1" x14ac:dyDescent="0.15">
      <c r="A9" s="11"/>
      <c r="B9" s="11"/>
      <c r="C9" s="11"/>
      <c r="D9" s="11"/>
      <c r="E9" s="122" t="str">
        <f>IF('報告書1-1'!B8="","",'報告書1-1'!B8)</f>
        <v/>
      </c>
      <c r="F9" s="122"/>
      <c r="G9" s="122"/>
      <c r="H9" s="122"/>
      <c r="I9" s="122"/>
      <c r="J9" s="122"/>
    </row>
    <row r="10" spans="1:10" ht="18.600000000000001" customHeight="1" x14ac:dyDescent="0.15">
      <c r="A10" s="11"/>
      <c r="B10" s="11"/>
      <c r="C10" s="11"/>
      <c r="D10" s="11"/>
      <c r="E10" s="127" t="str">
        <f>IF('報告書1-1'!B3="","",'報告書1-1'!B3)</f>
        <v/>
      </c>
      <c r="F10" s="127"/>
      <c r="G10" s="127"/>
      <c r="H10" s="127"/>
      <c r="I10" s="127"/>
      <c r="J10" s="127"/>
    </row>
    <row r="11" spans="1:10" ht="18.600000000000001" customHeight="1" x14ac:dyDescent="0.15">
      <c r="A11" s="11"/>
      <c r="B11" s="11"/>
      <c r="C11" s="11"/>
      <c r="D11" s="11"/>
      <c r="E11" s="127" t="str">
        <f>IF('報告書1-1'!B3='報告書1-1'!B7,"",'報告書1-1'!B7)</f>
        <v/>
      </c>
      <c r="F11" s="127"/>
      <c r="G11" s="127"/>
      <c r="H11" s="127"/>
      <c r="I11" s="127"/>
      <c r="J11" s="127"/>
    </row>
    <row r="12" spans="1:10" ht="18.600000000000001" customHeight="1" x14ac:dyDescent="0.15">
      <c r="A12" s="11"/>
      <c r="B12" s="11"/>
      <c r="C12" s="11"/>
      <c r="D12" s="11"/>
      <c r="E12" s="124" t="str">
        <f>'報告書1-1'!B4&amp;"　　"&amp;'報告書1-1'!B5</f>
        <v>　　</v>
      </c>
      <c r="F12" s="124"/>
      <c r="G12" s="124"/>
      <c r="H12" s="124"/>
      <c r="I12" s="124"/>
      <c r="J12" s="124"/>
    </row>
    <row r="13" spans="1:10" ht="18.600000000000001" customHeight="1" x14ac:dyDescent="0.15">
      <c r="A13" s="11"/>
      <c r="B13" s="11"/>
      <c r="C13" s="11"/>
      <c r="D13" s="11"/>
      <c r="E13" s="84"/>
      <c r="F13" s="84"/>
      <c r="G13" s="84"/>
      <c r="H13" s="84"/>
      <c r="I13" s="84"/>
      <c r="J13" s="84"/>
    </row>
    <row r="14" spans="1:10" ht="18.600000000000001" customHeight="1" x14ac:dyDescent="0.15">
      <c r="A14" s="11"/>
      <c r="B14" s="11"/>
      <c r="C14" s="11"/>
      <c r="D14" s="11"/>
      <c r="E14" s="84"/>
      <c r="F14" s="84"/>
      <c r="G14" s="84"/>
      <c r="H14" s="84"/>
      <c r="I14" s="84"/>
      <c r="J14" s="84"/>
    </row>
    <row r="15" spans="1:10" ht="18.600000000000001" customHeight="1" x14ac:dyDescent="0.15">
      <c r="A15" s="121" t="s">
        <v>131</v>
      </c>
      <c r="B15" s="121"/>
      <c r="C15" s="121"/>
      <c r="D15" s="121"/>
      <c r="E15" s="121"/>
      <c r="F15" s="121"/>
      <c r="G15" s="121"/>
      <c r="H15" s="121"/>
      <c r="I15" s="121"/>
      <c r="J15" s="121"/>
    </row>
    <row r="16" spans="1:10" ht="46.15" customHeight="1" x14ac:dyDescent="0.15">
      <c r="A16" s="122" t="str">
        <f>"　"&amp;TEXT('報告書1-1'!B14,"ggge年m月d日")&amp;"付け岩手県指令医政第"&amp;TEXT('報告書1-1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22"/>
      <c r="C16" s="122"/>
      <c r="D16" s="122"/>
      <c r="E16" s="122"/>
      <c r="F16" s="122"/>
      <c r="G16" s="122"/>
      <c r="H16" s="122"/>
      <c r="I16" s="122"/>
      <c r="J16" s="122"/>
    </row>
    <row r="17" spans="1:10" ht="18.600000000000001" customHeight="1" x14ac:dyDescent="0.15">
      <c r="A17" s="31"/>
      <c r="B17" s="31"/>
      <c r="C17" s="31"/>
      <c r="D17" s="31"/>
      <c r="E17" s="31"/>
      <c r="F17" s="31"/>
      <c r="G17" s="31"/>
      <c r="H17" s="31"/>
      <c r="I17" s="31"/>
      <c r="J17" s="31"/>
    </row>
    <row r="18" spans="1:10" ht="18.600000000000001" customHeight="1" x14ac:dyDescent="0.15">
      <c r="A18" s="135">
        <f>様式第6号!I35</f>
        <v>0</v>
      </c>
      <c r="B18" s="135"/>
      <c r="C18" s="135"/>
      <c r="D18" s="135"/>
      <c r="E18" s="135"/>
      <c r="F18" s="135"/>
      <c r="G18" s="135"/>
      <c r="H18" s="135"/>
      <c r="I18" s="135"/>
      <c r="J18" s="135"/>
    </row>
    <row r="19" spans="1:10" ht="18.600000000000001" customHeight="1" x14ac:dyDescent="0.15">
      <c r="A19" s="11"/>
      <c r="B19" s="11"/>
      <c r="C19" s="11"/>
      <c r="D19" s="11"/>
      <c r="E19" s="11"/>
      <c r="F19" s="11"/>
      <c r="G19" s="11"/>
      <c r="H19" s="11"/>
      <c r="I19" s="11"/>
      <c r="J19" s="11"/>
    </row>
    <row r="20" spans="1:10" ht="18.600000000000001" customHeight="1" x14ac:dyDescent="0.15">
      <c r="A20" s="23"/>
      <c r="B20" s="11"/>
      <c r="C20" s="11"/>
      <c r="D20" s="11"/>
      <c r="E20" s="11"/>
      <c r="F20" s="11"/>
      <c r="G20" s="11"/>
      <c r="H20" s="11"/>
      <c r="I20" s="11"/>
      <c r="J20" s="11"/>
    </row>
    <row r="21" spans="1:10" ht="18.600000000000001" customHeight="1" x14ac:dyDescent="0.15">
      <c r="A21" s="23"/>
      <c r="B21" s="11"/>
      <c r="C21" s="11"/>
      <c r="D21" s="11"/>
      <c r="E21" s="11"/>
      <c r="F21" s="11"/>
      <c r="G21" s="11"/>
      <c r="H21" s="11"/>
      <c r="I21" s="11"/>
      <c r="J21" s="11"/>
    </row>
    <row r="22" spans="1:10" ht="18.600000000000001" customHeight="1" x14ac:dyDescent="0.15">
      <c r="A22" s="11"/>
      <c r="B22" s="11"/>
      <c r="C22" s="11"/>
      <c r="D22" s="11"/>
      <c r="E22" s="11"/>
      <c r="F22" s="11"/>
      <c r="G22" s="11"/>
      <c r="H22" s="11"/>
      <c r="I22" s="11"/>
      <c r="J22" s="11"/>
    </row>
    <row r="23" spans="1:10" ht="18.600000000000001" customHeight="1" x14ac:dyDescent="0.15">
      <c r="A23" s="31"/>
      <c r="B23" s="31"/>
      <c r="C23" s="31"/>
      <c r="D23" s="31"/>
      <c r="E23" s="31"/>
      <c r="F23" s="31"/>
      <c r="G23" s="31"/>
      <c r="H23" s="31"/>
      <c r="I23" s="31"/>
      <c r="J23" s="31"/>
    </row>
    <row r="24" spans="1:10" ht="18.600000000000001" customHeight="1" x14ac:dyDescent="0.15">
      <c r="A24" s="23"/>
      <c r="B24" s="11"/>
      <c r="C24" s="11"/>
      <c r="D24" s="11"/>
      <c r="E24" s="11"/>
      <c r="F24" s="11"/>
      <c r="G24" s="11"/>
      <c r="H24" s="11"/>
      <c r="I24" s="11"/>
      <c r="J24" s="11"/>
    </row>
    <row r="25" spans="1:10" ht="18.600000000000001" customHeight="1" x14ac:dyDescent="0.15">
      <c r="A25" s="11"/>
      <c r="B25" s="23"/>
      <c r="C25" s="23"/>
      <c r="D25" s="23"/>
      <c r="E25" s="23"/>
      <c r="F25" s="23"/>
      <c r="G25" s="23"/>
      <c r="H25" s="23"/>
      <c r="I25" s="23"/>
      <c r="J25" s="23"/>
    </row>
    <row r="26" spans="1:10" ht="18.600000000000001" customHeight="1" x14ac:dyDescent="0.15">
      <c r="A26" s="11"/>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8.600000000000001" customHeight="1" x14ac:dyDescent="0.15">
      <c r="A31" s="11"/>
      <c r="B31" s="11"/>
      <c r="C31" s="11"/>
      <c r="D31" s="11"/>
      <c r="E31" s="11"/>
      <c r="F31" s="11"/>
      <c r="G31" s="11"/>
      <c r="H31" s="11"/>
      <c r="I31" s="11"/>
      <c r="J31" s="11"/>
    </row>
    <row r="32" spans="1:10" ht="18.600000000000001"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ht="15.6" customHeight="1" x14ac:dyDescent="0.15">
      <c r="A50" s="11"/>
      <c r="B50" s="11"/>
      <c r="C50" s="11"/>
      <c r="D50" s="11"/>
      <c r="E50" s="11"/>
      <c r="F50" s="11"/>
      <c r="G50" s="11"/>
      <c r="H50" s="11"/>
      <c r="I50" s="11"/>
      <c r="J50" s="11"/>
    </row>
    <row r="51" spans="1:10" ht="15.6" customHeight="1"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row r="54" spans="1:10" x14ac:dyDescent="0.15">
      <c r="A54" s="11"/>
      <c r="B54" s="11"/>
      <c r="C54" s="11"/>
      <c r="D54" s="11"/>
      <c r="E54" s="11"/>
      <c r="F54" s="11"/>
      <c r="G54" s="11"/>
      <c r="H54" s="11"/>
      <c r="I54" s="11"/>
      <c r="J54" s="11"/>
    </row>
    <row r="55" spans="1:10" x14ac:dyDescent="0.15">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6"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4CCD0036-BCEA-4560-8713-9F4E2D95F3E2}">
            <xm:f>'報告書1-1'!$B$16=""</xm:f>
            <x14:dxf>
              <font>
                <strike/>
              </font>
            </x14:dxf>
          </x14:cfRule>
          <xm:sqref>A23:J23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0"/>
  <sheetViews>
    <sheetView view="pageBreakPreview" zoomScaleNormal="100" zoomScaleSheetLayoutView="100" workbookViewId="0">
      <selection activeCell="B24" sqref="B24"/>
    </sheetView>
  </sheetViews>
  <sheetFormatPr defaultRowHeight="13.5" x14ac:dyDescent="0.15"/>
  <cols>
    <col min="1" max="1" width="16.625" customWidth="1"/>
    <col min="2" max="2" width="55.25" bestFit="1" customWidth="1"/>
    <col min="3" max="3" width="21.5" customWidth="1"/>
  </cols>
  <sheetData>
    <row r="1" spans="1:3" x14ac:dyDescent="0.15">
      <c r="A1" t="s">
        <v>64</v>
      </c>
      <c r="B1" s="67" t="s">
        <v>62</v>
      </c>
      <c r="C1" s="109">
        <f>MIN('報告書1-2'!D:F,'報告書1-3'!D:F,'報告書1-4'!D:F,'報告書1-5'!D:F)</f>
        <v>0</v>
      </c>
    </row>
    <row r="2" spans="1:3" x14ac:dyDescent="0.15">
      <c r="A2" t="s">
        <v>20</v>
      </c>
      <c r="B2" s="10" t="s">
        <v>23</v>
      </c>
      <c r="C2" s="110">
        <f>MAX('報告書1-2'!D:F,'報告書1-3'!D:F,'報告書1-4'!D:F,'報告書1-5'!D:F)</f>
        <v>0</v>
      </c>
    </row>
    <row r="3" spans="1:3" x14ac:dyDescent="0.15">
      <c r="A3" s="5" t="s">
        <v>3</v>
      </c>
      <c r="B3" s="26"/>
      <c r="C3" s="22" t="s">
        <v>15</v>
      </c>
    </row>
    <row r="4" spans="1:3" x14ac:dyDescent="0.15">
      <c r="A4" s="5" t="s">
        <v>4</v>
      </c>
      <c r="B4" s="26"/>
      <c r="C4" s="22"/>
    </row>
    <row r="5" spans="1:3" x14ac:dyDescent="0.15">
      <c r="A5" s="5" t="s">
        <v>5</v>
      </c>
      <c r="B5" s="26"/>
      <c r="C5" s="22"/>
    </row>
    <row r="6" spans="1:3" x14ac:dyDescent="0.15">
      <c r="A6" s="5" t="s">
        <v>6</v>
      </c>
      <c r="B6" s="75"/>
      <c r="C6" s="22" t="s">
        <v>16</v>
      </c>
    </row>
    <row r="7" spans="1:3" x14ac:dyDescent="0.15">
      <c r="A7" s="5" t="s">
        <v>7</v>
      </c>
      <c r="B7" s="26"/>
      <c r="C7" s="22" t="s">
        <v>17</v>
      </c>
    </row>
    <row r="8" spans="1:3" x14ac:dyDescent="0.15">
      <c r="A8" s="5" t="s">
        <v>8</v>
      </c>
      <c r="B8" s="75"/>
      <c r="C8" s="22" t="s">
        <v>18</v>
      </c>
    </row>
    <row r="9" spans="1:3" x14ac:dyDescent="0.15">
      <c r="A9" s="5" t="s">
        <v>11</v>
      </c>
      <c r="B9" s="26"/>
      <c r="C9" s="22"/>
    </row>
    <row r="10" spans="1:3" x14ac:dyDescent="0.15">
      <c r="A10" s="5" t="s">
        <v>12</v>
      </c>
      <c r="B10" s="26"/>
      <c r="C10" s="22" t="s">
        <v>27</v>
      </c>
    </row>
    <row r="11" spans="1:3" x14ac:dyDescent="0.15">
      <c r="A11" s="5" t="s">
        <v>13</v>
      </c>
      <c r="B11" s="26"/>
      <c r="C11" s="22"/>
    </row>
    <row r="12" spans="1:3" x14ac:dyDescent="0.15">
      <c r="A12" s="5" t="s">
        <v>14</v>
      </c>
      <c r="B12" s="26"/>
      <c r="C12" s="22"/>
    </row>
    <row r="13" spans="1:3" x14ac:dyDescent="0.15">
      <c r="A13" s="5" t="s">
        <v>9</v>
      </c>
      <c r="B13" s="9"/>
      <c r="C13" s="22" t="s">
        <v>63</v>
      </c>
    </row>
    <row r="14" spans="1:3" x14ac:dyDescent="0.15">
      <c r="A14" s="5" t="s">
        <v>103</v>
      </c>
      <c r="B14" s="9"/>
      <c r="C14" s="22" t="s">
        <v>105</v>
      </c>
    </row>
    <row r="15" spans="1:3" x14ac:dyDescent="0.15">
      <c r="A15" s="5" t="s">
        <v>104</v>
      </c>
      <c r="B15" s="91"/>
      <c r="C15" s="22" t="s">
        <v>107</v>
      </c>
    </row>
    <row r="16" spans="1:3" x14ac:dyDescent="0.15">
      <c r="A16" s="5" t="s">
        <v>44</v>
      </c>
      <c r="B16" s="9"/>
      <c r="C16" s="22" t="str">
        <f>IF(B16="〇","←歳入歳出（見込）書の提出が必要です","←公立の医療機関である場合は、「〇」を入力してください")</f>
        <v>←公立の医療機関である場合は、「〇」を入力してください</v>
      </c>
    </row>
    <row r="17" spans="1:3" x14ac:dyDescent="0.15">
      <c r="A17" s="5" t="s">
        <v>10</v>
      </c>
      <c r="B17" s="26"/>
      <c r="C17" s="22" t="s">
        <v>19</v>
      </c>
    </row>
    <row r="18" spans="1:3" x14ac:dyDescent="0.15">
      <c r="C18" s="22"/>
    </row>
    <row r="19" spans="1:3" x14ac:dyDescent="0.15">
      <c r="A19" s="2" t="s">
        <v>65</v>
      </c>
      <c r="C19" s="22"/>
    </row>
    <row r="20" spans="1:3" x14ac:dyDescent="0.15">
      <c r="A20" s="5" t="s">
        <v>24</v>
      </c>
      <c r="B20" s="26"/>
      <c r="C20" s="22" t="s">
        <v>110</v>
      </c>
    </row>
    <row r="21" spans="1:3" x14ac:dyDescent="0.15">
      <c r="B21" s="73" t="str">
        <f>IF(B20="","",B20*133000)</f>
        <v/>
      </c>
      <c r="C21" s="22" t="s">
        <v>68</v>
      </c>
    </row>
    <row r="22" spans="1:3" x14ac:dyDescent="0.15">
      <c r="B22" s="73"/>
      <c r="C22" s="22"/>
    </row>
    <row r="23" spans="1:3" x14ac:dyDescent="0.15">
      <c r="A23" s="2" t="s">
        <v>102</v>
      </c>
      <c r="B23" s="73"/>
      <c r="C23" s="22"/>
    </row>
    <row r="24" spans="1:3" x14ac:dyDescent="0.15">
      <c r="A24" s="5" t="s">
        <v>24</v>
      </c>
      <c r="B24" s="26"/>
      <c r="C24" s="22" t="s">
        <v>101</v>
      </c>
    </row>
    <row r="25" spans="1:3" x14ac:dyDescent="0.15">
      <c r="B25" s="85" t="str">
        <f>IF(B24="","",B24*4320000)</f>
        <v/>
      </c>
      <c r="C25" s="22" t="s">
        <v>68</v>
      </c>
    </row>
    <row r="26" spans="1:3" x14ac:dyDescent="0.15">
      <c r="C26" s="22"/>
    </row>
    <row r="27" spans="1:3" x14ac:dyDescent="0.15">
      <c r="A27" s="2" t="s">
        <v>100</v>
      </c>
      <c r="C27" s="22"/>
    </row>
    <row r="28" spans="1:3" x14ac:dyDescent="0.15">
      <c r="A28" s="5" t="s">
        <v>21</v>
      </c>
      <c r="B28" s="26"/>
      <c r="C28" s="22" t="s">
        <v>26</v>
      </c>
    </row>
    <row r="29" spans="1:3" x14ac:dyDescent="0.15">
      <c r="A29" s="5" t="s">
        <v>22</v>
      </c>
      <c r="B29" s="26"/>
      <c r="C29" s="22" t="s">
        <v>134</v>
      </c>
    </row>
    <row r="30" spans="1:3" x14ac:dyDescent="0.15">
      <c r="A30" s="59"/>
      <c r="B30" s="66" t="str">
        <f>IF(B28="","",B28*B29*3600)</f>
        <v/>
      </c>
    </row>
  </sheetData>
  <sheetProtection sheet="1" objects="1" scenarios="1"/>
  <phoneticPr fontId="2"/>
  <conditionalFormatting sqref="A27:J27">
    <cfRule type="expression" priority="3">
      <formula>$B$16=""</formula>
    </cfRule>
  </conditionalFormatting>
  <conditionalFormatting sqref="C16">
    <cfRule type="containsText" dxfId="10"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1"/>
  <sheetViews>
    <sheetView view="pageBreakPreview" zoomScale="85" zoomScaleNormal="100" zoomScaleSheetLayoutView="85" workbookViewId="0">
      <selection activeCell="C6" sqref="C6"/>
    </sheetView>
  </sheetViews>
  <sheetFormatPr defaultRowHeight="13.5" x14ac:dyDescent="0.15"/>
  <cols>
    <col min="1" max="1" width="11.5" customWidth="1"/>
    <col min="2" max="2" width="8.75" bestFit="1" customWidth="1"/>
    <col min="3" max="3" width="49.75" customWidth="1"/>
    <col min="4" max="4" width="11.625" customWidth="1"/>
    <col min="5" max="6" width="11.625" bestFit="1" customWidth="1"/>
    <col min="7" max="7" width="16.375" style="1" customWidth="1"/>
    <col min="8" max="8" width="28.5" bestFit="1" customWidth="1"/>
    <col min="9" max="9" width="11.625" bestFit="1" customWidth="1"/>
  </cols>
  <sheetData>
    <row r="1" spans="1:7" ht="19.899999999999999" customHeight="1" x14ac:dyDescent="0.15">
      <c r="A1" t="s">
        <v>69</v>
      </c>
    </row>
    <row r="2" spans="1:7" ht="19.899999999999999" customHeight="1" x14ac:dyDescent="0.15">
      <c r="A2" t="str">
        <f>IF('報告書1-1'!B7="","",'報告書1-1'!B7)</f>
        <v/>
      </c>
    </row>
    <row r="3" spans="1:7" ht="19.899999999999999" customHeight="1" x14ac:dyDescent="0.15">
      <c r="A3" s="61"/>
      <c r="B3" s="61"/>
      <c r="C3" s="63" t="str">
        <f>IF('報告書1-1'!B20="","",'報告書1-1'!B20*133000)</f>
        <v/>
      </c>
      <c r="D3" s="61"/>
      <c r="E3" s="61"/>
      <c r="F3" s="61"/>
      <c r="G3" s="61"/>
    </row>
    <row r="4" spans="1:7" ht="19.899999999999999" customHeight="1" x14ac:dyDescent="0.15">
      <c r="A4" s="74"/>
      <c r="B4" s="61"/>
      <c r="C4" s="62" t="str">
        <f>IF('報告書1-1'!B20="","",MIN(SUM(G:G),C3))</f>
        <v/>
      </c>
      <c r="D4" s="61"/>
      <c r="E4" s="61"/>
      <c r="F4" s="61"/>
      <c r="G4" s="61"/>
    </row>
    <row r="5" spans="1:7" s="2" customFormat="1" x14ac:dyDescent="0.15">
      <c r="A5" s="60" t="s">
        <v>61</v>
      </c>
      <c r="B5" s="6" t="s">
        <v>113</v>
      </c>
      <c r="C5" s="6" t="s">
        <v>25</v>
      </c>
      <c r="D5" s="6" t="s">
        <v>128</v>
      </c>
      <c r="E5" s="6" t="s">
        <v>111</v>
      </c>
      <c r="F5" s="6" t="s">
        <v>112</v>
      </c>
      <c r="G5" s="7" t="s">
        <v>66</v>
      </c>
    </row>
    <row r="6" spans="1:7" x14ac:dyDescent="0.15">
      <c r="A6" s="24"/>
      <c r="B6" s="24"/>
      <c r="C6" s="98"/>
      <c r="D6" s="95"/>
      <c r="E6" s="95"/>
      <c r="F6" s="95"/>
      <c r="G6" s="25"/>
    </row>
    <row r="7" spans="1:7" x14ac:dyDescent="0.15">
      <c r="A7" s="24"/>
      <c r="B7" s="24"/>
      <c r="C7" s="111"/>
      <c r="D7" s="95"/>
      <c r="E7" s="95"/>
      <c r="F7" s="95"/>
      <c r="G7" s="25"/>
    </row>
    <row r="8" spans="1:7" x14ac:dyDescent="0.15">
      <c r="A8" s="24"/>
      <c r="B8" s="24"/>
      <c r="C8" s="111"/>
      <c r="D8" s="95"/>
      <c r="E8" s="95"/>
      <c r="F8" s="95"/>
      <c r="G8" s="25"/>
    </row>
    <row r="9" spans="1:7" x14ac:dyDescent="0.15">
      <c r="A9" s="24"/>
      <c r="B9" s="24"/>
      <c r="C9" s="111"/>
      <c r="D9" s="95"/>
      <c r="E9" s="95"/>
      <c r="F9" s="95"/>
      <c r="G9" s="25"/>
    </row>
    <row r="10" spans="1:7" x14ac:dyDescent="0.15">
      <c r="A10" s="24"/>
      <c r="B10" s="24"/>
      <c r="C10" s="111"/>
      <c r="D10" s="95"/>
      <c r="E10" s="95"/>
      <c r="F10" s="95"/>
      <c r="G10" s="25"/>
    </row>
    <row r="11" spans="1:7" x14ac:dyDescent="0.15">
      <c r="A11" s="24"/>
      <c r="B11" s="24"/>
      <c r="C11" s="111"/>
      <c r="D11" s="95"/>
      <c r="E11" s="95"/>
      <c r="F11" s="95"/>
      <c r="G11" s="25"/>
    </row>
    <row r="12" spans="1:7" x14ac:dyDescent="0.15">
      <c r="A12" s="24"/>
      <c r="B12" s="24"/>
      <c r="C12" s="111"/>
      <c r="D12" s="95"/>
      <c r="E12" s="95"/>
      <c r="F12" s="95"/>
      <c r="G12" s="25"/>
    </row>
    <row r="13" spans="1:7" x14ac:dyDescent="0.15">
      <c r="A13" s="24"/>
      <c r="B13" s="24"/>
      <c r="C13" s="111"/>
      <c r="D13" s="95"/>
      <c r="E13" s="95"/>
      <c r="F13" s="95"/>
      <c r="G13" s="25"/>
    </row>
    <row r="14" spans="1:7" x14ac:dyDescent="0.15">
      <c r="A14" s="24"/>
      <c r="B14" s="24"/>
      <c r="C14" s="111"/>
      <c r="D14" s="95"/>
      <c r="E14" s="95"/>
      <c r="F14" s="95"/>
      <c r="G14" s="25"/>
    </row>
    <row r="15" spans="1:7" x14ac:dyDescent="0.15">
      <c r="A15" s="24"/>
      <c r="B15" s="24"/>
      <c r="C15" s="111"/>
      <c r="D15" s="95"/>
      <c r="E15" s="95"/>
      <c r="F15" s="95"/>
      <c r="G15" s="25"/>
    </row>
    <row r="16" spans="1:7" x14ac:dyDescent="0.15">
      <c r="A16" s="24"/>
      <c r="B16" s="24"/>
      <c r="C16" s="111"/>
      <c r="D16" s="95"/>
      <c r="E16" s="95"/>
      <c r="F16" s="95"/>
      <c r="G16" s="25"/>
    </row>
    <row r="17" spans="1:7" x14ac:dyDescent="0.15">
      <c r="A17" s="24"/>
      <c r="B17" s="24"/>
      <c r="C17" s="111"/>
      <c r="D17" s="95"/>
      <c r="E17" s="95"/>
      <c r="F17" s="95"/>
      <c r="G17" s="25"/>
    </row>
    <row r="18" spans="1:7" x14ac:dyDescent="0.15">
      <c r="A18" s="24"/>
      <c r="B18" s="24"/>
      <c r="C18" s="111"/>
      <c r="D18" s="95"/>
      <c r="E18" s="95"/>
      <c r="F18" s="95"/>
      <c r="G18" s="25"/>
    </row>
    <row r="19" spans="1:7" x14ac:dyDescent="0.15">
      <c r="A19" s="24"/>
      <c r="B19" s="24"/>
      <c r="C19" s="111"/>
      <c r="D19" s="95"/>
      <c r="E19" s="95"/>
      <c r="F19" s="95"/>
      <c r="G19" s="25"/>
    </row>
    <row r="20" spans="1:7" x14ac:dyDescent="0.15">
      <c r="A20" s="24"/>
      <c r="B20" s="24"/>
      <c r="C20" s="111"/>
      <c r="D20" s="95"/>
      <c r="E20" s="95"/>
      <c r="F20" s="95"/>
      <c r="G20" s="25"/>
    </row>
    <row r="21" spans="1:7" x14ac:dyDescent="0.15">
      <c r="A21" s="24"/>
      <c r="B21" s="24"/>
      <c r="C21" s="111"/>
      <c r="D21" s="95"/>
      <c r="E21" s="95"/>
      <c r="F21" s="95"/>
      <c r="G21" s="25"/>
    </row>
    <row r="22" spans="1:7" x14ac:dyDescent="0.15">
      <c r="A22" s="24"/>
      <c r="B22" s="24"/>
      <c r="C22" s="111"/>
      <c r="D22" s="95"/>
      <c r="E22" s="95"/>
      <c r="F22" s="95"/>
      <c r="G22" s="25"/>
    </row>
    <row r="23" spans="1:7" x14ac:dyDescent="0.15">
      <c r="A23" s="24"/>
      <c r="B23" s="24"/>
      <c r="C23" s="111"/>
      <c r="D23" s="95"/>
      <c r="E23" s="95"/>
      <c r="F23" s="95"/>
      <c r="G23" s="25"/>
    </row>
    <row r="24" spans="1:7" x14ac:dyDescent="0.15">
      <c r="A24" s="24"/>
      <c r="B24" s="24"/>
      <c r="C24" s="111"/>
      <c r="D24" s="95"/>
      <c r="E24" s="95"/>
      <c r="F24" s="95"/>
      <c r="G24" s="25"/>
    </row>
    <row r="25" spans="1:7" x14ac:dyDescent="0.15">
      <c r="A25" s="24"/>
      <c r="B25" s="24"/>
      <c r="C25" s="111"/>
      <c r="D25" s="95"/>
      <c r="E25" s="95"/>
      <c r="F25" s="95"/>
      <c r="G25" s="25"/>
    </row>
    <row r="26" spans="1:7" x14ac:dyDescent="0.15">
      <c r="A26" s="24"/>
      <c r="B26" s="24"/>
      <c r="C26" s="111"/>
      <c r="D26" s="95"/>
      <c r="E26" s="95"/>
      <c r="F26" s="95"/>
      <c r="G26" s="25"/>
    </row>
    <row r="27" spans="1:7" x14ac:dyDescent="0.15">
      <c r="A27" s="24"/>
      <c r="B27" s="24"/>
      <c r="C27" s="111"/>
      <c r="D27" s="95"/>
      <c r="E27" s="95"/>
      <c r="F27" s="95"/>
      <c r="G27" s="25"/>
    </row>
    <row r="28" spans="1:7" x14ac:dyDescent="0.15">
      <c r="A28" s="24"/>
      <c r="B28" s="24"/>
      <c r="C28" s="111"/>
      <c r="D28" s="95"/>
      <c r="E28" s="95"/>
      <c r="F28" s="95"/>
      <c r="G28" s="25"/>
    </row>
    <row r="29" spans="1:7" x14ac:dyDescent="0.15">
      <c r="A29" s="24"/>
      <c r="B29" s="24"/>
      <c r="C29" s="111"/>
      <c r="D29" s="95"/>
      <c r="E29" s="95"/>
      <c r="F29" s="95"/>
      <c r="G29" s="25"/>
    </row>
    <row r="30" spans="1:7" x14ac:dyDescent="0.15">
      <c r="A30" s="24"/>
      <c r="B30" s="24"/>
      <c r="C30" s="111"/>
      <c r="D30" s="95"/>
      <c r="E30" s="95"/>
      <c r="F30" s="95"/>
      <c r="G30" s="25"/>
    </row>
    <row r="31" spans="1:7" x14ac:dyDescent="0.15">
      <c r="A31" s="24"/>
      <c r="B31" s="24"/>
      <c r="C31" s="111"/>
      <c r="D31" s="95"/>
      <c r="E31" s="95"/>
      <c r="F31" s="95"/>
      <c r="G31" s="25"/>
    </row>
    <row r="32" spans="1:7" x14ac:dyDescent="0.15">
      <c r="A32" s="24"/>
      <c r="B32" s="24"/>
      <c r="C32" s="111"/>
      <c r="D32" s="95"/>
      <c r="E32" s="95"/>
      <c r="F32" s="95"/>
      <c r="G32" s="25"/>
    </row>
    <row r="33" spans="1:7" x14ac:dyDescent="0.15">
      <c r="A33" s="24"/>
      <c r="B33" s="24"/>
      <c r="C33" s="111"/>
      <c r="D33" s="95"/>
      <c r="E33" s="95"/>
      <c r="F33" s="95"/>
      <c r="G33" s="25"/>
    </row>
    <row r="34" spans="1:7" x14ac:dyDescent="0.15">
      <c r="A34" s="24"/>
      <c r="B34" s="24"/>
      <c r="C34" s="111"/>
      <c r="D34" s="95"/>
      <c r="E34" s="95"/>
      <c r="F34" s="95"/>
      <c r="G34" s="25"/>
    </row>
    <row r="35" spans="1:7" x14ac:dyDescent="0.15">
      <c r="A35" s="24"/>
      <c r="B35" s="24"/>
      <c r="C35" s="111"/>
      <c r="D35" s="95"/>
      <c r="E35" s="95"/>
      <c r="F35" s="95"/>
      <c r="G35" s="25"/>
    </row>
    <row r="36" spans="1:7" x14ac:dyDescent="0.15">
      <c r="A36" s="24"/>
      <c r="B36" s="24"/>
      <c r="C36" s="111"/>
      <c r="D36" s="95"/>
      <c r="E36" s="95"/>
      <c r="F36" s="95"/>
      <c r="G36" s="25"/>
    </row>
    <row r="37" spans="1:7" x14ac:dyDescent="0.15">
      <c r="A37" s="24"/>
      <c r="B37" s="24"/>
      <c r="C37" s="111"/>
      <c r="D37" s="95"/>
      <c r="E37" s="95"/>
      <c r="F37" s="95"/>
      <c r="G37" s="25"/>
    </row>
    <row r="38" spans="1:7" x14ac:dyDescent="0.15">
      <c r="A38" s="24"/>
      <c r="B38" s="24"/>
      <c r="C38" s="111"/>
      <c r="D38" s="95"/>
      <c r="E38" s="95"/>
      <c r="F38" s="95"/>
      <c r="G38" s="25"/>
    </row>
    <row r="39" spans="1:7" x14ac:dyDescent="0.15">
      <c r="A39" s="24"/>
      <c r="B39" s="24"/>
      <c r="C39" s="111"/>
      <c r="D39" s="95"/>
      <c r="E39" s="95"/>
      <c r="F39" s="95"/>
      <c r="G39" s="25"/>
    </row>
    <row r="40" spans="1:7" x14ac:dyDescent="0.15">
      <c r="A40" s="24"/>
      <c r="B40" s="24"/>
      <c r="C40" s="111"/>
      <c r="D40" s="95"/>
      <c r="E40" s="95"/>
      <c r="F40" s="95"/>
      <c r="G40" s="25"/>
    </row>
    <row r="41" spans="1:7" x14ac:dyDescent="0.15">
      <c r="A41" s="24"/>
      <c r="B41" s="24"/>
      <c r="C41" s="111"/>
      <c r="D41" s="95"/>
      <c r="E41" s="95"/>
      <c r="F41" s="95"/>
      <c r="G41" s="25"/>
    </row>
    <row r="42" spans="1:7" x14ac:dyDescent="0.15">
      <c r="A42" s="24"/>
      <c r="B42" s="24"/>
      <c r="C42" s="111"/>
      <c r="D42" s="95"/>
      <c r="E42" s="95"/>
      <c r="F42" s="95"/>
      <c r="G42" s="25"/>
    </row>
    <row r="43" spans="1:7" x14ac:dyDescent="0.15">
      <c r="A43" s="24"/>
      <c r="B43" s="24"/>
      <c r="C43" s="111"/>
      <c r="D43" s="95"/>
      <c r="E43" s="95"/>
      <c r="F43" s="95"/>
      <c r="G43" s="25"/>
    </row>
    <row r="44" spans="1:7" x14ac:dyDescent="0.15">
      <c r="A44" s="24"/>
      <c r="B44" s="24"/>
      <c r="C44" s="111"/>
      <c r="D44" s="95"/>
      <c r="E44" s="95"/>
      <c r="F44" s="95"/>
      <c r="G44" s="25"/>
    </row>
    <row r="45" spans="1:7" x14ac:dyDescent="0.15">
      <c r="A45" s="24"/>
      <c r="B45" s="24"/>
      <c r="C45" s="111"/>
      <c r="D45" s="95"/>
      <c r="E45" s="95"/>
      <c r="F45" s="95"/>
      <c r="G45" s="25"/>
    </row>
    <row r="46" spans="1:7" x14ac:dyDescent="0.15">
      <c r="A46" s="24"/>
      <c r="B46" s="24"/>
      <c r="C46" s="111"/>
      <c r="D46" s="95"/>
      <c r="E46" s="95"/>
      <c r="F46" s="95"/>
      <c r="G46" s="25"/>
    </row>
    <row r="47" spans="1:7" x14ac:dyDescent="0.15">
      <c r="A47" s="24"/>
      <c r="B47" s="24"/>
      <c r="C47" s="111"/>
      <c r="D47" s="95"/>
      <c r="E47" s="95"/>
      <c r="F47" s="95"/>
      <c r="G47" s="25"/>
    </row>
    <row r="48" spans="1:7" x14ac:dyDescent="0.15">
      <c r="A48" s="24"/>
      <c r="B48" s="24"/>
      <c r="C48" s="111"/>
      <c r="D48" s="95"/>
      <c r="E48" s="95"/>
      <c r="F48" s="95"/>
      <c r="G48" s="25"/>
    </row>
    <row r="49" spans="1:7" x14ac:dyDescent="0.15">
      <c r="A49" s="24"/>
      <c r="B49" s="24"/>
      <c r="C49" s="111"/>
      <c r="D49" s="95"/>
      <c r="E49" s="95"/>
      <c r="F49" s="95"/>
      <c r="G49" s="25"/>
    </row>
    <row r="50" spans="1:7" x14ac:dyDescent="0.15">
      <c r="A50" s="24"/>
      <c r="B50" s="24"/>
      <c r="C50" s="111"/>
      <c r="D50" s="95"/>
      <c r="E50" s="95"/>
      <c r="F50" s="95"/>
      <c r="G50" s="25"/>
    </row>
    <row r="51" spans="1:7" x14ac:dyDescent="0.15">
      <c r="A51" s="24"/>
      <c r="B51" s="24"/>
      <c r="C51" s="111"/>
      <c r="D51" s="95"/>
      <c r="E51" s="95"/>
      <c r="F51" s="95"/>
      <c r="G51" s="25"/>
    </row>
    <row r="52" spans="1:7" x14ac:dyDescent="0.15">
      <c r="A52" s="24"/>
      <c r="B52" s="24"/>
      <c r="C52" s="111"/>
      <c r="D52" s="95"/>
      <c r="E52" s="95"/>
      <c r="F52" s="95"/>
      <c r="G52" s="25"/>
    </row>
    <row r="53" spans="1:7" x14ac:dyDescent="0.15">
      <c r="A53" s="24"/>
      <c r="B53" s="24"/>
      <c r="C53" s="111"/>
      <c r="D53" s="95"/>
      <c r="E53" s="95"/>
      <c r="F53" s="95"/>
      <c r="G53" s="25"/>
    </row>
    <row r="54" spans="1:7" x14ac:dyDescent="0.15">
      <c r="A54" s="24"/>
      <c r="B54" s="24"/>
      <c r="C54" s="111"/>
      <c r="D54" s="95"/>
      <c r="E54" s="95"/>
      <c r="F54" s="95"/>
      <c r="G54" s="25"/>
    </row>
    <row r="55" spans="1:7" x14ac:dyDescent="0.15">
      <c r="A55" s="24"/>
      <c r="B55" s="24"/>
      <c r="C55" s="111"/>
      <c r="D55" s="95"/>
      <c r="E55" s="95"/>
      <c r="F55" s="95"/>
      <c r="G55" s="25"/>
    </row>
    <row r="56" spans="1:7" x14ac:dyDescent="0.15">
      <c r="A56" s="24"/>
      <c r="B56" s="24"/>
      <c r="C56" s="111"/>
      <c r="D56" s="95"/>
      <c r="E56" s="95"/>
      <c r="F56" s="95"/>
      <c r="G56" s="25"/>
    </row>
    <row r="57" spans="1:7" x14ac:dyDescent="0.15">
      <c r="A57" s="24"/>
      <c r="B57" s="24"/>
      <c r="C57" s="111"/>
      <c r="D57" s="95"/>
      <c r="E57" s="95"/>
      <c r="F57" s="95"/>
      <c r="G57" s="25"/>
    </row>
    <row r="58" spans="1:7" x14ac:dyDescent="0.15">
      <c r="A58" s="24"/>
      <c r="B58" s="24"/>
      <c r="C58" s="111"/>
      <c r="D58" s="95"/>
      <c r="E58" s="95"/>
      <c r="F58" s="95"/>
      <c r="G58" s="25"/>
    </row>
    <row r="59" spans="1:7" x14ac:dyDescent="0.15">
      <c r="A59" s="24"/>
      <c r="B59" s="24"/>
      <c r="C59" s="111"/>
      <c r="D59" s="95"/>
      <c r="E59" s="95"/>
      <c r="F59" s="95"/>
      <c r="G59" s="25"/>
    </row>
    <row r="60" spans="1:7" x14ac:dyDescent="0.15">
      <c r="A60" s="24"/>
      <c r="B60" s="24"/>
      <c r="C60" s="111"/>
      <c r="D60" s="95"/>
      <c r="E60" s="95"/>
      <c r="F60" s="95"/>
      <c r="G60" s="25"/>
    </row>
    <row r="61" spans="1:7" x14ac:dyDescent="0.15">
      <c r="A61" s="24"/>
      <c r="B61" s="24"/>
      <c r="C61" s="111"/>
      <c r="D61" s="95"/>
      <c r="E61" s="95"/>
      <c r="F61" s="95"/>
      <c r="G61" s="25"/>
    </row>
  </sheetData>
  <sheetProtection sheet="1" objects="1" scenarios="1"/>
  <phoneticPr fontId="2"/>
  <dataValidations count="2">
    <dataValidation type="list" allowBlank="1" showInputMessage="1" showErrorMessage="1" sqref="A6:A61">
      <formula1>"初回申請,変更1回目,変更2回目,変更3回目"</formula1>
    </dataValidation>
    <dataValidation type="date" allowBlank="1" showInputMessage="1" showErrorMessage="1" error="補助対象外の期間です" sqref="D6:F61">
      <formula1>45017</formula1>
      <formula2>45053</formula2>
    </dataValidation>
  </dataValidations>
  <pageMargins left="0.70866141732283472" right="0.70866141732283472" top="0.74803149606299213" bottom="0.74803149606299213" header="0.31496062992125984" footer="0.31496062992125984"/>
  <pageSetup paperSize="9" scale="7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68"/>
  <sheetViews>
    <sheetView view="pageBreakPreview" zoomScale="70" zoomScaleNormal="100" zoomScaleSheetLayoutView="70" workbookViewId="0">
      <selection activeCell="C6" sqref="C6"/>
    </sheetView>
  </sheetViews>
  <sheetFormatPr defaultRowHeight="13.5" x14ac:dyDescent="0.15"/>
  <cols>
    <col min="1" max="1" width="11" bestFit="1" customWidth="1"/>
    <col min="2" max="2" width="11.75" bestFit="1" customWidth="1"/>
    <col min="3" max="3" width="35.25" customWidth="1"/>
    <col min="4" max="6" width="11.75" customWidth="1"/>
    <col min="7" max="7" width="16.625" style="1" customWidth="1"/>
    <col min="8" max="8" width="28.5" bestFit="1" customWidth="1"/>
    <col min="9" max="9" width="11.625" bestFit="1" customWidth="1"/>
  </cols>
  <sheetData>
    <row r="1" spans="1:7" ht="19.899999999999999" customHeight="1" x14ac:dyDescent="0.15">
      <c r="A1" t="s">
        <v>70</v>
      </c>
    </row>
    <row r="2" spans="1:7" ht="19.899999999999999" customHeight="1" x14ac:dyDescent="0.15">
      <c r="A2" s="68" t="str">
        <f>IF('報告書1-1'!B7="","",'報告書1-1'!B7)</f>
        <v/>
      </c>
    </row>
    <row r="3" spans="1:7" ht="19.899999999999999" customHeight="1" x14ac:dyDescent="0.15">
      <c r="C3" s="64" t="str">
        <f>IF('報告書1-1'!B28="","",'報告書1-1'!B28*'報告書1-1'!B29*3600)</f>
        <v/>
      </c>
    </row>
    <row r="4" spans="1:7" ht="19.899999999999999" customHeight="1" x14ac:dyDescent="0.15">
      <c r="C4" s="65">
        <f>MIN(SUM(G:G),C3)</f>
        <v>0</v>
      </c>
    </row>
    <row r="5" spans="1:7" s="2" customFormat="1" x14ac:dyDescent="0.15">
      <c r="A5" s="60" t="s">
        <v>61</v>
      </c>
      <c r="B5" s="6" t="s">
        <v>113</v>
      </c>
      <c r="C5" s="6" t="s">
        <v>60</v>
      </c>
      <c r="D5" s="6" t="s">
        <v>128</v>
      </c>
      <c r="E5" s="6" t="s">
        <v>111</v>
      </c>
      <c r="F5" s="6" t="s">
        <v>112</v>
      </c>
      <c r="G5" s="7" t="s">
        <v>66</v>
      </c>
    </row>
    <row r="6" spans="1:7" x14ac:dyDescent="0.15">
      <c r="A6" s="24"/>
      <c r="B6" s="24"/>
      <c r="C6" s="98"/>
      <c r="D6" s="97"/>
      <c r="E6" s="97"/>
      <c r="F6" s="97"/>
      <c r="G6" s="25"/>
    </row>
    <row r="7" spans="1:7" x14ac:dyDescent="0.15">
      <c r="A7" s="24"/>
      <c r="B7" s="24"/>
      <c r="C7" s="98"/>
      <c r="D7" s="97"/>
      <c r="E7" s="97"/>
      <c r="F7" s="97"/>
      <c r="G7" s="25"/>
    </row>
    <row r="8" spans="1:7" x14ac:dyDescent="0.15">
      <c r="A8" s="24"/>
      <c r="B8" s="24"/>
      <c r="C8" s="98"/>
      <c r="D8" s="97"/>
      <c r="E8" s="97"/>
      <c r="F8" s="97"/>
      <c r="G8" s="25"/>
    </row>
    <row r="9" spans="1:7" x14ac:dyDescent="0.15">
      <c r="A9" s="24"/>
      <c r="B9" s="24"/>
      <c r="C9" s="98"/>
      <c r="D9" s="97"/>
      <c r="E9" s="97"/>
      <c r="F9" s="97"/>
      <c r="G9" s="25"/>
    </row>
    <row r="10" spans="1:7" x14ac:dyDescent="0.15">
      <c r="A10" s="24"/>
      <c r="B10" s="24"/>
      <c r="C10" s="98"/>
      <c r="D10" s="97"/>
      <c r="E10" s="97"/>
      <c r="F10" s="97"/>
      <c r="G10" s="25"/>
    </row>
    <row r="11" spans="1:7" x14ac:dyDescent="0.15">
      <c r="A11" s="24"/>
      <c r="B11" s="24"/>
      <c r="C11" s="98"/>
      <c r="D11" s="97"/>
      <c r="E11" s="97"/>
      <c r="F11" s="97"/>
      <c r="G11" s="25"/>
    </row>
    <row r="12" spans="1:7" x14ac:dyDescent="0.15">
      <c r="A12" s="24"/>
      <c r="B12" s="24"/>
      <c r="C12" s="98"/>
      <c r="D12" s="97"/>
      <c r="E12" s="97"/>
      <c r="F12" s="97"/>
      <c r="G12" s="25"/>
    </row>
    <row r="13" spans="1:7" x14ac:dyDescent="0.15">
      <c r="A13" s="24"/>
      <c r="B13" s="24"/>
      <c r="C13" s="98"/>
      <c r="D13" s="97"/>
      <c r="E13" s="97"/>
      <c r="F13" s="97"/>
      <c r="G13" s="25"/>
    </row>
    <row r="14" spans="1:7" x14ac:dyDescent="0.15">
      <c r="A14" s="24"/>
      <c r="B14" s="24"/>
      <c r="C14" s="98"/>
      <c r="D14" s="97"/>
      <c r="E14" s="97"/>
      <c r="F14" s="97"/>
      <c r="G14" s="25"/>
    </row>
    <row r="15" spans="1:7" x14ac:dyDescent="0.15">
      <c r="A15" s="24"/>
      <c r="B15" s="24"/>
      <c r="C15" s="98"/>
      <c r="D15" s="97"/>
      <c r="E15" s="97"/>
      <c r="F15" s="97"/>
      <c r="G15" s="25"/>
    </row>
    <row r="16" spans="1:7" x14ac:dyDescent="0.15">
      <c r="A16" s="24"/>
      <c r="B16" s="24"/>
      <c r="C16" s="98"/>
      <c r="D16" s="97"/>
      <c r="E16" s="97"/>
      <c r="F16" s="97"/>
      <c r="G16" s="25"/>
    </row>
    <row r="17" spans="1:7" x14ac:dyDescent="0.15">
      <c r="A17" s="24"/>
      <c r="B17" s="24"/>
      <c r="C17" s="98"/>
      <c r="D17" s="97"/>
      <c r="E17" s="97"/>
      <c r="F17" s="97"/>
      <c r="G17" s="25"/>
    </row>
    <row r="18" spans="1:7" x14ac:dyDescent="0.15">
      <c r="A18" s="24"/>
      <c r="B18" s="24"/>
      <c r="C18" s="98"/>
      <c r="D18" s="97"/>
      <c r="E18" s="97"/>
      <c r="F18" s="97"/>
      <c r="G18" s="25"/>
    </row>
    <row r="19" spans="1:7" x14ac:dyDescent="0.15">
      <c r="A19" s="24"/>
      <c r="B19" s="24"/>
      <c r="C19" s="98"/>
      <c r="D19" s="97"/>
      <c r="E19" s="97"/>
      <c r="F19" s="97"/>
      <c r="G19" s="25"/>
    </row>
    <row r="20" spans="1:7" x14ac:dyDescent="0.15">
      <c r="A20" s="24"/>
      <c r="B20" s="24"/>
      <c r="C20" s="98"/>
      <c r="D20" s="97"/>
      <c r="E20" s="97"/>
      <c r="F20" s="97"/>
      <c r="G20" s="25"/>
    </row>
    <row r="21" spans="1:7" x14ac:dyDescent="0.15">
      <c r="A21" s="24"/>
      <c r="B21" s="24"/>
      <c r="C21" s="98"/>
      <c r="D21" s="97"/>
      <c r="E21" s="97"/>
      <c r="F21" s="97"/>
      <c r="G21" s="25"/>
    </row>
    <row r="22" spans="1:7" x14ac:dyDescent="0.15">
      <c r="A22" s="24"/>
      <c r="B22" s="24"/>
      <c r="C22" s="98"/>
      <c r="D22" s="97"/>
      <c r="E22" s="97"/>
      <c r="F22" s="97"/>
      <c r="G22" s="25"/>
    </row>
    <row r="23" spans="1:7" x14ac:dyDescent="0.15">
      <c r="A23" s="24"/>
      <c r="B23" s="24"/>
      <c r="C23" s="98"/>
      <c r="D23" s="97"/>
      <c r="E23" s="97"/>
      <c r="F23" s="97"/>
      <c r="G23" s="25"/>
    </row>
    <row r="24" spans="1:7" x14ac:dyDescent="0.15">
      <c r="A24" s="24"/>
      <c r="B24" s="24"/>
      <c r="C24" s="98"/>
      <c r="D24" s="97"/>
      <c r="E24" s="97"/>
      <c r="F24" s="97"/>
      <c r="G24" s="25"/>
    </row>
    <row r="25" spans="1:7" x14ac:dyDescent="0.15">
      <c r="A25" s="24"/>
      <c r="B25" s="24"/>
      <c r="C25" s="98"/>
      <c r="D25" s="97"/>
      <c r="E25" s="97"/>
      <c r="F25" s="97"/>
      <c r="G25" s="25"/>
    </row>
    <row r="26" spans="1:7" x14ac:dyDescent="0.15">
      <c r="A26" s="24"/>
      <c r="B26" s="24"/>
      <c r="C26" s="98"/>
      <c r="D26" s="97"/>
      <c r="E26" s="97"/>
      <c r="F26" s="97"/>
      <c r="G26" s="25"/>
    </row>
    <row r="27" spans="1:7" x14ac:dyDescent="0.15">
      <c r="A27" s="24"/>
      <c r="B27" s="24"/>
      <c r="C27" s="98"/>
      <c r="D27" s="97"/>
      <c r="E27" s="97"/>
      <c r="F27" s="97"/>
      <c r="G27" s="25"/>
    </row>
    <row r="28" spans="1:7" x14ac:dyDescent="0.15">
      <c r="A28" s="24"/>
      <c r="B28" s="24"/>
      <c r="C28" s="98"/>
      <c r="D28" s="97"/>
      <c r="E28" s="97"/>
      <c r="F28" s="97"/>
      <c r="G28" s="25"/>
    </row>
    <row r="29" spans="1:7" x14ac:dyDescent="0.15">
      <c r="A29" s="24"/>
      <c r="B29" s="24"/>
      <c r="C29" s="98"/>
      <c r="D29" s="97"/>
      <c r="E29" s="97"/>
      <c r="F29" s="97"/>
      <c r="G29" s="25"/>
    </row>
    <row r="30" spans="1:7" x14ac:dyDescent="0.15">
      <c r="A30" s="24"/>
      <c r="B30" s="24"/>
      <c r="C30" s="98"/>
      <c r="D30" s="97"/>
      <c r="E30" s="97"/>
      <c r="F30" s="97"/>
      <c r="G30" s="25"/>
    </row>
    <row r="31" spans="1:7" x14ac:dyDescent="0.15">
      <c r="A31" s="24"/>
      <c r="B31" s="24"/>
      <c r="C31" s="98"/>
      <c r="D31" s="97"/>
      <c r="E31" s="97"/>
      <c r="F31" s="97"/>
      <c r="G31" s="25"/>
    </row>
    <row r="32" spans="1:7" x14ac:dyDescent="0.15">
      <c r="A32" s="24"/>
      <c r="B32" s="24"/>
      <c r="C32" s="98"/>
      <c r="D32" s="97"/>
      <c r="E32" s="97"/>
      <c r="F32" s="97"/>
      <c r="G32" s="25"/>
    </row>
    <row r="33" spans="1:7" x14ac:dyDescent="0.15">
      <c r="A33" s="24"/>
      <c r="B33" s="24"/>
      <c r="C33" s="98"/>
      <c r="D33" s="97"/>
      <c r="E33" s="97"/>
      <c r="F33" s="97"/>
      <c r="G33" s="25"/>
    </row>
    <row r="34" spans="1:7" x14ac:dyDescent="0.15">
      <c r="A34" s="24"/>
      <c r="B34" s="24"/>
      <c r="C34" s="98"/>
      <c r="D34" s="97"/>
      <c r="E34" s="97"/>
      <c r="F34" s="97"/>
      <c r="G34" s="25"/>
    </row>
    <row r="35" spans="1:7" x14ac:dyDescent="0.15">
      <c r="A35" s="24"/>
      <c r="B35" s="24"/>
      <c r="C35" s="98"/>
      <c r="D35" s="97"/>
      <c r="E35" s="97"/>
      <c r="F35" s="97"/>
      <c r="G35" s="25"/>
    </row>
    <row r="36" spans="1:7" x14ac:dyDescent="0.15">
      <c r="A36" s="24"/>
      <c r="B36" s="24"/>
      <c r="C36" s="98"/>
      <c r="D36" s="97"/>
      <c r="E36" s="97"/>
      <c r="F36" s="97"/>
      <c r="G36" s="25"/>
    </row>
    <row r="37" spans="1:7" x14ac:dyDescent="0.15">
      <c r="A37" s="24"/>
      <c r="B37" s="24"/>
      <c r="C37" s="98"/>
      <c r="D37" s="97"/>
      <c r="E37" s="97"/>
      <c r="F37" s="97"/>
      <c r="G37" s="25"/>
    </row>
    <row r="38" spans="1:7" x14ac:dyDescent="0.15">
      <c r="A38" s="24"/>
      <c r="B38" s="24"/>
      <c r="C38" s="98"/>
      <c r="D38" s="97"/>
      <c r="E38" s="97"/>
      <c r="F38" s="97"/>
      <c r="G38" s="25"/>
    </row>
    <row r="39" spans="1:7" x14ac:dyDescent="0.15">
      <c r="A39" s="24"/>
      <c r="B39" s="24"/>
      <c r="C39" s="98"/>
      <c r="D39" s="97"/>
      <c r="E39" s="97"/>
      <c r="F39" s="97"/>
      <c r="G39" s="25"/>
    </row>
    <row r="40" spans="1:7" x14ac:dyDescent="0.15">
      <c r="A40" s="24"/>
      <c r="B40" s="24"/>
      <c r="C40" s="98"/>
      <c r="D40" s="97"/>
      <c r="E40" s="97"/>
      <c r="F40" s="97"/>
      <c r="G40" s="25"/>
    </row>
    <row r="41" spans="1:7" x14ac:dyDescent="0.15">
      <c r="A41" s="24"/>
      <c r="B41" s="24"/>
      <c r="C41" s="98"/>
      <c r="D41" s="97"/>
      <c r="E41" s="97"/>
      <c r="F41" s="97"/>
      <c r="G41" s="25"/>
    </row>
    <row r="42" spans="1:7" x14ac:dyDescent="0.15">
      <c r="A42" s="24"/>
      <c r="B42" s="24"/>
      <c r="C42" s="98"/>
      <c r="D42" s="97"/>
      <c r="E42" s="97"/>
      <c r="F42" s="97"/>
      <c r="G42" s="25"/>
    </row>
    <row r="43" spans="1:7" x14ac:dyDescent="0.15">
      <c r="A43" s="24"/>
      <c r="B43" s="24"/>
      <c r="C43" s="98"/>
      <c r="D43" s="97"/>
      <c r="E43" s="97"/>
      <c r="F43" s="97"/>
      <c r="G43" s="25"/>
    </row>
    <row r="44" spans="1:7" x14ac:dyDescent="0.15">
      <c r="A44" s="24"/>
      <c r="B44" s="24"/>
      <c r="C44" s="98"/>
      <c r="D44" s="97"/>
      <c r="E44" s="97"/>
      <c r="F44" s="97"/>
      <c r="G44" s="25"/>
    </row>
    <row r="45" spans="1:7" x14ac:dyDescent="0.15">
      <c r="A45" s="24"/>
      <c r="B45" s="24"/>
      <c r="C45" s="98"/>
      <c r="D45" s="97"/>
      <c r="E45" s="97"/>
      <c r="F45" s="97"/>
      <c r="G45" s="25"/>
    </row>
    <row r="46" spans="1:7" x14ac:dyDescent="0.15">
      <c r="A46" s="24"/>
      <c r="B46" s="24"/>
      <c r="C46" s="98"/>
      <c r="D46" s="97"/>
      <c r="E46" s="97"/>
      <c r="F46" s="97"/>
      <c r="G46" s="25"/>
    </row>
    <row r="47" spans="1:7" x14ac:dyDescent="0.15">
      <c r="A47" s="24"/>
      <c r="B47" s="24"/>
      <c r="C47" s="98"/>
      <c r="D47" s="97"/>
      <c r="E47" s="97"/>
      <c r="F47" s="97"/>
      <c r="G47" s="25"/>
    </row>
    <row r="48" spans="1:7" x14ac:dyDescent="0.15">
      <c r="A48" s="24"/>
      <c r="B48" s="24"/>
      <c r="C48" s="98"/>
      <c r="D48" s="97"/>
      <c r="E48" s="97"/>
      <c r="F48" s="97"/>
      <c r="G48" s="25"/>
    </row>
    <row r="49" spans="1:7" x14ac:dyDescent="0.15">
      <c r="A49" s="24"/>
      <c r="B49" s="24"/>
      <c r="C49" s="98"/>
      <c r="D49" s="97"/>
      <c r="E49" s="97"/>
      <c r="F49" s="97"/>
      <c r="G49" s="25"/>
    </row>
    <row r="50" spans="1:7" x14ac:dyDescent="0.15">
      <c r="A50" s="24"/>
      <c r="B50" s="24"/>
      <c r="C50" s="98"/>
      <c r="D50" s="97"/>
      <c r="E50" s="97"/>
      <c r="F50" s="97"/>
      <c r="G50" s="25"/>
    </row>
    <row r="51" spans="1:7" x14ac:dyDescent="0.15">
      <c r="A51" s="24"/>
      <c r="B51" s="24"/>
      <c r="C51" s="98"/>
      <c r="D51" s="97"/>
      <c r="E51" s="97"/>
      <c r="F51" s="97"/>
      <c r="G51" s="25"/>
    </row>
    <row r="52" spans="1:7" x14ac:dyDescent="0.15">
      <c r="A52" s="24"/>
      <c r="B52" s="24"/>
      <c r="C52" s="98"/>
      <c r="D52" s="97"/>
      <c r="E52" s="97"/>
      <c r="F52" s="97"/>
      <c r="G52" s="25"/>
    </row>
    <row r="53" spans="1:7" x14ac:dyDescent="0.15">
      <c r="A53" s="24"/>
      <c r="B53" s="24"/>
      <c r="C53" s="98"/>
      <c r="D53" s="97"/>
      <c r="E53" s="97"/>
      <c r="F53" s="97"/>
      <c r="G53" s="25"/>
    </row>
    <row r="54" spans="1:7" x14ac:dyDescent="0.15">
      <c r="A54" s="24"/>
      <c r="B54" s="24"/>
      <c r="C54" s="98"/>
      <c r="D54" s="97"/>
      <c r="E54" s="97"/>
      <c r="F54" s="97"/>
      <c r="G54" s="25"/>
    </row>
    <row r="55" spans="1:7" x14ac:dyDescent="0.15">
      <c r="A55" s="24"/>
      <c r="B55" s="24"/>
      <c r="C55" s="98"/>
      <c r="D55" s="97"/>
      <c r="E55" s="97"/>
      <c r="F55" s="97"/>
      <c r="G55" s="25"/>
    </row>
    <row r="56" spans="1:7" x14ac:dyDescent="0.15">
      <c r="A56" s="24"/>
      <c r="B56" s="24"/>
      <c r="C56" s="98"/>
      <c r="D56" s="97"/>
      <c r="E56" s="97"/>
      <c r="F56" s="97"/>
      <c r="G56" s="25"/>
    </row>
    <row r="57" spans="1:7" x14ac:dyDescent="0.15">
      <c r="A57" s="24"/>
      <c r="B57" s="24"/>
      <c r="C57" s="98"/>
      <c r="D57" s="97"/>
      <c r="E57" s="97"/>
      <c r="F57" s="97"/>
      <c r="G57" s="25"/>
    </row>
    <row r="58" spans="1:7" x14ac:dyDescent="0.15">
      <c r="A58" s="24"/>
      <c r="B58" s="24"/>
      <c r="C58" s="98"/>
      <c r="D58" s="97"/>
      <c r="E58" s="97"/>
      <c r="F58" s="97"/>
      <c r="G58" s="25"/>
    </row>
    <row r="59" spans="1:7" x14ac:dyDescent="0.15">
      <c r="A59" s="24"/>
      <c r="B59" s="24"/>
      <c r="C59" s="98"/>
      <c r="D59" s="97"/>
      <c r="E59" s="97"/>
      <c r="F59" s="97"/>
      <c r="G59" s="25"/>
    </row>
    <row r="60" spans="1:7" x14ac:dyDescent="0.15">
      <c r="A60" s="24"/>
      <c r="B60" s="24"/>
      <c r="C60" s="98"/>
      <c r="D60" s="97"/>
      <c r="E60" s="97"/>
      <c r="F60" s="97"/>
      <c r="G60" s="25"/>
    </row>
    <row r="61" spans="1:7" x14ac:dyDescent="0.15">
      <c r="A61" s="24"/>
      <c r="B61" s="24"/>
      <c r="C61" s="98"/>
      <c r="D61" s="97"/>
      <c r="E61" s="97"/>
      <c r="F61" s="97"/>
      <c r="G61" s="25"/>
    </row>
    <row r="62" spans="1:7" x14ac:dyDescent="0.15">
      <c r="A62" s="24"/>
      <c r="B62" s="24"/>
      <c r="C62" s="98"/>
      <c r="D62" s="97"/>
      <c r="E62" s="97"/>
      <c r="F62" s="97"/>
      <c r="G62" s="25"/>
    </row>
    <row r="63" spans="1:7" x14ac:dyDescent="0.15">
      <c r="A63" s="24"/>
      <c r="B63" s="24"/>
      <c r="C63" s="98"/>
      <c r="D63" s="97"/>
      <c r="E63" s="97"/>
      <c r="F63" s="97"/>
      <c r="G63" s="25"/>
    </row>
    <row r="64" spans="1:7" x14ac:dyDescent="0.15">
      <c r="A64" s="24"/>
      <c r="B64" s="24"/>
      <c r="C64" s="98"/>
      <c r="D64" s="97"/>
      <c r="E64" s="97"/>
      <c r="F64" s="97"/>
      <c r="G64" s="25"/>
    </row>
    <row r="65" spans="1:7" x14ac:dyDescent="0.15">
      <c r="A65" s="24"/>
      <c r="B65" s="24"/>
      <c r="C65" s="98"/>
      <c r="D65" s="97"/>
      <c r="E65" s="97"/>
      <c r="F65" s="97"/>
      <c r="G65" s="25"/>
    </row>
    <row r="66" spans="1:7" x14ac:dyDescent="0.15">
      <c r="A66" s="24"/>
      <c r="B66" s="24"/>
      <c r="C66" s="98"/>
      <c r="D66" s="97"/>
      <c r="E66" s="97"/>
      <c r="F66" s="97"/>
      <c r="G66" s="25"/>
    </row>
    <row r="67" spans="1:7" x14ac:dyDescent="0.15">
      <c r="A67" s="24"/>
      <c r="B67" s="24"/>
      <c r="C67" s="98"/>
      <c r="D67" s="97"/>
      <c r="E67" s="97"/>
      <c r="F67" s="97"/>
      <c r="G67" s="25"/>
    </row>
    <row r="68" spans="1:7" x14ac:dyDescent="0.15">
      <c r="A68" s="24"/>
      <c r="B68" s="24"/>
      <c r="C68" s="98"/>
      <c r="D68" s="97"/>
      <c r="E68" s="97"/>
      <c r="F68" s="97"/>
      <c r="G68" s="25"/>
    </row>
  </sheetData>
  <sheetProtection sheet="1" objects="1" scenarios="1"/>
  <phoneticPr fontId="2"/>
  <dataValidations count="2">
    <dataValidation type="list" allowBlank="1" showInputMessage="1" showErrorMessage="1" sqref="A6:A68">
      <formula1>"初回申請,変更1回目,変更2回目,変更3回目"</formula1>
    </dataValidation>
    <dataValidation type="date" allowBlank="1" showInputMessage="1" showErrorMessage="1" error="補助対象外の期間です" sqref="D6:F68">
      <formula1>45017</formula1>
      <formula2>45053</formula2>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70" zoomScaleNormal="100" zoomScaleSheetLayoutView="70" workbookViewId="0">
      <selection activeCell="G5" sqref="G5"/>
    </sheetView>
  </sheetViews>
  <sheetFormatPr defaultRowHeight="13.5" x14ac:dyDescent="0.15"/>
  <cols>
    <col min="1" max="1" width="11" bestFit="1" customWidth="1"/>
    <col min="2" max="2" width="11.75" bestFit="1" customWidth="1"/>
    <col min="3" max="3" width="22.25" customWidth="1"/>
    <col min="4" max="6" width="11.75" customWidth="1"/>
    <col min="7" max="7" width="41.625" customWidth="1"/>
    <col min="8" max="8" width="16.625" style="1" customWidth="1"/>
    <col min="9" max="9" width="28.5" bestFit="1" customWidth="1"/>
    <col min="10" max="10" width="11.625" bestFit="1" customWidth="1"/>
  </cols>
  <sheetData>
    <row r="1" spans="1:8" ht="19.899999999999999" customHeight="1" x14ac:dyDescent="0.15">
      <c r="A1" t="s">
        <v>71</v>
      </c>
      <c r="G1" t="str">
        <f>IF(AND(COUNTIF(C:C,"簡易病室本体")=0,COUNTIF(C:C,"付帯備品")&gt;0),"付帯備品のみの申請はできません","")</f>
        <v/>
      </c>
    </row>
    <row r="2" spans="1:8" ht="19.899999999999999" customHeight="1" x14ac:dyDescent="0.15">
      <c r="A2" t="str">
        <f>IF('報告書1-1'!B7="","",'報告書1-1'!B7)</f>
        <v/>
      </c>
    </row>
    <row r="3" spans="1:8" s="2" customFormat="1" ht="19.899999999999999" customHeight="1" x14ac:dyDescent="0.15">
      <c r="A3" s="60" t="s">
        <v>61</v>
      </c>
      <c r="B3" s="6" t="s">
        <v>113</v>
      </c>
      <c r="C3" s="6" t="s">
        <v>1</v>
      </c>
      <c r="D3" s="6" t="s">
        <v>128</v>
      </c>
      <c r="E3" s="6" t="s">
        <v>111</v>
      </c>
      <c r="F3" s="6" t="s">
        <v>112</v>
      </c>
      <c r="G3" s="6" t="s">
        <v>25</v>
      </c>
      <c r="H3" s="7" t="s">
        <v>67</v>
      </c>
    </row>
    <row r="4" spans="1:8" x14ac:dyDescent="0.15">
      <c r="A4" s="24"/>
      <c r="B4" s="96"/>
      <c r="C4" s="27"/>
      <c r="D4" s="97"/>
      <c r="E4" s="97"/>
      <c r="F4" s="97"/>
      <c r="G4" s="27"/>
      <c r="H4" s="25"/>
    </row>
    <row r="5" spans="1:8" x14ac:dyDescent="0.15">
      <c r="A5" s="24"/>
      <c r="B5" s="24"/>
      <c r="C5" s="27"/>
      <c r="D5" s="97"/>
      <c r="E5" s="97"/>
      <c r="F5" s="97"/>
      <c r="G5" s="27"/>
      <c r="H5" s="25"/>
    </row>
    <row r="6" spans="1:8" x14ac:dyDescent="0.15">
      <c r="A6" s="24"/>
      <c r="B6" s="24"/>
      <c r="C6" s="27"/>
      <c r="D6" s="97"/>
      <c r="E6" s="97"/>
      <c r="F6" s="97"/>
      <c r="G6" s="27"/>
      <c r="H6" s="25"/>
    </row>
    <row r="7" spans="1:8" x14ac:dyDescent="0.15">
      <c r="A7" s="24"/>
      <c r="B7" s="24"/>
      <c r="C7" s="27"/>
      <c r="D7" s="97"/>
      <c r="E7" s="97"/>
      <c r="F7" s="97"/>
      <c r="G7" s="27"/>
      <c r="H7" s="25"/>
    </row>
    <row r="8" spans="1:8" x14ac:dyDescent="0.15">
      <c r="A8" s="24"/>
      <c r="B8" s="24"/>
      <c r="C8" s="27"/>
      <c r="D8" s="97"/>
      <c r="E8" s="97"/>
      <c r="F8" s="97"/>
      <c r="G8" s="27"/>
      <c r="H8" s="25"/>
    </row>
    <row r="9" spans="1:8" x14ac:dyDescent="0.15">
      <c r="A9" s="24"/>
      <c r="B9" s="24"/>
      <c r="C9" s="27"/>
      <c r="D9" s="97"/>
      <c r="E9" s="97"/>
      <c r="F9" s="97"/>
      <c r="G9" s="27"/>
      <c r="H9" s="25"/>
    </row>
    <row r="10" spans="1:8" x14ac:dyDescent="0.15">
      <c r="A10" s="24"/>
      <c r="B10" s="24"/>
      <c r="C10" s="27"/>
      <c r="D10" s="97"/>
      <c r="E10" s="97"/>
      <c r="F10" s="97"/>
      <c r="G10" s="27"/>
      <c r="H10" s="25"/>
    </row>
    <row r="11" spans="1:8" x14ac:dyDescent="0.15">
      <c r="A11" s="24"/>
      <c r="B11" s="24"/>
      <c r="C11" s="27"/>
      <c r="D11" s="97"/>
      <c r="E11" s="97"/>
      <c r="F11" s="97"/>
      <c r="G11" s="27"/>
      <c r="H11" s="25"/>
    </row>
    <row r="12" spans="1:8" x14ac:dyDescent="0.15">
      <c r="A12" s="24"/>
      <c r="B12" s="24"/>
      <c r="C12" s="27"/>
      <c r="D12" s="97"/>
      <c r="E12" s="97"/>
      <c r="F12" s="97"/>
      <c r="G12" s="27"/>
      <c r="H12" s="25"/>
    </row>
    <row r="13" spans="1:8" x14ac:dyDescent="0.15">
      <c r="A13" s="24"/>
      <c r="B13" s="24"/>
      <c r="C13" s="27"/>
      <c r="D13" s="97"/>
      <c r="E13" s="97"/>
      <c r="F13" s="97"/>
      <c r="G13" s="27"/>
      <c r="H13" s="25"/>
    </row>
    <row r="14" spans="1:8" x14ac:dyDescent="0.15">
      <c r="A14" s="24"/>
      <c r="B14" s="24"/>
      <c r="C14" s="27"/>
      <c r="D14" s="97"/>
      <c r="E14" s="97"/>
      <c r="F14" s="97"/>
      <c r="G14" s="27"/>
      <c r="H14" s="25"/>
    </row>
    <row r="15" spans="1:8" x14ac:dyDescent="0.15">
      <c r="A15" s="24"/>
      <c r="B15" s="24"/>
      <c r="C15" s="27"/>
      <c r="D15" s="97"/>
      <c r="E15" s="97"/>
      <c r="F15" s="97"/>
      <c r="G15" s="27"/>
      <c r="H15" s="25"/>
    </row>
    <row r="16" spans="1:8" x14ac:dyDescent="0.15">
      <c r="A16" s="24"/>
      <c r="B16" s="24"/>
      <c r="C16" s="27"/>
      <c r="D16" s="97"/>
      <c r="E16" s="97"/>
      <c r="F16" s="97"/>
      <c r="G16" s="27"/>
      <c r="H16" s="25"/>
    </row>
    <row r="17" spans="1:8" x14ac:dyDescent="0.15">
      <c r="A17" s="24"/>
      <c r="B17" s="24"/>
      <c r="C17" s="27"/>
      <c r="D17" s="97"/>
      <c r="E17" s="97"/>
      <c r="F17" s="97"/>
      <c r="G17" s="27"/>
      <c r="H17" s="25"/>
    </row>
    <row r="18" spans="1:8" x14ac:dyDescent="0.15">
      <c r="A18" s="24"/>
      <c r="B18" s="24"/>
      <c r="C18" s="27"/>
      <c r="D18" s="97"/>
      <c r="E18" s="97"/>
      <c r="F18" s="97"/>
      <c r="G18" s="27"/>
      <c r="H18" s="25"/>
    </row>
    <row r="19" spans="1:8" x14ac:dyDescent="0.15">
      <c r="A19" s="24"/>
      <c r="B19" s="24"/>
      <c r="C19" s="27"/>
      <c r="D19" s="97"/>
      <c r="E19" s="97"/>
      <c r="F19" s="97"/>
      <c r="G19" s="27"/>
      <c r="H19" s="25"/>
    </row>
    <row r="20" spans="1:8" x14ac:dyDescent="0.15">
      <c r="A20" s="24"/>
      <c r="B20" s="24"/>
      <c r="C20" s="27"/>
      <c r="D20" s="97"/>
      <c r="E20" s="97"/>
      <c r="F20" s="97"/>
      <c r="G20" s="27"/>
      <c r="H20" s="25"/>
    </row>
    <row r="21" spans="1:8" x14ac:dyDescent="0.15">
      <c r="A21" s="24"/>
      <c r="B21" s="24"/>
      <c r="C21" s="27"/>
      <c r="D21" s="97"/>
      <c r="E21" s="97"/>
      <c r="F21" s="97"/>
      <c r="G21" s="27"/>
      <c r="H21" s="25"/>
    </row>
    <row r="22" spans="1:8" x14ac:dyDescent="0.15">
      <c r="A22" s="24"/>
      <c r="B22" s="24"/>
      <c r="C22" s="27"/>
      <c r="D22" s="97"/>
      <c r="E22" s="97"/>
      <c r="F22" s="97"/>
      <c r="G22" s="27"/>
      <c r="H22" s="25"/>
    </row>
    <row r="23" spans="1:8" x14ac:dyDescent="0.15">
      <c r="A23" s="24"/>
      <c r="B23" s="24"/>
      <c r="C23" s="27"/>
      <c r="D23" s="97"/>
      <c r="E23" s="97"/>
      <c r="F23" s="97"/>
      <c r="G23" s="27"/>
      <c r="H23" s="25"/>
    </row>
    <row r="24" spans="1:8" x14ac:dyDescent="0.15">
      <c r="A24" s="24"/>
      <c r="B24" s="24"/>
      <c r="C24" s="27"/>
      <c r="D24" s="97"/>
      <c r="E24" s="97"/>
      <c r="F24" s="97"/>
      <c r="G24" s="27"/>
      <c r="H24" s="25"/>
    </row>
    <row r="25" spans="1:8" x14ac:dyDescent="0.15">
      <c r="A25" s="24"/>
      <c r="B25" s="24"/>
      <c r="C25" s="27"/>
      <c r="D25" s="97"/>
      <c r="E25" s="97"/>
      <c r="F25" s="97"/>
      <c r="G25" s="27"/>
      <c r="H25" s="25"/>
    </row>
    <row r="26" spans="1:8" x14ac:dyDescent="0.15">
      <c r="A26" s="24"/>
      <c r="B26" s="24"/>
      <c r="C26" s="27"/>
      <c r="D26" s="97"/>
      <c r="E26" s="97"/>
      <c r="F26" s="97"/>
      <c r="G26" s="27"/>
      <c r="H26" s="25"/>
    </row>
    <row r="27" spans="1:8" x14ac:dyDescent="0.15">
      <c r="A27" s="24"/>
      <c r="B27" s="24"/>
      <c r="C27" s="27"/>
      <c r="D27" s="97"/>
      <c r="E27" s="97"/>
      <c r="F27" s="97"/>
      <c r="G27" s="27"/>
      <c r="H27" s="25"/>
    </row>
    <row r="28" spans="1:8" x14ac:dyDescent="0.15">
      <c r="A28" s="24"/>
      <c r="B28" s="24"/>
      <c r="C28" s="27"/>
      <c r="D28" s="97"/>
      <c r="E28" s="97"/>
      <c r="F28" s="97"/>
      <c r="G28" s="27"/>
      <c r="H28" s="25"/>
    </row>
    <row r="29" spans="1:8" x14ac:dyDescent="0.15">
      <c r="A29" s="24"/>
      <c r="B29" s="24"/>
      <c r="C29" s="27"/>
      <c r="D29" s="97"/>
      <c r="E29" s="97"/>
      <c r="F29" s="97"/>
      <c r="G29" s="27"/>
      <c r="H29" s="25"/>
    </row>
    <row r="30" spans="1:8" x14ac:dyDescent="0.15">
      <c r="A30" s="24"/>
      <c r="B30" s="24"/>
      <c r="C30" s="27"/>
      <c r="D30" s="97"/>
      <c r="E30" s="97"/>
      <c r="F30" s="97"/>
      <c r="G30" s="27"/>
      <c r="H30" s="25"/>
    </row>
    <row r="31" spans="1:8" x14ac:dyDescent="0.15">
      <c r="A31" s="24"/>
      <c r="B31" s="24"/>
      <c r="C31" s="27"/>
      <c r="D31" s="97"/>
      <c r="E31" s="97"/>
      <c r="F31" s="97"/>
      <c r="G31" s="27"/>
      <c r="H31" s="25"/>
    </row>
    <row r="32" spans="1:8" x14ac:dyDescent="0.15">
      <c r="A32" s="24"/>
      <c r="B32" s="24"/>
      <c r="C32" s="27"/>
      <c r="D32" s="97"/>
      <c r="E32" s="97"/>
      <c r="F32" s="97"/>
      <c r="G32" s="27"/>
      <c r="H32" s="25"/>
    </row>
    <row r="33" spans="1:8" x14ac:dyDescent="0.15">
      <c r="A33" s="24"/>
      <c r="B33" s="24"/>
      <c r="C33" s="27"/>
      <c r="D33" s="97"/>
      <c r="E33" s="97"/>
      <c r="F33" s="97"/>
      <c r="G33" s="27"/>
      <c r="H33" s="25"/>
    </row>
    <row r="34" spans="1:8" x14ac:dyDescent="0.15">
      <c r="A34" s="24"/>
      <c r="B34" s="24"/>
      <c r="C34" s="27"/>
      <c r="D34" s="97"/>
      <c r="E34" s="97"/>
      <c r="F34" s="97"/>
      <c r="G34" s="27"/>
      <c r="H34" s="25"/>
    </row>
    <row r="35" spans="1:8" x14ac:dyDescent="0.15">
      <c r="A35" s="24"/>
      <c r="B35" s="24"/>
      <c r="C35" s="27"/>
      <c r="D35" s="97"/>
      <c r="E35" s="97"/>
      <c r="F35" s="97"/>
      <c r="G35" s="27"/>
      <c r="H35" s="25"/>
    </row>
    <row r="36" spans="1:8" x14ac:dyDescent="0.15">
      <c r="A36" s="24"/>
      <c r="B36" s="24"/>
      <c r="C36" s="27"/>
      <c r="D36" s="97"/>
      <c r="E36" s="97"/>
      <c r="F36" s="97"/>
      <c r="G36" s="27"/>
      <c r="H36" s="25"/>
    </row>
    <row r="37" spans="1:8" x14ac:dyDescent="0.15">
      <c r="A37" s="24"/>
      <c r="B37" s="24"/>
      <c r="C37" s="27"/>
      <c r="D37" s="97"/>
      <c r="E37" s="97"/>
      <c r="F37" s="97"/>
      <c r="G37" s="27"/>
      <c r="H37" s="25"/>
    </row>
    <row r="38" spans="1:8" x14ac:dyDescent="0.15">
      <c r="A38" s="24"/>
      <c r="B38" s="24"/>
      <c r="C38" s="27"/>
      <c r="D38" s="97"/>
      <c r="E38" s="97"/>
      <c r="F38" s="97"/>
      <c r="G38" s="27"/>
      <c r="H38" s="25"/>
    </row>
    <row r="39" spans="1:8" x14ac:dyDescent="0.15">
      <c r="A39" s="24"/>
      <c r="B39" s="24"/>
      <c r="C39" s="27"/>
      <c r="D39" s="97"/>
      <c r="E39" s="97"/>
      <c r="F39" s="97"/>
      <c r="G39" s="27"/>
      <c r="H39" s="25"/>
    </row>
    <row r="40" spans="1:8" x14ac:dyDescent="0.15">
      <c r="A40" s="24"/>
      <c r="B40" s="24"/>
      <c r="C40" s="27"/>
      <c r="D40" s="97"/>
      <c r="E40" s="97"/>
      <c r="F40" s="97"/>
      <c r="G40" s="27"/>
      <c r="H40" s="25"/>
    </row>
    <row r="41" spans="1:8" x14ac:dyDescent="0.15">
      <c r="A41" s="24"/>
      <c r="B41" s="24"/>
      <c r="C41" s="27"/>
      <c r="D41" s="97"/>
      <c r="E41" s="97"/>
      <c r="F41" s="97"/>
      <c r="G41" s="27"/>
      <c r="H41" s="25"/>
    </row>
    <row r="42" spans="1:8" x14ac:dyDescent="0.15">
      <c r="A42" s="24"/>
      <c r="B42" s="24"/>
      <c r="C42" s="27"/>
      <c r="D42" s="97"/>
      <c r="E42" s="97"/>
      <c r="F42" s="97"/>
      <c r="G42" s="27"/>
      <c r="H42" s="25"/>
    </row>
    <row r="43" spans="1:8" x14ac:dyDescent="0.15">
      <c r="A43" s="24"/>
      <c r="B43" s="24"/>
      <c r="C43" s="27"/>
      <c r="D43" s="97"/>
      <c r="E43" s="97"/>
      <c r="F43" s="97"/>
      <c r="G43" s="27"/>
      <c r="H43" s="25"/>
    </row>
    <row r="44" spans="1:8" x14ac:dyDescent="0.15">
      <c r="A44" s="24"/>
      <c r="B44" s="24"/>
      <c r="C44" s="27"/>
      <c r="D44" s="97"/>
      <c r="E44" s="97"/>
      <c r="F44" s="97"/>
      <c r="G44" s="27"/>
      <c r="H44" s="25"/>
    </row>
    <row r="45" spans="1:8" x14ac:dyDescent="0.15">
      <c r="A45" s="24"/>
      <c r="B45" s="24"/>
      <c r="C45" s="27"/>
      <c r="D45" s="97"/>
      <c r="E45" s="97"/>
      <c r="F45" s="97"/>
      <c r="G45" s="27"/>
      <c r="H45" s="25"/>
    </row>
    <row r="46" spans="1:8" x14ac:dyDescent="0.15">
      <c r="A46" s="24"/>
      <c r="B46" s="24"/>
      <c r="C46" s="27"/>
      <c r="D46" s="97"/>
      <c r="E46" s="97"/>
      <c r="F46" s="97"/>
      <c r="G46" s="27"/>
      <c r="H46" s="25"/>
    </row>
    <row r="47" spans="1:8" x14ac:dyDescent="0.15">
      <c r="A47" s="24"/>
      <c r="B47" s="24"/>
      <c r="C47" s="27"/>
      <c r="D47" s="97"/>
      <c r="E47" s="97"/>
      <c r="F47" s="97"/>
      <c r="G47" s="27"/>
      <c r="H47" s="25"/>
    </row>
    <row r="48" spans="1:8" x14ac:dyDescent="0.15">
      <c r="A48" s="24"/>
      <c r="B48" s="24"/>
      <c r="C48" s="27"/>
      <c r="D48" s="97"/>
      <c r="E48" s="97"/>
      <c r="F48" s="97"/>
      <c r="G48" s="27"/>
      <c r="H48" s="25"/>
    </row>
    <row r="49" spans="1:8" x14ac:dyDescent="0.15">
      <c r="A49" s="24"/>
      <c r="B49" s="24"/>
      <c r="C49" s="27"/>
      <c r="D49" s="97"/>
      <c r="E49" s="97"/>
      <c r="F49" s="97"/>
      <c r="G49" s="27"/>
      <c r="H49" s="25"/>
    </row>
    <row r="50" spans="1:8" x14ac:dyDescent="0.15">
      <c r="A50" s="24"/>
      <c r="B50" s="24"/>
      <c r="C50" s="27"/>
      <c r="D50" s="97"/>
      <c r="E50" s="97"/>
      <c r="F50" s="97"/>
      <c r="G50" s="27"/>
      <c r="H50" s="25"/>
    </row>
    <row r="51" spans="1:8" x14ac:dyDescent="0.15">
      <c r="A51" s="24"/>
      <c r="B51" s="24"/>
      <c r="C51" s="27"/>
      <c r="D51" s="97"/>
      <c r="E51" s="97"/>
      <c r="F51" s="97"/>
      <c r="G51" s="27"/>
      <c r="H51" s="25"/>
    </row>
    <row r="52" spans="1:8" x14ac:dyDescent="0.15">
      <c r="A52" s="24"/>
      <c r="B52" s="24"/>
      <c r="C52" s="27"/>
      <c r="D52" s="97"/>
      <c r="E52" s="97"/>
      <c r="F52" s="97"/>
      <c r="G52" s="27"/>
      <c r="H52" s="25"/>
    </row>
    <row r="53" spans="1:8" x14ac:dyDescent="0.15">
      <c r="A53" s="24"/>
      <c r="B53" s="24"/>
      <c r="C53" s="27"/>
      <c r="D53" s="97"/>
      <c r="E53" s="97"/>
      <c r="F53" s="97"/>
      <c r="G53" s="27"/>
      <c r="H53" s="25"/>
    </row>
    <row r="54" spans="1:8" x14ac:dyDescent="0.15">
      <c r="A54" s="24"/>
      <c r="B54" s="24"/>
      <c r="C54" s="27"/>
      <c r="D54" s="97"/>
      <c r="E54" s="97"/>
      <c r="F54" s="97"/>
      <c r="G54" s="27"/>
      <c r="H54" s="25"/>
    </row>
    <row r="55" spans="1:8" x14ac:dyDescent="0.15">
      <c r="A55" s="24"/>
      <c r="B55" s="24"/>
      <c r="C55" s="27"/>
      <c r="D55" s="97"/>
      <c r="E55" s="97"/>
      <c r="F55" s="97"/>
      <c r="G55" s="27"/>
      <c r="H55" s="25"/>
    </row>
    <row r="56" spans="1:8" x14ac:dyDescent="0.15">
      <c r="A56" s="24"/>
      <c r="B56" s="24"/>
      <c r="C56" s="27"/>
      <c r="D56" s="97"/>
      <c r="E56" s="97"/>
      <c r="F56" s="97"/>
      <c r="G56" s="27"/>
      <c r="H56" s="25"/>
    </row>
    <row r="57" spans="1:8" x14ac:dyDescent="0.15">
      <c r="A57" s="24"/>
      <c r="B57" s="24"/>
      <c r="C57" s="27"/>
      <c r="D57" s="97"/>
      <c r="E57" s="97"/>
      <c r="F57" s="97"/>
      <c r="G57" s="27"/>
      <c r="H57" s="25"/>
    </row>
    <row r="58" spans="1:8" x14ac:dyDescent="0.15">
      <c r="A58" s="24"/>
      <c r="B58" s="24"/>
      <c r="C58" s="27"/>
      <c r="D58" s="97"/>
      <c r="E58" s="97"/>
      <c r="F58" s="97"/>
      <c r="G58" s="27"/>
      <c r="H58" s="25"/>
    </row>
    <row r="59" spans="1:8" x14ac:dyDescent="0.15">
      <c r="A59" s="24"/>
      <c r="B59" s="24"/>
      <c r="C59" s="27"/>
      <c r="D59" s="97"/>
      <c r="E59" s="97"/>
      <c r="F59" s="97"/>
      <c r="G59" s="27"/>
      <c r="H59" s="25"/>
    </row>
    <row r="60" spans="1:8" x14ac:dyDescent="0.15">
      <c r="A60" s="24"/>
      <c r="B60" s="24"/>
      <c r="C60" s="27"/>
      <c r="D60" s="97"/>
      <c r="E60" s="97"/>
      <c r="F60" s="97"/>
      <c r="G60" s="27"/>
      <c r="H60" s="25"/>
    </row>
    <row r="61" spans="1:8" x14ac:dyDescent="0.15">
      <c r="A61" s="24"/>
      <c r="B61" s="24"/>
      <c r="C61" s="27"/>
      <c r="D61" s="97"/>
      <c r="E61" s="97"/>
      <c r="F61" s="97"/>
      <c r="G61" s="27"/>
      <c r="H61" s="25"/>
    </row>
    <row r="62" spans="1:8" x14ac:dyDescent="0.15">
      <c r="A62" s="24"/>
      <c r="B62" s="24"/>
      <c r="C62" s="27"/>
      <c r="D62" s="97"/>
      <c r="E62" s="97"/>
      <c r="F62" s="97"/>
      <c r="G62" s="27"/>
      <c r="H62" s="25"/>
    </row>
    <row r="63" spans="1:8" x14ac:dyDescent="0.15">
      <c r="A63" s="24"/>
      <c r="B63" s="24"/>
      <c r="C63" s="27"/>
      <c r="D63" s="97"/>
      <c r="E63" s="97"/>
      <c r="F63" s="97"/>
      <c r="G63" s="27"/>
      <c r="H63" s="25"/>
    </row>
    <row r="64" spans="1:8" x14ac:dyDescent="0.15">
      <c r="A64" s="24"/>
      <c r="B64" s="24"/>
      <c r="C64" s="27"/>
      <c r="D64" s="97"/>
      <c r="E64" s="97"/>
      <c r="F64" s="97"/>
      <c r="G64" s="27"/>
      <c r="H64" s="25"/>
    </row>
    <row r="65" spans="1:8" x14ac:dyDescent="0.15">
      <c r="A65" s="24"/>
      <c r="B65" s="24"/>
      <c r="C65" s="27"/>
      <c r="D65" s="97"/>
      <c r="E65" s="97"/>
      <c r="F65" s="97"/>
      <c r="G65" s="27"/>
      <c r="H65" s="25"/>
    </row>
    <row r="66" spans="1:8" x14ac:dyDescent="0.15">
      <c r="A66" s="24"/>
      <c r="B66" s="24"/>
      <c r="C66" s="27"/>
      <c r="D66" s="97"/>
      <c r="E66" s="97"/>
      <c r="F66" s="97"/>
      <c r="G66" s="27"/>
      <c r="H66" s="25"/>
    </row>
    <row r="67" spans="1:8" x14ac:dyDescent="0.15">
      <c r="A67" s="24"/>
      <c r="B67" s="24"/>
      <c r="C67" s="27"/>
      <c r="D67" s="97"/>
      <c r="E67" s="97"/>
      <c r="F67" s="97"/>
      <c r="G67" s="27"/>
      <c r="H67" s="25"/>
    </row>
    <row r="68" spans="1:8" x14ac:dyDescent="0.15">
      <c r="A68" s="24"/>
      <c r="B68" s="24"/>
      <c r="C68" s="27"/>
      <c r="D68" s="97"/>
      <c r="E68" s="97"/>
      <c r="F68" s="97"/>
      <c r="G68" s="27"/>
      <c r="H68" s="25"/>
    </row>
    <row r="69" spans="1:8" x14ac:dyDescent="0.15">
      <c r="A69" s="24"/>
      <c r="B69" s="24"/>
      <c r="C69" s="27"/>
      <c r="D69" s="97"/>
      <c r="E69" s="97"/>
      <c r="F69" s="97"/>
      <c r="G69" s="27"/>
      <c r="H69" s="25"/>
    </row>
  </sheetData>
  <sheetProtection sheet="1" objects="1" scenarios="1"/>
  <phoneticPr fontId="2"/>
  <conditionalFormatting sqref="G1 C4:C69">
    <cfRule type="expression" dxfId="9" priority="1">
      <formula>$G$1&lt;&gt;""</formula>
    </cfRule>
  </conditionalFormatting>
  <dataValidations count="3">
    <dataValidation type="list" allowBlank="1" showInputMessage="1" showErrorMessage="1" sqref="C4:C69">
      <formula1>"簡易病室本体,付帯備品"</formula1>
    </dataValidation>
    <dataValidation type="list" allowBlank="1" showInputMessage="1" showErrorMessage="1" sqref="A4:A69">
      <formula1>"初回申請,変更1回目,変更2回目,変更3回目"</formula1>
    </dataValidation>
    <dataValidation type="date" allowBlank="1" showInputMessage="1" showErrorMessage="1" error="補助対象外の期間です" sqref="D4:F69">
      <formula1>45017</formula1>
      <formula2>45053</formula2>
    </dataValidation>
  </dataValidations>
  <pageMargins left="0.70866141732283472" right="0.70866141732283472" top="0.74803149606299213" bottom="0.74803149606299213" header="0.31496062992125984" footer="0.31496062992125984"/>
  <pageSetup paperSize="9" scale="64"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85" zoomScaleNormal="100" zoomScaleSheetLayoutView="85" workbookViewId="0">
      <selection activeCell="G5" sqref="G5"/>
    </sheetView>
  </sheetViews>
  <sheetFormatPr defaultRowHeight="13.5" x14ac:dyDescent="0.15"/>
  <cols>
    <col min="1" max="1" width="11" bestFit="1" customWidth="1"/>
    <col min="2" max="2" width="11.75" bestFit="1" customWidth="1"/>
    <col min="3" max="3" width="17.625" bestFit="1" customWidth="1"/>
    <col min="4" max="6" width="11.75" customWidth="1"/>
    <col min="7" max="7" width="37.125" customWidth="1"/>
    <col min="8" max="8" width="16.625" style="1" customWidth="1"/>
    <col min="9" max="10" width="17.875" style="1" customWidth="1"/>
    <col min="11" max="11" width="28.5" bestFit="1" customWidth="1"/>
    <col min="12" max="12" width="11.625" bestFit="1" customWidth="1"/>
  </cols>
  <sheetData>
    <row r="1" spans="1:10" ht="19.899999999999999" customHeight="1" x14ac:dyDescent="0.15">
      <c r="A1" t="s">
        <v>72</v>
      </c>
      <c r="J1" s="69"/>
    </row>
    <row r="2" spans="1:10" ht="19.899999999999999" customHeight="1" x14ac:dyDescent="0.15">
      <c r="A2" t="str">
        <f>IF('報告書1-1'!B7="","",'報告書1-1'!B7)</f>
        <v/>
      </c>
      <c r="J2" s="69"/>
    </row>
    <row r="3" spans="1:10" ht="19.899999999999999" customHeight="1" x14ac:dyDescent="0.15">
      <c r="I3" s="120">
        <f>MIN(4320000*'報告書1-1'!B24,SUMIF(C:C,"簡易陰圧装置",H:H))</f>
        <v>0</v>
      </c>
      <c r="J3" s="120"/>
    </row>
    <row r="4" spans="1:10" s="2" customFormat="1" ht="27" x14ac:dyDescent="0.15">
      <c r="A4" s="60" t="s">
        <v>61</v>
      </c>
      <c r="B4" s="6" t="s">
        <v>113</v>
      </c>
      <c r="C4" s="6" t="s">
        <v>1</v>
      </c>
      <c r="D4" s="6" t="s">
        <v>128</v>
      </c>
      <c r="E4" s="6" t="s">
        <v>111</v>
      </c>
      <c r="F4" s="6" t="s">
        <v>112</v>
      </c>
      <c r="G4" s="6" t="s">
        <v>25</v>
      </c>
      <c r="H4" s="7" t="s">
        <v>67</v>
      </c>
      <c r="I4" s="8" t="s">
        <v>2</v>
      </c>
      <c r="J4" s="8" t="s">
        <v>0</v>
      </c>
    </row>
    <row r="5" spans="1:10" x14ac:dyDescent="0.15">
      <c r="A5" s="24"/>
      <c r="B5" s="24"/>
      <c r="C5" s="27"/>
      <c r="D5" s="97"/>
      <c r="E5" s="97"/>
      <c r="F5" s="97"/>
      <c r="G5" s="27"/>
      <c r="H5" s="25"/>
      <c r="I5" s="3" t="str">
        <f t="shared" ref="I5:I36" si="0">+IF(C5="","",IF(C5="人工呼吸器",5000000,IF(C5="簡易陰圧装置","1病床4,320,000",IF(C5="簡易ベッド",51400,IF(C5="体外式膜型人工肺",21000000)))))</f>
        <v/>
      </c>
      <c r="J5" s="4" t="str">
        <f t="shared" ref="J5:J36" si="1">IF(H5="","",IF(C5="簡易陰圧装置","上記のとおり",MIN(H5,I5)))</f>
        <v/>
      </c>
    </row>
    <row r="6" spans="1:10" x14ac:dyDescent="0.15">
      <c r="A6" s="24"/>
      <c r="B6" s="24"/>
      <c r="C6" s="27"/>
      <c r="D6" s="97"/>
      <c r="E6" s="97"/>
      <c r="F6" s="97"/>
      <c r="G6" s="27"/>
      <c r="H6" s="25"/>
      <c r="I6" s="3" t="str">
        <f t="shared" si="0"/>
        <v/>
      </c>
      <c r="J6" s="4" t="str">
        <f t="shared" si="1"/>
        <v/>
      </c>
    </row>
    <row r="7" spans="1:10" x14ac:dyDescent="0.15">
      <c r="A7" s="24"/>
      <c r="B7" s="24"/>
      <c r="C7" s="27"/>
      <c r="D7" s="97"/>
      <c r="E7" s="97"/>
      <c r="F7" s="97"/>
      <c r="G7" s="27"/>
      <c r="H7" s="25"/>
      <c r="I7" s="3" t="str">
        <f t="shared" si="0"/>
        <v/>
      </c>
      <c r="J7" s="4" t="str">
        <f t="shared" si="1"/>
        <v/>
      </c>
    </row>
    <row r="8" spans="1:10" x14ac:dyDescent="0.15">
      <c r="A8" s="24"/>
      <c r="B8" s="24"/>
      <c r="C8" s="27"/>
      <c r="D8" s="97"/>
      <c r="E8" s="97"/>
      <c r="F8" s="97"/>
      <c r="G8" s="27"/>
      <c r="H8" s="25"/>
      <c r="I8" s="3" t="str">
        <f t="shared" si="0"/>
        <v/>
      </c>
      <c r="J8" s="4" t="str">
        <f t="shared" si="1"/>
        <v/>
      </c>
    </row>
    <row r="9" spans="1:10" x14ac:dyDescent="0.15">
      <c r="A9" s="24"/>
      <c r="B9" s="24"/>
      <c r="C9" s="27"/>
      <c r="D9" s="97"/>
      <c r="E9" s="97"/>
      <c r="F9" s="97"/>
      <c r="G9" s="27"/>
      <c r="H9" s="25"/>
      <c r="I9" s="3" t="str">
        <f t="shared" si="0"/>
        <v/>
      </c>
      <c r="J9" s="4" t="str">
        <f t="shared" si="1"/>
        <v/>
      </c>
    </row>
    <row r="10" spans="1:10" x14ac:dyDescent="0.15">
      <c r="A10" s="24"/>
      <c r="B10" s="24"/>
      <c r="C10" s="27"/>
      <c r="D10" s="97"/>
      <c r="E10" s="97"/>
      <c r="F10" s="97"/>
      <c r="G10" s="27"/>
      <c r="H10" s="25"/>
      <c r="I10" s="3" t="str">
        <f t="shared" si="0"/>
        <v/>
      </c>
      <c r="J10" s="4" t="str">
        <f t="shared" si="1"/>
        <v/>
      </c>
    </row>
    <row r="11" spans="1:10" x14ac:dyDescent="0.15">
      <c r="A11" s="24"/>
      <c r="B11" s="24"/>
      <c r="C11" s="27"/>
      <c r="D11" s="97"/>
      <c r="E11" s="97"/>
      <c r="F11" s="97"/>
      <c r="G11" s="27"/>
      <c r="H11" s="25"/>
      <c r="I11" s="3" t="str">
        <f t="shared" si="0"/>
        <v/>
      </c>
      <c r="J11" s="4" t="str">
        <f t="shared" si="1"/>
        <v/>
      </c>
    </row>
    <row r="12" spans="1:10" x14ac:dyDescent="0.15">
      <c r="A12" s="24"/>
      <c r="B12" s="24"/>
      <c r="C12" s="27"/>
      <c r="D12" s="97"/>
      <c r="E12" s="97"/>
      <c r="F12" s="97"/>
      <c r="G12" s="27"/>
      <c r="H12" s="25"/>
      <c r="I12" s="3" t="str">
        <f t="shared" si="0"/>
        <v/>
      </c>
      <c r="J12" s="4" t="str">
        <f t="shared" si="1"/>
        <v/>
      </c>
    </row>
    <row r="13" spans="1:10" x14ac:dyDescent="0.15">
      <c r="A13" s="24"/>
      <c r="B13" s="24"/>
      <c r="C13" s="27"/>
      <c r="D13" s="97"/>
      <c r="E13" s="97"/>
      <c r="F13" s="97"/>
      <c r="G13" s="27"/>
      <c r="H13" s="25"/>
      <c r="I13" s="3" t="str">
        <f t="shared" si="0"/>
        <v/>
      </c>
      <c r="J13" s="4" t="str">
        <f t="shared" si="1"/>
        <v/>
      </c>
    </row>
    <row r="14" spans="1:10" x14ac:dyDescent="0.15">
      <c r="A14" s="24"/>
      <c r="B14" s="24"/>
      <c r="C14" s="27"/>
      <c r="D14" s="97"/>
      <c r="E14" s="97"/>
      <c r="F14" s="97"/>
      <c r="G14" s="27"/>
      <c r="H14" s="25"/>
      <c r="I14" s="3" t="str">
        <f t="shared" si="0"/>
        <v/>
      </c>
      <c r="J14" s="4" t="str">
        <f t="shared" si="1"/>
        <v/>
      </c>
    </row>
    <row r="15" spans="1:10" x14ac:dyDescent="0.15">
      <c r="A15" s="24"/>
      <c r="B15" s="24"/>
      <c r="C15" s="27"/>
      <c r="D15" s="97"/>
      <c r="E15" s="97"/>
      <c r="F15" s="97"/>
      <c r="G15" s="27"/>
      <c r="H15" s="25"/>
      <c r="I15" s="3" t="str">
        <f t="shared" si="0"/>
        <v/>
      </c>
      <c r="J15" s="4" t="str">
        <f t="shared" si="1"/>
        <v/>
      </c>
    </row>
    <row r="16" spans="1:10" x14ac:dyDescent="0.15">
      <c r="A16" s="24"/>
      <c r="B16" s="24"/>
      <c r="C16" s="27"/>
      <c r="D16" s="97"/>
      <c r="E16" s="97"/>
      <c r="F16" s="97"/>
      <c r="G16" s="27"/>
      <c r="H16" s="25"/>
      <c r="I16" s="3" t="str">
        <f t="shared" si="0"/>
        <v/>
      </c>
      <c r="J16" s="4" t="str">
        <f t="shared" si="1"/>
        <v/>
      </c>
    </row>
    <row r="17" spans="1:10" x14ac:dyDescent="0.15">
      <c r="A17" s="24"/>
      <c r="B17" s="24"/>
      <c r="C17" s="27"/>
      <c r="D17" s="97"/>
      <c r="E17" s="97"/>
      <c r="F17" s="97"/>
      <c r="G17" s="27"/>
      <c r="H17" s="25"/>
      <c r="I17" s="3" t="str">
        <f t="shared" si="0"/>
        <v/>
      </c>
      <c r="J17" s="4" t="str">
        <f t="shared" si="1"/>
        <v/>
      </c>
    </row>
    <row r="18" spans="1:10" x14ac:dyDescent="0.15">
      <c r="A18" s="24"/>
      <c r="B18" s="24"/>
      <c r="C18" s="27"/>
      <c r="D18" s="97"/>
      <c r="E18" s="97"/>
      <c r="F18" s="97"/>
      <c r="G18" s="27"/>
      <c r="H18" s="25"/>
      <c r="I18" s="3" t="str">
        <f t="shared" si="0"/>
        <v/>
      </c>
      <c r="J18" s="4" t="str">
        <f t="shared" si="1"/>
        <v/>
      </c>
    </row>
    <row r="19" spans="1:10" x14ac:dyDescent="0.15">
      <c r="A19" s="24"/>
      <c r="B19" s="24"/>
      <c r="C19" s="27"/>
      <c r="D19" s="97"/>
      <c r="E19" s="97"/>
      <c r="F19" s="97"/>
      <c r="G19" s="27"/>
      <c r="H19" s="25"/>
      <c r="I19" s="3" t="str">
        <f t="shared" si="0"/>
        <v/>
      </c>
      <c r="J19" s="4" t="str">
        <f t="shared" si="1"/>
        <v/>
      </c>
    </row>
    <row r="20" spans="1:10" x14ac:dyDescent="0.15">
      <c r="A20" s="24"/>
      <c r="B20" s="24"/>
      <c r="C20" s="27"/>
      <c r="D20" s="97"/>
      <c r="E20" s="97"/>
      <c r="F20" s="97"/>
      <c r="G20" s="27"/>
      <c r="H20" s="25"/>
      <c r="I20" s="3" t="str">
        <f t="shared" si="0"/>
        <v/>
      </c>
      <c r="J20" s="4" t="str">
        <f t="shared" si="1"/>
        <v/>
      </c>
    </row>
    <row r="21" spans="1:10" x14ac:dyDescent="0.15">
      <c r="A21" s="24"/>
      <c r="B21" s="24"/>
      <c r="C21" s="27"/>
      <c r="D21" s="97"/>
      <c r="E21" s="97"/>
      <c r="F21" s="97"/>
      <c r="G21" s="27"/>
      <c r="H21" s="25"/>
      <c r="I21" s="3" t="str">
        <f t="shared" si="0"/>
        <v/>
      </c>
      <c r="J21" s="4" t="str">
        <f t="shared" si="1"/>
        <v/>
      </c>
    </row>
    <row r="22" spans="1:10" x14ac:dyDescent="0.15">
      <c r="A22" s="24"/>
      <c r="B22" s="24"/>
      <c r="C22" s="27"/>
      <c r="D22" s="97"/>
      <c r="E22" s="97"/>
      <c r="F22" s="97"/>
      <c r="G22" s="27"/>
      <c r="H22" s="25"/>
      <c r="I22" s="3" t="str">
        <f t="shared" si="0"/>
        <v/>
      </c>
      <c r="J22" s="4" t="str">
        <f t="shared" si="1"/>
        <v/>
      </c>
    </row>
    <row r="23" spans="1:10" x14ac:dyDescent="0.15">
      <c r="A23" s="24"/>
      <c r="B23" s="24"/>
      <c r="C23" s="27"/>
      <c r="D23" s="97"/>
      <c r="E23" s="97"/>
      <c r="F23" s="97"/>
      <c r="G23" s="27"/>
      <c r="H23" s="25"/>
      <c r="I23" s="3" t="str">
        <f t="shared" si="0"/>
        <v/>
      </c>
      <c r="J23" s="4" t="str">
        <f t="shared" si="1"/>
        <v/>
      </c>
    </row>
    <row r="24" spans="1:10" x14ac:dyDescent="0.15">
      <c r="A24" s="24"/>
      <c r="B24" s="24"/>
      <c r="C24" s="27"/>
      <c r="D24" s="97"/>
      <c r="E24" s="97"/>
      <c r="F24" s="97"/>
      <c r="G24" s="27"/>
      <c r="H24" s="25"/>
      <c r="I24" s="3" t="str">
        <f t="shared" si="0"/>
        <v/>
      </c>
      <c r="J24" s="4" t="str">
        <f t="shared" si="1"/>
        <v/>
      </c>
    </row>
    <row r="25" spans="1:10" x14ac:dyDescent="0.15">
      <c r="A25" s="24"/>
      <c r="B25" s="24"/>
      <c r="C25" s="27"/>
      <c r="D25" s="97"/>
      <c r="E25" s="97"/>
      <c r="F25" s="97"/>
      <c r="G25" s="27"/>
      <c r="H25" s="25"/>
      <c r="I25" s="3" t="str">
        <f t="shared" si="0"/>
        <v/>
      </c>
      <c r="J25" s="4" t="str">
        <f t="shared" si="1"/>
        <v/>
      </c>
    </row>
    <row r="26" spans="1:10" x14ac:dyDescent="0.15">
      <c r="A26" s="24"/>
      <c r="B26" s="24"/>
      <c r="C26" s="27"/>
      <c r="D26" s="97"/>
      <c r="E26" s="97"/>
      <c r="F26" s="97"/>
      <c r="G26" s="27"/>
      <c r="H26" s="25"/>
      <c r="I26" s="3" t="str">
        <f t="shared" si="0"/>
        <v/>
      </c>
      <c r="J26" s="4" t="str">
        <f t="shared" si="1"/>
        <v/>
      </c>
    </row>
    <row r="27" spans="1:10" x14ac:dyDescent="0.15">
      <c r="A27" s="24"/>
      <c r="B27" s="24"/>
      <c r="C27" s="27"/>
      <c r="D27" s="97"/>
      <c r="E27" s="97"/>
      <c r="F27" s="97"/>
      <c r="G27" s="27"/>
      <c r="H27" s="25"/>
      <c r="I27" s="3" t="str">
        <f t="shared" si="0"/>
        <v/>
      </c>
      <c r="J27" s="4" t="str">
        <f t="shared" si="1"/>
        <v/>
      </c>
    </row>
    <row r="28" spans="1:10" x14ac:dyDescent="0.15">
      <c r="A28" s="24"/>
      <c r="B28" s="24"/>
      <c r="C28" s="27"/>
      <c r="D28" s="97"/>
      <c r="E28" s="97"/>
      <c r="F28" s="97"/>
      <c r="G28" s="27"/>
      <c r="H28" s="25"/>
      <c r="I28" s="3" t="str">
        <f t="shared" si="0"/>
        <v/>
      </c>
      <c r="J28" s="4" t="str">
        <f t="shared" si="1"/>
        <v/>
      </c>
    </row>
    <row r="29" spans="1:10" x14ac:dyDescent="0.15">
      <c r="A29" s="24"/>
      <c r="B29" s="24"/>
      <c r="C29" s="27"/>
      <c r="D29" s="97"/>
      <c r="E29" s="97"/>
      <c r="F29" s="97"/>
      <c r="G29" s="27"/>
      <c r="H29" s="25"/>
      <c r="I29" s="3" t="str">
        <f t="shared" si="0"/>
        <v/>
      </c>
      <c r="J29" s="4" t="str">
        <f t="shared" si="1"/>
        <v/>
      </c>
    </row>
    <row r="30" spans="1:10" x14ac:dyDescent="0.15">
      <c r="A30" s="24"/>
      <c r="B30" s="24"/>
      <c r="C30" s="27"/>
      <c r="D30" s="97"/>
      <c r="E30" s="97"/>
      <c r="F30" s="97"/>
      <c r="G30" s="27"/>
      <c r="H30" s="25"/>
      <c r="I30" s="3" t="str">
        <f t="shared" si="0"/>
        <v/>
      </c>
      <c r="J30" s="4" t="str">
        <f t="shared" si="1"/>
        <v/>
      </c>
    </row>
    <row r="31" spans="1:10" x14ac:dyDescent="0.15">
      <c r="A31" s="24"/>
      <c r="B31" s="24"/>
      <c r="C31" s="27"/>
      <c r="D31" s="97"/>
      <c r="E31" s="97"/>
      <c r="F31" s="97"/>
      <c r="G31" s="27"/>
      <c r="H31" s="25"/>
      <c r="I31" s="3" t="str">
        <f t="shared" si="0"/>
        <v/>
      </c>
      <c r="J31" s="4" t="str">
        <f t="shared" si="1"/>
        <v/>
      </c>
    </row>
    <row r="32" spans="1:10" x14ac:dyDescent="0.15">
      <c r="A32" s="24"/>
      <c r="B32" s="24"/>
      <c r="C32" s="27"/>
      <c r="D32" s="97"/>
      <c r="E32" s="97"/>
      <c r="F32" s="97"/>
      <c r="G32" s="27"/>
      <c r="H32" s="25"/>
      <c r="I32" s="3" t="str">
        <f t="shared" si="0"/>
        <v/>
      </c>
      <c r="J32" s="4" t="str">
        <f t="shared" si="1"/>
        <v/>
      </c>
    </row>
    <row r="33" spans="1:10" x14ac:dyDescent="0.15">
      <c r="A33" s="24"/>
      <c r="B33" s="24"/>
      <c r="C33" s="27"/>
      <c r="D33" s="97"/>
      <c r="E33" s="97"/>
      <c r="F33" s="97"/>
      <c r="G33" s="27"/>
      <c r="H33" s="25"/>
      <c r="I33" s="3" t="str">
        <f t="shared" si="0"/>
        <v/>
      </c>
      <c r="J33" s="4" t="str">
        <f t="shared" si="1"/>
        <v/>
      </c>
    </row>
    <row r="34" spans="1:10" x14ac:dyDescent="0.15">
      <c r="A34" s="24"/>
      <c r="B34" s="24"/>
      <c r="C34" s="27"/>
      <c r="D34" s="97"/>
      <c r="E34" s="97"/>
      <c r="F34" s="97"/>
      <c r="G34" s="27"/>
      <c r="H34" s="25"/>
      <c r="I34" s="3" t="str">
        <f t="shared" si="0"/>
        <v/>
      </c>
      <c r="J34" s="4" t="str">
        <f t="shared" si="1"/>
        <v/>
      </c>
    </row>
    <row r="35" spans="1:10" x14ac:dyDescent="0.15">
      <c r="A35" s="24"/>
      <c r="B35" s="24"/>
      <c r="C35" s="27"/>
      <c r="D35" s="97"/>
      <c r="E35" s="97"/>
      <c r="F35" s="97"/>
      <c r="G35" s="27"/>
      <c r="H35" s="25"/>
      <c r="I35" s="3" t="str">
        <f t="shared" si="0"/>
        <v/>
      </c>
      <c r="J35" s="4" t="str">
        <f t="shared" si="1"/>
        <v/>
      </c>
    </row>
    <row r="36" spans="1:10" x14ac:dyDescent="0.15">
      <c r="A36" s="24"/>
      <c r="B36" s="24"/>
      <c r="C36" s="27"/>
      <c r="D36" s="97"/>
      <c r="E36" s="97"/>
      <c r="F36" s="97"/>
      <c r="G36" s="27"/>
      <c r="H36" s="25"/>
      <c r="I36" s="3" t="str">
        <f t="shared" si="0"/>
        <v/>
      </c>
      <c r="J36" s="4" t="str">
        <f t="shared" si="1"/>
        <v/>
      </c>
    </row>
    <row r="37" spans="1:10" x14ac:dyDescent="0.15">
      <c r="A37" s="24"/>
      <c r="B37" s="24"/>
      <c r="C37" s="27"/>
      <c r="D37" s="97"/>
      <c r="E37" s="97"/>
      <c r="F37" s="97"/>
      <c r="G37" s="27"/>
      <c r="H37" s="25"/>
      <c r="I37" s="3" t="str">
        <f t="shared" ref="I37:I68" si="2">+IF(C37="","",IF(C37="人工呼吸器",5000000,IF(C37="簡易陰圧装置","1病床4,320,000",IF(C37="簡易ベッド",51400,IF(C37="体外式膜型人工肺",21000000)))))</f>
        <v/>
      </c>
      <c r="J37" s="4" t="str">
        <f t="shared" ref="J37:J68" si="3">IF(H37="","",IF(C37="簡易陰圧装置","上記のとおり",MIN(H37,I37)))</f>
        <v/>
      </c>
    </row>
    <row r="38" spans="1:10" x14ac:dyDescent="0.15">
      <c r="A38" s="24"/>
      <c r="B38" s="24"/>
      <c r="C38" s="27"/>
      <c r="D38" s="97"/>
      <c r="E38" s="97"/>
      <c r="F38" s="97"/>
      <c r="G38" s="27"/>
      <c r="H38" s="25"/>
      <c r="I38" s="3" t="str">
        <f t="shared" si="2"/>
        <v/>
      </c>
      <c r="J38" s="4" t="str">
        <f t="shared" si="3"/>
        <v/>
      </c>
    </row>
    <row r="39" spans="1:10" x14ac:dyDescent="0.15">
      <c r="A39" s="24"/>
      <c r="B39" s="24"/>
      <c r="C39" s="27"/>
      <c r="D39" s="97"/>
      <c r="E39" s="97"/>
      <c r="F39" s="97"/>
      <c r="G39" s="27"/>
      <c r="H39" s="25"/>
      <c r="I39" s="3" t="str">
        <f t="shared" si="2"/>
        <v/>
      </c>
      <c r="J39" s="4" t="str">
        <f t="shared" si="3"/>
        <v/>
      </c>
    </row>
    <row r="40" spans="1:10" x14ac:dyDescent="0.15">
      <c r="A40" s="24"/>
      <c r="B40" s="24"/>
      <c r="C40" s="27"/>
      <c r="D40" s="97"/>
      <c r="E40" s="97"/>
      <c r="F40" s="97"/>
      <c r="G40" s="27"/>
      <c r="H40" s="25"/>
      <c r="I40" s="3" t="str">
        <f t="shared" si="2"/>
        <v/>
      </c>
      <c r="J40" s="4" t="str">
        <f t="shared" si="3"/>
        <v/>
      </c>
    </row>
    <row r="41" spans="1:10" x14ac:dyDescent="0.15">
      <c r="A41" s="24"/>
      <c r="B41" s="24"/>
      <c r="C41" s="27"/>
      <c r="D41" s="97"/>
      <c r="E41" s="97"/>
      <c r="F41" s="97"/>
      <c r="G41" s="27"/>
      <c r="H41" s="25"/>
      <c r="I41" s="3" t="str">
        <f t="shared" si="2"/>
        <v/>
      </c>
      <c r="J41" s="4" t="str">
        <f t="shared" si="3"/>
        <v/>
      </c>
    </row>
    <row r="42" spans="1:10" x14ac:dyDescent="0.15">
      <c r="A42" s="24"/>
      <c r="B42" s="24"/>
      <c r="C42" s="27"/>
      <c r="D42" s="97"/>
      <c r="E42" s="97"/>
      <c r="F42" s="97"/>
      <c r="G42" s="27"/>
      <c r="H42" s="25"/>
      <c r="I42" s="3" t="str">
        <f t="shared" si="2"/>
        <v/>
      </c>
      <c r="J42" s="4" t="str">
        <f t="shared" si="3"/>
        <v/>
      </c>
    </row>
    <row r="43" spans="1:10" x14ac:dyDescent="0.15">
      <c r="A43" s="24"/>
      <c r="B43" s="24"/>
      <c r="C43" s="27"/>
      <c r="D43" s="97"/>
      <c r="E43" s="97"/>
      <c r="F43" s="97"/>
      <c r="G43" s="27"/>
      <c r="H43" s="25"/>
      <c r="I43" s="3" t="str">
        <f t="shared" si="2"/>
        <v/>
      </c>
      <c r="J43" s="4" t="str">
        <f t="shared" si="3"/>
        <v/>
      </c>
    </row>
    <row r="44" spans="1:10" x14ac:dyDescent="0.15">
      <c r="A44" s="24"/>
      <c r="B44" s="24"/>
      <c r="C44" s="27"/>
      <c r="D44" s="97"/>
      <c r="E44" s="97"/>
      <c r="F44" s="97"/>
      <c r="G44" s="27"/>
      <c r="H44" s="25"/>
      <c r="I44" s="3" t="str">
        <f t="shared" si="2"/>
        <v/>
      </c>
      <c r="J44" s="4" t="str">
        <f t="shared" si="3"/>
        <v/>
      </c>
    </row>
    <row r="45" spans="1:10" x14ac:dyDescent="0.15">
      <c r="A45" s="24"/>
      <c r="B45" s="24"/>
      <c r="C45" s="27"/>
      <c r="D45" s="97"/>
      <c r="E45" s="97"/>
      <c r="F45" s="97"/>
      <c r="G45" s="27"/>
      <c r="H45" s="25"/>
      <c r="I45" s="3" t="str">
        <f t="shared" si="2"/>
        <v/>
      </c>
      <c r="J45" s="4" t="str">
        <f t="shared" si="3"/>
        <v/>
      </c>
    </row>
    <row r="46" spans="1:10" x14ac:dyDescent="0.15">
      <c r="A46" s="24"/>
      <c r="B46" s="24"/>
      <c r="C46" s="27"/>
      <c r="D46" s="97"/>
      <c r="E46" s="97"/>
      <c r="F46" s="97"/>
      <c r="G46" s="27"/>
      <c r="H46" s="25"/>
      <c r="I46" s="3" t="str">
        <f t="shared" si="2"/>
        <v/>
      </c>
      <c r="J46" s="4" t="str">
        <f t="shared" si="3"/>
        <v/>
      </c>
    </row>
    <row r="47" spans="1:10" x14ac:dyDescent="0.15">
      <c r="A47" s="24"/>
      <c r="B47" s="24"/>
      <c r="C47" s="27"/>
      <c r="D47" s="97"/>
      <c r="E47" s="97"/>
      <c r="F47" s="97"/>
      <c r="G47" s="27"/>
      <c r="H47" s="25"/>
      <c r="I47" s="3" t="str">
        <f t="shared" si="2"/>
        <v/>
      </c>
      <c r="J47" s="4" t="str">
        <f t="shared" si="3"/>
        <v/>
      </c>
    </row>
    <row r="48" spans="1:10" x14ac:dyDescent="0.15">
      <c r="A48" s="24"/>
      <c r="B48" s="24"/>
      <c r="C48" s="27"/>
      <c r="D48" s="97"/>
      <c r="E48" s="97"/>
      <c r="F48" s="97"/>
      <c r="G48" s="27"/>
      <c r="H48" s="25"/>
      <c r="I48" s="3" t="str">
        <f t="shared" si="2"/>
        <v/>
      </c>
      <c r="J48" s="4" t="str">
        <f t="shared" si="3"/>
        <v/>
      </c>
    </row>
    <row r="49" spans="1:10" x14ac:dyDescent="0.15">
      <c r="A49" s="24"/>
      <c r="B49" s="24"/>
      <c r="C49" s="27"/>
      <c r="D49" s="97"/>
      <c r="E49" s="97"/>
      <c r="F49" s="97"/>
      <c r="G49" s="27"/>
      <c r="H49" s="25"/>
      <c r="I49" s="3" t="str">
        <f t="shared" si="2"/>
        <v/>
      </c>
      <c r="J49" s="4" t="str">
        <f t="shared" si="3"/>
        <v/>
      </c>
    </row>
    <row r="50" spans="1:10" x14ac:dyDescent="0.15">
      <c r="A50" s="24"/>
      <c r="B50" s="24"/>
      <c r="C50" s="27"/>
      <c r="D50" s="97"/>
      <c r="E50" s="97"/>
      <c r="F50" s="97"/>
      <c r="G50" s="27"/>
      <c r="H50" s="25"/>
      <c r="I50" s="3" t="str">
        <f t="shared" si="2"/>
        <v/>
      </c>
      <c r="J50" s="4" t="str">
        <f t="shared" si="3"/>
        <v/>
      </c>
    </row>
    <row r="51" spans="1:10" x14ac:dyDescent="0.15">
      <c r="A51" s="24"/>
      <c r="B51" s="24"/>
      <c r="C51" s="27"/>
      <c r="D51" s="97"/>
      <c r="E51" s="97"/>
      <c r="F51" s="97"/>
      <c r="G51" s="27"/>
      <c r="H51" s="25"/>
      <c r="I51" s="3" t="str">
        <f t="shared" si="2"/>
        <v/>
      </c>
      <c r="J51" s="4" t="str">
        <f t="shared" si="3"/>
        <v/>
      </c>
    </row>
    <row r="52" spans="1:10" x14ac:dyDescent="0.15">
      <c r="A52" s="24"/>
      <c r="B52" s="24"/>
      <c r="C52" s="27"/>
      <c r="D52" s="97"/>
      <c r="E52" s="97"/>
      <c r="F52" s="97"/>
      <c r="G52" s="27"/>
      <c r="H52" s="25"/>
      <c r="I52" s="3" t="str">
        <f t="shared" si="2"/>
        <v/>
      </c>
      <c r="J52" s="4" t="str">
        <f t="shared" si="3"/>
        <v/>
      </c>
    </row>
    <row r="53" spans="1:10" x14ac:dyDescent="0.15">
      <c r="A53" s="24"/>
      <c r="B53" s="24"/>
      <c r="C53" s="27"/>
      <c r="D53" s="97"/>
      <c r="E53" s="97"/>
      <c r="F53" s="97"/>
      <c r="G53" s="27"/>
      <c r="H53" s="25"/>
      <c r="I53" s="3" t="str">
        <f t="shared" si="2"/>
        <v/>
      </c>
      <c r="J53" s="4" t="str">
        <f t="shared" si="3"/>
        <v/>
      </c>
    </row>
    <row r="54" spans="1:10" x14ac:dyDescent="0.15">
      <c r="A54" s="24"/>
      <c r="B54" s="24"/>
      <c r="C54" s="27"/>
      <c r="D54" s="97"/>
      <c r="E54" s="97"/>
      <c r="F54" s="97"/>
      <c r="G54" s="27"/>
      <c r="H54" s="25"/>
      <c r="I54" s="3" t="str">
        <f t="shared" si="2"/>
        <v/>
      </c>
      <c r="J54" s="4" t="str">
        <f t="shared" si="3"/>
        <v/>
      </c>
    </row>
    <row r="55" spans="1:10" x14ac:dyDescent="0.15">
      <c r="A55" s="24"/>
      <c r="B55" s="24"/>
      <c r="C55" s="27"/>
      <c r="D55" s="97"/>
      <c r="E55" s="97"/>
      <c r="F55" s="97"/>
      <c r="G55" s="27"/>
      <c r="H55" s="25"/>
      <c r="I55" s="3" t="str">
        <f t="shared" si="2"/>
        <v/>
      </c>
      <c r="J55" s="4" t="str">
        <f t="shared" si="3"/>
        <v/>
      </c>
    </row>
    <row r="56" spans="1:10" x14ac:dyDescent="0.15">
      <c r="A56" s="24"/>
      <c r="B56" s="24"/>
      <c r="C56" s="27"/>
      <c r="D56" s="97"/>
      <c r="E56" s="97"/>
      <c r="F56" s="97"/>
      <c r="G56" s="27"/>
      <c r="H56" s="25"/>
      <c r="I56" s="3" t="str">
        <f t="shared" si="2"/>
        <v/>
      </c>
      <c r="J56" s="4" t="str">
        <f t="shared" si="3"/>
        <v/>
      </c>
    </row>
    <row r="57" spans="1:10" x14ac:dyDescent="0.15">
      <c r="A57" s="24"/>
      <c r="B57" s="24"/>
      <c r="C57" s="27"/>
      <c r="D57" s="97"/>
      <c r="E57" s="97"/>
      <c r="F57" s="97"/>
      <c r="G57" s="27"/>
      <c r="H57" s="25"/>
      <c r="I57" s="3" t="str">
        <f t="shared" si="2"/>
        <v/>
      </c>
      <c r="J57" s="4" t="str">
        <f t="shared" si="3"/>
        <v/>
      </c>
    </row>
    <row r="58" spans="1:10" x14ac:dyDescent="0.15">
      <c r="A58" s="24"/>
      <c r="B58" s="24"/>
      <c r="C58" s="27"/>
      <c r="D58" s="97"/>
      <c r="E58" s="97"/>
      <c r="F58" s="97"/>
      <c r="G58" s="27"/>
      <c r="H58" s="25"/>
      <c r="I58" s="3" t="str">
        <f t="shared" si="2"/>
        <v/>
      </c>
      <c r="J58" s="4" t="str">
        <f t="shared" si="3"/>
        <v/>
      </c>
    </row>
    <row r="59" spans="1:10" x14ac:dyDescent="0.15">
      <c r="A59" s="24"/>
      <c r="B59" s="24"/>
      <c r="C59" s="27"/>
      <c r="D59" s="97"/>
      <c r="E59" s="97"/>
      <c r="F59" s="97"/>
      <c r="G59" s="27"/>
      <c r="H59" s="25"/>
      <c r="I59" s="3" t="str">
        <f t="shared" si="2"/>
        <v/>
      </c>
      <c r="J59" s="4" t="str">
        <f t="shared" si="3"/>
        <v/>
      </c>
    </row>
    <row r="60" spans="1:10" x14ac:dyDescent="0.15">
      <c r="A60" s="24"/>
      <c r="B60" s="24"/>
      <c r="C60" s="27"/>
      <c r="D60" s="97"/>
      <c r="E60" s="97"/>
      <c r="F60" s="97"/>
      <c r="G60" s="27"/>
      <c r="H60" s="25"/>
      <c r="I60" s="3" t="str">
        <f t="shared" si="2"/>
        <v/>
      </c>
      <c r="J60" s="4" t="str">
        <f t="shared" si="3"/>
        <v/>
      </c>
    </row>
    <row r="61" spans="1:10" x14ac:dyDescent="0.15">
      <c r="A61" s="24"/>
      <c r="B61" s="24"/>
      <c r="C61" s="27"/>
      <c r="D61" s="97"/>
      <c r="E61" s="97"/>
      <c r="F61" s="97"/>
      <c r="G61" s="27"/>
      <c r="H61" s="25"/>
      <c r="I61" s="3" t="str">
        <f t="shared" si="2"/>
        <v/>
      </c>
      <c r="J61" s="4" t="str">
        <f t="shared" si="3"/>
        <v/>
      </c>
    </row>
    <row r="62" spans="1:10" x14ac:dyDescent="0.15">
      <c r="A62" s="24"/>
      <c r="B62" s="24"/>
      <c r="C62" s="27"/>
      <c r="D62" s="97"/>
      <c r="E62" s="97"/>
      <c r="F62" s="97"/>
      <c r="G62" s="27"/>
      <c r="H62" s="25"/>
      <c r="I62" s="3" t="str">
        <f t="shared" si="2"/>
        <v/>
      </c>
      <c r="J62" s="4" t="str">
        <f t="shared" si="3"/>
        <v/>
      </c>
    </row>
    <row r="63" spans="1:10" x14ac:dyDescent="0.15">
      <c r="A63" s="24"/>
      <c r="B63" s="24"/>
      <c r="C63" s="27"/>
      <c r="D63" s="97"/>
      <c r="E63" s="97"/>
      <c r="F63" s="97"/>
      <c r="G63" s="27"/>
      <c r="H63" s="25"/>
      <c r="I63" s="3" t="str">
        <f t="shared" si="2"/>
        <v/>
      </c>
      <c r="J63" s="4" t="str">
        <f t="shared" si="3"/>
        <v/>
      </c>
    </row>
    <row r="64" spans="1:10" x14ac:dyDescent="0.15">
      <c r="A64" s="24"/>
      <c r="B64" s="24"/>
      <c r="C64" s="27"/>
      <c r="D64" s="97"/>
      <c r="E64" s="97"/>
      <c r="F64" s="97"/>
      <c r="G64" s="27"/>
      <c r="H64" s="25"/>
      <c r="I64" s="3" t="str">
        <f t="shared" si="2"/>
        <v/>
      </c>
      <c r="J64" s="4" t="str">
        <f t="shared" si="3"/>
        <v/>
      </c>
    </row>
    <row r="65" spans="1:10" x14ac:dyDescent="0.15">
      <c r="A65" s="24"/>
      <c r="B65" s="24"/>
      <c r="C65" s="27"/>
      <c r="D65" s="97"/>
      <c r="E65" s="97"/>
      <c r="F65" s="97"/>
      <c r="G65" s="27"/>
      <c r="H65" s="25"/>
      <c r="I65" s="3" t="str">
        <f t="shared" si="2"/>
        <v/>
      </c>
      <c r="J65" s="4" t="str">
        <f t="shared" si="3"/>
        <v/>
      </c>
    </row>
    <row r="66" spans="1:10" x14ac:dyDescent="0.15">
      <c r="A66" s="24"/>
      <c r="B66" s="24"/>
      <c r="C66" s="27"/>
      <c r="D66" s="97"/>
      <c r="E66" s="97"/>
      <c r="F66" s="97"/>
      <c r="G66" s="27"/>
      <c r="H66" s="25"/>
      <c r="I66" s="3" t="str">
        <f t="shared" si="2"/>
        <v/>
      </c>
      <c r="J66" s="4" t="str">
        <f t="shared" si="3"/>
        <v/>
      </c>
    </row>
    <row r="67" spans="1:10" x14ac:dyDescent="0.15">
      <c r="A67" s="24"/>
      <c r="B67" s="24"/>
      <c r="C67" s="27"/>
      <c r="D67" s="97"/>
      <c r="E67" s="97"/>
      <c r="F67" s="97"/>
      <c r="G67" s="27"/>
      <c r="H67" s="25"/>
      <c r="I67" s="3" t="str">
        <f t="shared" si="2"/>
        <v/>
      </c>
      <c r="J67" s="4" t="str">
        <f t="shared" si="3"/>
        <v/>
      </c>
    </row>
    <row r="68" spans="1:10" x14ac:dyDescent="0.15">
      <c r="A68" s="24"/>
      <c r="B68" s="24"/>
      <c r="C68" s="27"/>
      <c r="D68" s="97"/>
      <c r="E68" s="97"/>
      <c r="F68" s="97"/>
      <c r="G68" s="27"/>
      <c r="H68" s="25"/>
      <c r="I68" s="3" t="str">
        <f t="shared" si="2"/>
        <v/>
      </c>
      <c r="J68" s="4" t="str">
        <f t="shared" si="3"/>
        <v/>
      </c>
    </row>
    <row r="69" spans="1:10" x14ac:dyDescent="0.15">
      <c r="A69" s="24"/>
      <c r="B69" s="24"/>
      <c r="C69" s="27"/>
      <c r="D69" s="97"/>
      <c r="E69" s="97"/>
      <c r="F69" s="97"/>
      <c r="G69" s="27"/>
      <c r="H69" s="25"/>
      <c r="I69" s="3" t="str">
        <f t="shared" ref="I69:I86" si="4">+IF(C69="","",IF(C69="人工呼吸器",5000000,IF(C69="簡易陰圧装置","1病床4,320,000",IF(C69="簡易ベッド",51400,IF(C69="体外式膜型人工肺",21000000)))))</f>
        <v/>
      </c>
      <c r="J69" s="4" t="str">
        <f t="shared" ref="J69:J86" si="5">IF(H69="","",IF(C69="簡易陰圧装置","上記のとおり",MIN(H69,I69)))</f>
        <v/>
      </c>
    </row>
    <row r="70" spans="1:10" x14ac:dyDescent="0.15">
      <c r="A70" s="24"/>
      <c r="B70" s="24"/>
      <c r="C70" s="27"/>
      <c r="D70" s="97"/>
      <c r="E70" s="97"/>
      <c r="F70" s="97"/>
      <c r="G70" s="27"/>
      <c r="H70" s="25"/>
      <c r="I70" s="3" t="str">
        <f t="shared" si="4"/>
        <v/>
      </c>
      <c r="J70" s="4" t="str">
        <f t="shared" si="5"/>
        <v/>
      </c>
    </row>
    <row r="71" spans="1:10" x14ac:dyDescent="0.15">
      <c r="A71" s="24"/>
      <c r="B71" s="24"/>
      <c r="C71" s="27"/>
      <c r="D71" s="97"/>
      <c r="E71" s="97"/>
      <c r="F71" s="97"/>
      <c r="G71" s="27"/>
      <c r="H71" s="25"/>
      <c r="I71" s="3" t="str">
        <f t="shared" si="4"/>
        <v/>
      </c>
      <c r="J71" s="4" t="str">
        <f t="shared" si="5"/>
        <v/>
      </c>
    </row>
    <row r="72" spans="1:10" x14ac:dyDescent="0.15">
      <c r="A72" s="24"/>
      <c r="B72" s="24"/>
      <c r="C72" s="27"/>
      <c r="D72" s="97"/>
      <c r="E72" s="97"/>
      <c r="F72" s="97"/>
      <c r="G72" s="27"/>
      <c r="H72" s="25"/>
      <c r="I72" s="3" t="str">
        <f t="shared" si="4"/>
        <v/>
      </c>
      <c r="J72" s="4" t="str">
        <f t="shared" si="5"/>
        <v/>
      </c>
    </row>
    <row r="73" spans="1:10" x14ac:dyDescent="0.15">
      <c r="A73" s="24"/>
      <c r="B73" s="24"/>
      <c r="C73" s="27"/>
      <c r="D73" s="97"/>
      <c r="E73" s="97"/>
      <c r="F73" s="97"/>
      <c r="G73" s="27"/>
      <c r="H73" s="25"/>
      <c r="I73" s="3" t="str">
        <f t="shared" si="4"/>
        <v/>
      </c>
      <c r="J73" s="4" t="str">
        <f t="shared" si="5"/>
        <v/>
      </c>
    </row>
    <row r="74" spans="1:10" x14ac:dyDescent="0.15">
      <c r="A74" s="24"/>
      <c r="B74" s="24"/>
      <c r="C74" s="27"/>
      <c r="D74" s="97"/>
      <c r="E74" s="97"/>
      <c r="F74" s="97"/>
      <c r="G74" s="27"/>
      <c r="H74" s="25"/>
      <c r="I74" s="3" t="str">
        <f t="shared" si="4"/>
        <v/>
      </c>
      <c r="J74" s="4" t="str">
        <f t="shared" si="5"/>
        <v/>
      </c>
    </row>
    <row r="75" spans="1:10" x14ac:dyDescent="0.15">
      <c r="A75" s="24"/>
      <c r="B75" s="24"/>
      <c r="C75" s="27"/>
      <c r="D75" s="97"/>
      <c r="E75" s="97"/>
      <c r="F75" s="97"/>
      <c r="G75" s="27"/>
      <c r="H75" s="25"/>
      <c r="I75" s="3" t="str">
        <f t="shared" si="4"/>
        <v/>
      </c>
      <c r="J75" s="4" t="str">
        <f t="shared" si="5"/>
        <v/>
      </c>
    </row>
    <row r="76" spans="1:10" x14ac:dyDescent="0.15">
      <c r="A76" s="24"/>
      <c r="B76" s="24"/>
      <c r="C76" s="27"/>
      <c r="D76" s="97"/>
      <c r="E76" s="97"/>
      <c r="F76" s="97"/>
      <c r="G76" s="27"/>
      <c r="H76" s="25"/>
      <c r="I76" s="3" t="str">
        <f t="shared" si="4"/>
        <v/>
      </c>
      <c r="J76" s="4" t="str">
        <f t="shared" si="5"/>
        <v/>
      </c>
    </row>
    <row r="77" spans="1:10" x14ac:dyDescent="0.15">
      <c r="A77" s="24"/>
      <c r="B77" s="24"/>
      <c r="C77" s="27"/>
      <c r="D77" s="97"/>
      <c r="E77" s="97"/>
      <c r="F77" s="97"/>
      <c r="G77" s="27"/>
      <c r="H77" s="25"/>
      <c r="I77" s="3" t="str">
        <f t="shared" si="4"/>
        <v/>
      </c>
      <c r="J77" s="4" t="str">
        <f t="shared" si="5"/>
        <v/>
      </c>
    </row>
    <row r="78" spans="1:10" x14ac:dyDescent="0.15">
      <c r="A78" s="24"/>
      <c r="B78" s="24"/>
      <c r="C78" s="27"/>
      <c r="D78" s="97"/>
      <c r="E78" s="97"/>
      <c r="F78" s="97"/>
      <c r="G78" s="27"/>
      <c r="H78" s="25"/>
      <c r="I78" s="3" t="str">
        <f t="shared" si="4"/>
        <v/>
      </c>
      <c r="J78" s="4" t="str">
        <f t="shared" si="5"/>
        <v/>
      </c>
    </row>
    <row r="79" spans="1:10" x14ac:dyDescent="0.15">
      <c r="A79" s="24"/>
      <c r="B79" s="24"/>
      <c r="C79" s="27"/>
      <c r="D79" s="97"/>
      <c r="E79" s="97"/>
      <c r="F79" s="97"/>
      <c r="G79" s="27"/>
      <c r="H79" s="25"/>
      <c r="I79" s="3" t="str">
        <f t="shared" si="4"/>
        <v/>
      </c>
      <c r="J79" s="4" t="str">
        <f t="shared" si="5"/>
        <v/>
      </c>
    </row>
    <row r="80" spans="1:10" x14ac:dyDescent="0.15">
      <c r="A80" s="24"/>
      <c r="B80" s="24"/>
      <c r="C80" s="27"/>
      <c r="D80" s="97"/>
      <c r="E80" s="97"/>
      <c r="F80" s="97"/>
      <c r="G80" s="27"/>
      <c r="H80" s="25"/>
      <c r="I80" s="3" t="str">
        <f t="shared" si="4"/>
        <v/>
      </c>
      <c r="J80" s="4" t="str">
        <f t="shared" si="5"/>
        <v/>
      </c>
    </row>
    <row r="81" spans="1:10" x14ac:dyDescent="0.15">
      <c r="A81" s="24"/>
      <c r="B81" s="24"/>
      <c r="C81" s="27"/>
      <c r="D81" s="97"/>
      <c r="E81" s="97"/>
      <c r="F81" s="97"/>
      <c r="G81" s="27"/>
      <c r="H81" s="25"/>
      <c r="I81" s="3" t="str">
        <f t="shared" si="4"/>
        <v/>
      </c>
      <c r="J81" s="4" t="str">
        <f t="shared" si="5"/>
        <v/>
      </c>
    </row>
    <row r="82" spans="1:10" x14ac:dyDescent="0.15">
      <c r="A82" s="24"/>
      <c r="B82" s="24"/>
      <c r="C82" s="27"/>
      <c r="D82" s="97"/>
      <c r="E82" s="97"/>
      <c r="F82" s="97"/>
      <c r="G82" s="27"/>
      <c r="H82" s="25"/>
      <c r="I82" s="3" t="str">
        <f t="shared" si="4"/>
        <v/>
      </c>
      <c r="J82" s="4" t="str">
        <f t="shared" si="5"/>
        <v/>
      </c>
    </row>
    <row r="83" spans="1:10" x14ac:dyDescent="0.15">
      <c r="A83" s="24"/>
      <c r="B83" s="24"/>
      <c r="C83" s="27"/>
      <c r="D83" s="97"/>
      <c r="E83" s="97"/>
      <c r="F83" s="97"/>
      <c r="G83" s="27"/>
      <c r="H83" s="25"/>
      <c r="I83" s="3" t="str">
        <f t="shared" si="4"/>
        <v/>
      </c>
      <c r="J83" s="4" t="str">
        <f t="shared" si="5"/>
        <v/>
      </c>
    </row>
    <row r="84" spans="1:10" x14ac:dyDescent="0.15">
      <c r="A84" s="24"/>
      <c r="B84" s="24"/>
      <c r="C84" s="27"/>
      <c r="D84" s="97"/>
      <c r="E84" s="97"/>
      <c r="F84" s="97"/>
      <c r="G84" s="27"/>
      <c r="H84" s="25"/>
      <c r="I84" s="3" t="str">
        <f t="shared" si="4"/>
        <v/>
      </c>
      <c r="J84" s="4" t="str">
        <f t="shared" si="5"/>
        <v/>
      </c>
    </row>
    <row r="85" spans="1:10" x14ac:dyDescent="0.15">
      <c r="A85" s="24"/>
      <c r="B85" s="24"/>
      <c r="C85" s="27"/>
      <c r="D85" s="97"/>
      <c r="E85" s="97"/>
      <c r="F85" s="97"/>
      <c r="G85" s="27"/>
      <c r="H85" s="25"/>
      <c r="I85" s="3" t="str">
        <f t="shared" si="4"/>
        <v/>
      </c>
      <c r="J85" s="4" t="str">
        <f t="shared" si="5"/>
        <v/>
      </c>
    </row>
    <row r="86" spans="1:10" x14ac:dyDescent="0.15">
      <c r="A86" s="24"/>
      <c r="B86" s="24"/>
      <c r="C86" s="27"/>
      <c r="D86" s="97"/>
      <c r="E86" s="97"/>
      <c r="F86" s="97"/>
      <c r="G86" s="27"/>
      <c r="H86" s="25"/>
      <c r="I86" s="3" t="str">
        <f t="shared" si="4"/>
        <v/>
      </c>
      <c r="J86" s="4" t="str">
        <f t="shared" si="5"/>
        <v/>
      </c>
    </row>
  </sheetData>
  <sheetProtection sheet="1" objects="1" scenarios="1"/>
  <mergeCells count="1">
    <mergeCell ref="I3:J3"/>
  </mergeCells>
  <phoneticPr fontId="2"/>
  <dataValidations count="3">
    <dataValidation type="list" allowBlank="1" showInputMessage="1" showErrorMessage="1" sqref="C5:C86">
      <formula1>"人工呼吸器,簡易陰圧装置,簡易ベッド,体外式膜型人工肺"</formula1>
    </dataValidation>
    <dataValidation type="list" allowBlank="1" showInputMessage="1" showErrorMessage="1" sqref="A5:A86">
      <formula1>"初回申請,変更1回目,変更2回目,変更3回目"</formula1>
    </dataValidation>
    <dataValidation type="date" allowBlank="1" showInputMessage="1" showErrorMessage="1" error="補助対象外の期間です" sqref="D5:F86">
      <formula1>45017</formula1>
      <formula2>45053</formula2>
    </dataValidation>
  </dataValidations>
  <pageMargins left="0.70866141732283472" right="0.70866141732283472" top="0.74803149606299213" bottom="0.74803149606299213" header="0.31496062992125984" footer="0.31496062992125984"/>
  <pageSetup paperSize="9" scale="53"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A14" sqref="A14:J14"/>
    </sheetView>
  </sheetViews>
  <sheetFormatPr defaultRowHeight="13.5" x14ac:dyDescent="0.15"/>
  <sheetData>
    <row r="1" spans="1:10" ht="18.600000000000001" customHeight="1" x14ac:dyDescent="0.15">
      <c r="A1" t="s">
        <v>73</v>
      </c>
    </row>
    <row r="2" spans="1:10" ht="18.600000000000001" customHeight="1" x14ac:dyDescent="0.15">
      <c r="A2" s="11"/>
      <c r="B2" s="11"/>
      <c r="C2" s="11"/>
      <c r="D2" s="11"/>
      <c r="E2" s="11"/>
      <c r="F2" s="11"/>
      <c r="G2" s="11"/>
      <c r="H2" s="11"/>
      <c r="I2" s="125" t="str">
        <f>IF('報告書1-1'!B17="","番号",'報告書1-1'!B17)</f>
        <v>番号</v>
      </c>
      <c r="J2" s="125"/>
    </row>
    <row r="3" spans="1:10" ht="18.600000000000001" customHeight="1" x14ac:dyDescent="0.15">
      <c r="A3" s="11"/>
      <c r="B3" s="11"/>
      <c r="C3" s="11"/>
      <c r="D3" s="11"/>
      <c r="E3" s="11"/>
      <c r="F3" s="11"/>
      <c r="G3" s="11"/>
      <c r="H3" s="11"/>
      <c r="I3" s="126" t="str">
        <f>IF('報告書1-1'!B13="","令和　年　月　日",'報告書1-1'!B13)</f>
        <v>令和　年　月　日</v>
      </c>
      <c r="J3" s="126"/>
    </row>
    <row r="4" spans="1:10" ht="18.600000000000001" customHeight="1" x14ac:dyDescent="0.15">
      <c r="A4" s="11" t="s">
        <v>43</v>
      </c>
      <c r="B4" s="11"/>
      <c r="C4" s="11"/>
      <c r="D4" s="11"/>
      <c r="E4" s="11"/>
      <c r="F4" s="11"/>
      <c r="G4" s="11"/>
      <c r="H4" s="11"/>
      <c r="I4" s="11"/>
      <c r="J4" s="11"/>
    </row>
    <row r="5" spans="1:10" ht="18.600000000000001" customHeight="1" x14ac:dyDescent="0.15">
      <c r="A5" s="11"/>
      <c r="B5" s="11"/>
      <c r="C5" s="11"/>
      <c r="D5" s="11"/>
      <c r="E5" s="11"/>
      <c r="F5" s="11"/>
      <c r="G5" s="11"/>
      <c r="H5" s="11"/>
      <c r="I5" s="11"/>
      <c r="J5" s="11"/>
    </row>
    <row r="6" spans="1:10" ht="18.600000000000001" customHeight="1" x14ac:dyDescent="0.15">
      <c r="A6" s="11"/>
      <c r="B6" s="11"/>
      <c r="C6" s="11"/>
      <c r="D6" s="11"/>
      <c r="E6" s="11"/>
      <c r="G6" s="11"/>
      <c r="H6" s="11"/>
      <c r="I6" s="11"/>
      <c r="J6" s="11"/>
    </row>
    <row r="7" spans="1:10" ht="28.15" customHeight="1" x14ac:dyDescent="0.15">
      <c r="A7" s="11"/>
      <c r="B7" s="11"/>
      <c r="C7" s="11"/>
      <c r="D7" s="11"/>
      <c r="E7" s="122" t="str">
        <f>IF('報告書1-1'!B8="","",'報告書1-1'!B8)</f>
        <v/>
      </c>
      <c r="F7" s="122"/>
      <c r="G7" s="122"/>
      <c r="H7" s="122"/>
      <c r="I7" s="122"/>
      <c r="J7" s="122"/>
    </row>
    <row r="8" spans="1:10" ht="18.600000000000001" customHeight="1" x14ac:dyDescent="0.15">
      <c r="A8" s="11"/>
      <c r="B8" s="11"/>
      <c r="C8" s="11"/>
      <c r="D8" s="11"/>
      <c r="E8" s="127" t="str">
        <f>IF('報告書1-1'!B3="","",'報告書1-1'!B3)</f>
        <v/>
      </c>
      <c r="F8" s="127"/>
      <c r="G8" s="127"/>
      <c r="H8" s="127"/>
      <c r="I8" s="127"/>
      <c r="J8" s="127"/>
    </row>
    <row r="9" spans="1:10" ht="18.600000000000001" customHeight="1" x14ac:dyDescent="0.15">
      <c r="A9" s="11"/>
      <c r="B9" s="11"/>
      <c r="C9" s="11"/>
      <c r="D9" s="11"/>
      <c r="E9" s="127" t="str">
        <f>IF('報告書1-1'!B3='報告書1-1'!B7,"",'報告書1-1'!B7)</f>
        <v/>
      </c>
      <c r="F9" s="127"/>
      <c r="G9" s="127"/>
      <c r="H9" s="127"/>
      <c r="I9" s="127"/>
      <c r="J9" s="127"/>
    </row>
    <row r="10" spans="1:10" ht="18.600000000000001" customHeight="1" x14ac:dyDescent="0.15">
      <c r="A10" s="11"/>
      <c r="B10" s="11"/>
      <c r="C10" s="11"/>
      <c r="D10" s="11"/>
      <c r="E10" s="124" t="str">
        <f>'報告書1-1'!B4&amp;"　　"&amp;'報告書1-1'!B5</f>
        <v>　　</v>
      </c>
      <c r="F10" s="124"/>
      <c r="G10" s="124"/>
      <c r="H10" s="124"/>
      <c r="I10" s="124"/>
      <c r="J10" s="124"/>
    </row>
    <row r="11" spans="1:10" ht="18.600000000000001" customHeight="1" x14ac:dyDescent="0.15">
      <c r="A11" s="11"/>
      <c r="B11" s="11"/>
      <c r="C11" s="11"/>
      <c r="D11" s="11"/>
      <c r="E11" s="77"/>
      <c r="F11" s="77"/>
      <c r="G11" s="77"/>
      <c r="H11" s="77"/>
      <c r="I11" s="77"/>
      <c r="J11" s="77"/>
    </row>
    <row r="12" spans="1:10" ht="18.600000000000001" customHeight="1" x14ac:dyDescent="0.15">
      <c r="A12" s="11"/>
      <c r="B12" s="11"/>
      <c r="C12" s="11"/>
      <c r="D12" s="11"/>
      <c r="E12" s="77"/>
      <c r="F12" s="77"/>
      <c r="G12" s="77"/>
      <c r="H12" s="77"/>
      <c r="I12" s="77"/>
      <c r="J12" s="77"/>
    </row>
    <row r="13" spans="1:10" ht="18.600000000000001" customHeight="1" x14ac:dyDescent="0.15">
      <c r="A13" s="121" t="s">
        <v>130</v>
      </c>
      <c r="B13" s="121"/>
      <c r="C13" s="121"/>
      <c r="D13" s="121"/>
      <c r="E13" s="121"/>
      <c r="F13" s="121"/>
      <c r="G13" s="121"/>
      <c r="H13" s="121"/>
      <c r="I13" s="121"/>
      <c r="J13" s="121"/>
    </row>
    <row r="14" spans="1:10" ht="18.600000000000001" customHeight="1" x14ac:dyDescent="0.15">
      <c r="A14" s="122" t="s">
        <v>74</v>
      </c>
      <c r="B14" s="122"/>
      <c r="C14" s="122"/>
      <c r="D14" s="122"/>
      <c r="E14" s="122"/>
      <c r="F14" s="122"/>
      <c r="G14" s="122"/>
      <c r="H14" s="122"/>
      <c r="I14" s="122"/>
      <c r="J14" s="122"/>
    </row>
    <row r="15" spans="1:10" ht="18.600000000000001" customHeight="1" x14ac:dyDescent="0.15">
      <c r="A15" s="124" t="str">
        <f>"（"&amp;'報告書1-1'!B1&amp;"）"</f>
        <v>（新型コロナウイルス感染症患者等入院医療機関設備整備事業）</v>
      </c>
      <c r="B15" s="124"/>
      <c r="C15" s="124"/>
      <c r="D15" s="124"/>
      <c r="E15" s="124"/>
      <c r="F15" s="124"/>
      <c r="G15" s="124"/>
      <c r="H15" s="124"/>
      <c r="I15" s="124"/>
      <c r="J15" s="124"/>
    </row>
    <row r="16" spans="1:10" ht="18.600000000000001" customHeight="1" x14ac:dyDescent="0.15">
      <c r="A16" s="123">
        <f>様式第6号!I35</f>
        <v>0</v>
      </c>
      <c r="B16" s="123"/>
      <c r="C16" s="123"/>
      <c r="D16" s="123"/>
      <c r="E16" s="123"/>
      <c r="F16" s="123"/>
      <c r="G16" s="123"/>
      <c r="H16" s="123"/>
      <c r="I16" s="123"/>
      <c r="J16" s="123"/>
    </row>
    <row r="17" spans="1:10" ht="18.600000000000001" customHeight="1" x14ac:dyDescent="0.15">
      <c r="A17" s="11" t="s">
        <v>109</v>
      </c>
      <c r="B17" s="11"/>
      <c r="C17" s="11"/>
      <c r="D17" s="11"/>
      <c r="E17" s="11"/>
      <c r="F17" s="11"/>
      <c r="G17" s="11"/>
      <c r="H17" s="11"/>
      <c r="I17" s="11"/>
      <c r="J17" s="11"/>
    </row>
    <row r="18" spans="1:10" ht="18.600000000000001" customHeight="1" x14ac:dyDescent="0.15">
      <c r="A18" s="23" t="s">
        <v>75</v>
      </c>
      <c r="B18" s="11"/>
      <c r="C18" s="11"/>
      <c r="D18" s="11"/>
      <c r="E18" s="11"/>
      <c r="F18" s="11"/>
      <c r="G18" s="11"/>
      <c r="H18" s="11"/>
      <c r="I18" s="11"/>
      <c r="J18" s="11"/>
    </row>
    <row r="19" spans="1:10" ht="18.600000000000001" customHeight="1" x14ac:dyDescent="0.15">
      <c r="A19" s="23" t="s">
        <v>76</v>
      </c>
      <c r="B19" s="11"/>
      <c r="C19" s="11"/>
      <c r="D19" s="11"/>
      <c r="E19" s="11"/>
      <c r="F19" s="11"/>
      <c r="G19" s="11"/>
      <c r="H19" s="11"/>
      <c r="I19" s="11"/>
      <c r="J19" s="11"/>
    </row>
    <row r="20" spans="1:10" ht="18.600000000000001" customHeight="1" x14ac:dyDescent="0.15">
      <c r="A20" s="11" t="s">
        <v>77</v>
      </c>
      <c r="B20" s="11"/>
      <c r="C20" s="11"/>
      <c r="D20" s="11"/>
      <c r="E20" s="11"/>
      <c r="F20" s="11"/>
      <c r="G20" s="11"/>
      <c r="H20" s="11"/>
      <c r="I20" s="11"/>
      <c r="J20" s="11"/>
    </row>
    <row r="21" spans="1:10" ht="18.600000000000001" customHeight="1" x14ac:dyDescent="0.15">
      <c r="A21" s="31" t="s">
        <v>129</v>
      </c>
      <c r="B21" s="31"/>
      <c r="C21" s="31"/>
      <c r="D21" s="31"/>
      <c r="E21" s="31"/>
      <c r="F21" s="31"/>
      <c r="G21" s="31"/>
      <c r="H21" s="31"/>
      <c r="I21" s="31"/>
      <c r="J21" s="31"/>
    </row>
    <row r="22" spans="1:10" ht="18.600000000000001" customHeight="1" x14ac:dyDescent="0.15">
      <c r="A22" s="23" t="s">
        <v>78</v>
      </c>
      <c r="B22" s="11"/>
      <c r="C22" s="11"/>
      <c r="D22" s="11"/>
      <c r="E22" s="11"/>
      <c r="F22" s="11"/>
      <c r="G22" s="11"/>
      <c r="H22" s="11"/>
      <c r="I22" s="11"/>
      <c r="J22" s="11"/>
    </row>
    <row r="23" spans="1:10" ht="18.600000000000001" customHeight="1" x14ac:dyDescent="0.15">
      <c r="A23" s="11" t="s">
        <v>79</v>
      </c>
      <c r="B23" s="23"/>
      <c r="C23" s="23"/>
      <c r="D23" s="23"/>
      <c r="E23" s="23"/>
      <c r="F23" s="23"/>
      <c r="G23" s="23"/>
      <c r="H23" s="23"/>
      <c r="I23" s="23"/>
      <c r="J23" s="23"/>
    </row>
    <row r="24" spans="1:10" ht="18.600000000000001" customHeight="1" x14ac:dyDescent="0.15">
      <c r="A24" s="11" t="s">
        <v>86</v>
      </c>
      <c r="B24" s="11"/>
      <c r="C24" s="11"/>
      <c r="D24" s="11"/>
      <c r="E24" s="11"/>
      <c r="F24" s="11"/>
      <c r="G24" s="11"/>
      <c r="H24" s="11"/>
      <c r="I24" s="11"/>
      <c r="J24" s="11"/>
    </row>
    <row r="25" spans="1:10" ht="18.600000000000001" customHeight="1" x14ac:dyDescent="0.15">
      <c r="A25" s="11" t="s">
        <v>126</v>
      </c>
      <c r="B25" s="11"/>
      <c r="C25" s="11"/>
      <c r="D25" s="11"/>
      <c r="E25" s="11"/>
      <c r="F25" s="11"/>
      <c r="G25" s="11"/>
      <c r="H25" s="11"/>
      <c r="I25" s="11"/>
      <c r="J25" s="11"/>
    </row>
    <row r="26" spans="1:10" ht="18.600000000000001" customHeight="1" x14ac:dyDescent="0.15">
      <c r="A26" s="11" t="s">
        <v>80</v>
      </c>
      <c r="B26" s="11"/>
      <c r="C26" s="11"/>
      <c r="D26" s="11"/>
      <c r="E26" s="11"/>
      <c r="F26" s="11"/>
      <c r="G26" s="11"/>
      <c r="H26" s="11"/>
      <c r="I26" s="11"/>
      <c r="J26" s="11"/>
    </row>
    <row r="27" spans="1:10" ht="18.600000000000001" customHeight="1" x14ac:dyDescent="0.15">
      <c r="A27" s="11"/>
      <c r="B27" s="11"/>
      <c r="C27" s="11"/>
      <c r="D27" s="11"/>
      <c r="E27" s="11"/>
      <c r="F27" s="11"/>
      <c r="G27" s="11"/>
      <c r="H27" s="11"/>
      <c r="I27" s="11"/>
      <c r="J27" s="11"/>
    </row>
    <row r="28" spans="1:10" ht="18.600000000000001" customHeight="1" x14ac:dyDescent="0.15">
      <c r="A28" s="11"/>
      <c r="B28" s="11"/>
      <c r="C28" s="11"/>
      <c r="D28" s="11"/>
      <c r="E28" s="11"/>
      <c r="F28" s="11"/>
      <c r="G28" s="11"/>
      <c r="H28" s="11"/>
      <c r="I28" s="11"/>
      <c r="J28" s="11"/>
    </row>
    <row r="29" spans="1:10" ht="18.600000000000001" customHeight="1" x14ac:dyDescent="0.15">
      <c r="A29" s="11"/>
      <c r="B29" s="11"/>
      <c r="C29" s="11"/>
      <c r="D29" s="11"/>
      <c r="E29" s="11"/>
      <c r="F29" s="11"/>
      <c r="G29" s="11"/>
      <c r="H29" s="11"/>
      <c r="I29" s="11"/>
      <c r="J29" s="11"/>
    </row>
    <row r="30" spans="1:10" ht="18.600000000000001" customHeight="1" x14ac:dyDescent="0.15">
      <c r="A30" s="11"/>
      <c r="B30" s="11"/>
      <c r="C30" s="11"/>
      <c r="D30" s="11"/>
      <c r="E30" s="11"/>
      <c r="F30" s="11"/>
      <c r="G30" s="11"/>
      <c r="H30" s="11"/>
      <c r="I30" s="11"/>
      <c r="J30" s="11"/>
    </row>
    <row r="31" spans="1:10" ht="15.6" customHeight="1" x14ac:dyDescent="0.15">
      <c r="A31" s="11"/>
      <c r="B31" s="11"/>
      <c r="C31" s="11"/>
      <c r="D31" s="11"/>
      <c r="E31" s="11"/>
      <c r="F31" s="11"/>
      <c r="G31" s="11"/>
      <c r="H31" s="11"/>
      <c r="I31" s="11"/>
      <c r="J31" s="11"/>
    </row>
    <row r="32" spans="1:10" ht="15.6" customHeight="1" x14ac:dyDescent="0.15">
      <c r="A32" s="11"/>
      <c r="B32" s="11"/>
      <c r="C32" s="11"/>
      <c r="D32" s="11"/>
      <c r="E32" s="11"/>
      <c r="F32" s="11"/>
      <c r="G32" s="11"/>
      <c r="H32" s="11"/>
      <c r="I32" s="11"/>
      <c r="J32" s="11"/>
    </row>
    <row r="33" spans="1:10" ht="15.6" customHeight="1" x14ac:dyDescent="0.15">
      <c r="A33" s="11"/>
      <c r="B33" s="11"/>
      <c r="C33" s="11"/>
      <c r="D33" s="11"/>
      <c r="E33" s="11"/>
      <c r="F33" s="11"/>
      <c r="G33" s="11"/>
      <c r="H33" s="11"/>
      <c r="I33" s="11"/>
      <c r="J33" s="11"/>
    </row>
    <row r="34" spans="1:10" ht="15.6" customHeight="1" x14ac:dyDescent="0.15">
      <c r="A34" s="11"/>
      <c r="B34" s="11"/>
      <c r="C34" s="11"/>
      <c r="D34" s="11"/>
      <c r="E34" s="11"/>
      <c r="F34" s="11"/>
      <c r="G34" s="11"/>
      <c r="H34" s="11"/>
      <c r="I34" s="11"/>
      <c r="J34" s="11"/>
    </row>
    <row r="35" spans="1:10" ht="15.6" customHeight="1" x14ac:dyDescent="0.15">
      <c r="A35" s="11"/>
      <c r="B35" s="11"/>
      <c r="C35" s="11"/>
      <c r="D35" s="11"/>
      <c r="E35" s="11"/>
      <c r="F35" s="11"/>
      <c r="G35" s="11"/>
      <c r="H35" s="11"/>
      <c r="I35" s="11"/>
      <c r="J35" s="11"/>
    </row>
    <row r="36" spans="1:10" ht="15.6" customHeight="1" x14ac:dyDescent="0.15">
      <c r="A36" s="11"/>
      <c r="B36" s="11"/>
      <c r="C36" s="11"/>
      <c r="D36" s="11"/>
      <c r="E36" s="11"/>
      <c r="F36" s="11"/>
      <c r="G36" s="11"/>
      <c r="H36" s="11"/>
      <c r="I36" s="11"/>
      <c r="J36" s="11"/>
    </row>
    <row r="37" spans="1:10" ht="15.6" customHeight="1" x14ac:dyDescent="0.15">
      <c r="A37" s="11"/>
      <c r="B37" s="11"/>
      <c r="C37" s="11"/>
      <c r="D37" s="11"/>
      <c r="E37" s="11"/>
      <c r="F37" s="11"/>
      <c r="G37" s="11"/>
      <c r="H37" s="11"/>
      <c r="I37" s="11"/>
      <c r="J37" s="11"/>
    </row>
    <row r="38" spans="1:10" ht="15.6" customHeight="1" x14ac:dyDescent="0.15">
      <c r="A38" s="11"/>
      <c r="B38" s="11"/>
      <c r="C38" s="11"/>
      <c r="D38" s="11"/>
      <c r="E38" s="11"/>
      <c r="F38" s="11"/>
      <c r="G38" s="11"/>
      <c r="H38" s="11"/>
      <c r="I38" s="11"/>
      <c r="J38" s="11"/>
    </row>
    <row r="39" spans="1:10" ht="15.6" customHeight="1" x14ac:dyDescent="0.15">
      <c r="A39" s="11"/>
      <c r="B39" s="11"/>
      <c r="C39" s="11"/>
      <c r="D39" s="11"/>
      <c r="E39" s="11"/>
      <c r="F39" s="11"/>
      <c r="G39" s="11"/>
      <c r="H39" s="11"/>
      <c r="I39" s="11"/>
      <c r="J39" s="11"/>
    </row>
    <row r="40" spans="1:10" ht="15.6" customHeight="1" x14ac:dyDescent="0.15">
      <c r="A40" s="11"/>
      <c r="B40" s="11"/>
      <c r="C40" s="11"/>
      <c r="D40" s="11"/>
      <c r="E40" s="11"/>
      <c r="F40" s="11"/>
      <c r="G40" s="11"/>
      <c r="H40" s="11"/>
      <c r="I40" s="11"/>
      <c r="J40" s="11"/>
    </row>
    <row r="41" spans="1:10" ht="15.6" customHeight="1" x14ac:dyDescent="0.15">
      <c r="A41" s="11"/>
      <c r="B41" s="11"/>
      <c r="C41" s="11"/>
      <c r="D41" s="11"/>
      <c r="E41" s="11"/>
      <c r="F41" s="11"/>
      <c r="G41" s="11"/>
      <c r="H41" s="11"/>
      <c r="I41" s="11"/>
      <c r="J41" s="11"/>
    </row>
    <row r="42" spans="1:10" ht="15.6" customHeight="1" x14ac:dyDescent="0.15">
      <c r="A42" s="11"/>
      <c r="B42" s="11"/>
      <c r="C42" s="11"/>
      <c r="D42" s="11"/>
      <c r="E42" s="11"/>
      <c r="F42" s="11"/>
      <c r="G42" s="11"/>
      <c r="H42" s="11"/>
      <c r="I42" s="11"/>
      <c r="J42" s="11"/>
    </row>
    <row r="43" spans="1:10" ht="15.6" customHeight="1" x14ac:dyDescent="0.15">
      <c r="A43" s="11"/>
      <c r="B43" s="11"/>
      <c r="C43" s="11"/>
      <c r="D43" s="11"/>
      <c r="E43" s="11"/>
      <c r="F43" s="11"/>
      <c r="G43" s="11"/>
      <c r="H43" s="11"/>
      <c r="I43" s="11"/>
      <c r="J43" s="11"/>
    </row>
    <row r="44" spans="1:10" ht="15.6" customHeight="1" x14ac:dyDescent="0.15">
      <c r="A44" s="11"/>
      <c r="B44" s="11"/>
      <c r="C44" s="11"/>
      <c r="D44" s="11"/>
      <c r="E44" s="11"/>
      <c r="F44" s="11"/>
      <c r="G44" s="11"/>
      <c r="H44" s="11"/>
      <c r="I44" s="11"/>
      <c r="J44" s="11"/>
    </row>
    <row r="45" spans="1:10" ht="15.6" customHeight="1" x14ac:dyDescent="0.15">
      <c r="A45" s="11"/>
      <c r="B45" s="11"/>
      <c r="C45" s="11"/>
      <c r="D45" s="11"/>
      <c r="E45" s="11"/>
      <c r="F45" s="11"/>
      <c r="G45" s="11"/>
      <c r="H45" s="11"/>
      <c r="I45" s="11"/>
      <c r="J45" s="11"/>
    </row>
    <row r="46" spans="1:10" ht="15.6" customHeight="1" x14ac:dyDescent="0.15">
      <c r="A46" s="11"/>
      <c r="B46" s="11"/>
      <c r="C46" s="11"/>
      <c r="D46" s="11"/>
      <c r="E46" s="11"/>
      <c r="F46" s="11"/>
      <c r="G46" s="11"/>
      <c r="H46" s="11"/>
      <c r="I46" s="11"/>
      <c r="J46" s="11"/>
    </row>
    <row r="47" spans="1:10" ht="15.6" customHeight="1" x14ac:dyDescent="0.15">
      <c r="A47" s="11"/>
      <c r="B47" s="11"/>
      <c r="C47" s="11"/>
      <c r="D47" s="11"/>
      <c r="E47" s="11"/>
      <c r="F47" s="11"/>
      <c r="G47" s="11"/>
      <c r="H47" s="11"/>
      <c r="I47" s="11"/>
      <c r="J47" s="11"/>
    </row>
    <row r="48" spans="1:10" ht="15.6" customHeight="1" x14ac:dyDescent="0.15">
      <c r="A48" s="11"/>
      <c r="B48" s="11"/>
      <c r="C48" s="11"/>
      <c r="D48" s="11"/>
      <c r="E48" s="11"/>
      <c r="F48" s="11"/>
      <c r="G48" s="11"/>
      <c r="H48" s="11"/>
      <c r="I48" s="11"/>
      <c r="J48" s="11"/>
    </row>
    <row r="49" spans="1:10" ht="15.6" customHeight="1" x14ac:dyDescent="0.15">
      <c r="A49" s="11"/>
      <c r="B49" s="11"/>
      <c r="C49" s="11"/>
      <c r="D49" s="11"/>
      <c r="E49" s="11"/>
      <c r="F49" s="11"/>
      <c r="G49" s="11"/>
      <c r="H49" s="11"/>
      <c r="I49" s="11"/>
      <c r="J49" s="11"/>
    </row>
    <row r="50" spans="1:10" x14ac:dyDescent="0.15">
      <c r="A50" s="11"/>
      <c r="B50" s="11"/>
      <c r="C50" s="11"/>
      <c r="D50" s="11"/>
      <c r="E50" s="11"/>
      <c r="F50" s="11"/>
      <c r="G50" s="11"/>
      <c r="H50" s="11"/>
      <c r="I50" s="11"/>
      <c r="J50" s="11"/>
    </row>
    <row r="51" spans="1:10" x14ac:dyDescent="0.15">
      <c r="A51" s="11"/>
      <c r="B51" s="11"/>
      <c r="C51" s="11"/>
      <c r="D51" s="11"/>
      <c r="E51" s="11"/>
      <c r="F51" s="11"/>
      <c r="G51" s="11"/>
      <c r="H51" s="11"/>
      <c r="I51" s="11"/>
      <c r="J51" s="11"/>
    </row>
    <row r="52" spans="1:10" x14ac:dyDescent="0.15">
      <c r="A52" s="11"/>
      <c r="B52" s="11"/>
      <c r="C52" s="11"/>
      <c r="D52" s="11"/>
      <c r="E52" s="11"/>
      <c r="F52" s="11"/>
      <c r="G52" s="11"/>
      <c r="H52" s="11"/>
      <c r="I52" s="11"/>
      <c r="J52" s="11"/>
    </row>
    <row r="53" spans="1:10" x14ac:dyDescent="0.15">
      <c r="A53" s="11"/>
      <c r="B53" s="11"/>
      <c r="C53" s="11"/>
      <c r="D53" s="11"/>
      <c r="E53" s="11"/>
      <c r="F53" s="11"/>
      <c r="G53" s="11"/>
      <c r="H53" s="11"/>
      <c r="I53" s="11"/>
      <c r="J53" s="11"/>
    </row>
  </sheetData>
  <sheetProtection sheet="1" objects="1" scenarios="1"/>
  <mergeCells count="10">
    <mergeCell ref="I2:J2"/>
    <mergeCell ref="I3:J3"/>
    <mergeCell ref="E7:J7"/>
    <mergeCell ref="E8:J8"/>
    <mergeCell ref="E9:J9"/>
    <mergeCell ref="A13:J13"/>
    <mergeCell ref="A14:J14"/>
    <mergeCell ref="A16:J16"/>
    <mergeCell ref="A15:J15"/>
    <mergeCell ref="E10:J10"/>
  </mergeCells>
  <phoneticPr fontId="2"/>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'報告書1-1'!$B$16=""</xm:f>
            <x14:dxf>
              <font>
                <strike/>
              </font>
            </x14:dxf>
          </x14:cfRule>
          <xm:sqref>A21:J21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36"/>
  <sheetViews>
    <sheetView view="pageBreakPreview" zoomScale="85" zoomScaleNormal="100" zoomScaleSheetLayoutView="85" workbookViewId="0">
      <selection activeCell="A2" sqref="A2:M2"/>
    </sheetView>
  </sheetViews>
  <sheetFormatPr defaultColWidth="8.875" defaultRowHeight="13.5" x14ac:dyDescent="0.15"/>
  <cols>
    <col min="1" max="1" width="22.25" style="11" customWidth="1"/>
    <col min="2" max="9" width="12.875" style="11" customWidth="1"/>
    <col min="10" max="12" width="11" style="11" customWidth="1"/>
    <col min="13" max="13" width="12.875" style="11" customWidth="1"/>
    <col min="14" max="14" width="10.5" style="11" bestFit="1" customWidth="1"/>
    <col min="15" max="16384" width="8.875" style="11"/>
  </cols>
  <sheetData>
    <row r="1" spans="1:14" x14ac:dyDescent="0.15">
      <c r="A1" s="11" t="s">
        <v>81</v>
      </c>
      <c r="M1" s="12" t="str">
        <f>"施設名称："&amp;'報告書1-1'!B7</f>
        <v>施設名称：</v>
      </c>
    </row>
    <row r="2" spans="1:14" x14ac:dyDescent="0.15">
      <c r="A2" s="121" t="s">
        <v>82</v>
      </c>
      <c r="B2" s="121"/>
      <c r="C2" s="121"/>
      <c r="D2" s="121"/>
      <c r="E2" s="121"/>
      <c r="F2" s="121"/>
      <c r="G2" s="121"/>
      <c r="H2" s="121"/>
      <c r="I2" s="121"/>
      <c r="J2" s="121"/>
      <c r="K2" s="121"/>
      <c r="L2" s="121"/>
      <c r="M2" s="121"/>
    </row>
    <row r="3" spans="1:14" x14ac:dyDescent="0.15">
      <c r="A3" s="121" t="str">
        <f>'報告書1-1'!B1</f>
        <v>新型コロナウイルス感染症患者等入院医療機関設備整備事業</v>
      </c>
      <c r="B3" s="121"/>
      <c r="C3" s="121"/>
      <c r="D3" s="121"/>
      <c r="E3" s="121"/>
      <c r="F3" s="121"/>
      <c r="G3" s="121"/>
      <c r="H3" s="121"/>
      <c r="I3" s="121"/>
      <c r="J3" s="121"/>
      <c r="K3" s="121"/>
      <c r="L3" s="121"/>
      <c r="M3" s="121"/>
      <c r="N3" s="121"/>
    </row>
    <row r="4" spans="1:14" x14ac:dyDescent="0.15">
      <c r="A4" s="77" t="s">
        <v>83</v>
      </c>
      <c r="B4" s="76"/>
      <c r="C4" s="76"/>
      <c r="D4" s="76"/>
      <c r="E4" s="76"/>
      <c r="F4" s="76"/>
      <c r="G4" s="76"/>
      <c r="H4" s="76"/>
      <c r="I4" s="76"/>
      <c r="J4" s="76"/>
      <c r="K4" s="76"/>
      <c r="L4" s="76"/>
      <c r="M4" s="76"/>
      <c r="N4" s="76"/>
    </row>
    <row r="5" spans="1:14" ht="45" x14ac:dyDescent="0.15">
      <c r="A5" s="18" t="s">
        <v>28</v>
      </c>
      <c r="B5" s="18" t="s">
        <v>30</v>
      </c>
      <c r="C5" s="18" t="s">
        <v>31</v>
      </c>
      <c r="D5" s="18" t="s">
        <v>32</v>
      </c>
      <c r="E5" s="18" t="s">
        <v>34</v>
      </c>
      <c r="F5" s="18" t="s">
        <v>85</v>
      </c>
      <c r="G5" s="18" t="s">
        <v>33</v>
      </c>
      <c r="H5" s="18" t="s">
        <v>84</v>
      </c>
      <c r="I5" s="18" t="s">
        <v>87</v>
      </c>
      <c r="J5" s="18" t="s">
        <v>88</v>
      </c>
      <c r="K5" s="18" t="s">
        <v>89</v>
      </c>
      <c r="L5" s="18" t="s">
        <v>90</v>
      </c>
      <c r="M5" s="18" t="s">
        <v>29</v>
      </c>
    </row>
    <row r="6" spans="1:14" x14ac:dyDescent="0.15">
      <c r="A6" s="20"/>
      <c r="B6" s="21" t="s">
        <v>35</v>
      </c>
      <c r="C6" s="21" t="s">
        <v>35</v>
      </c>
      <c r="D6" s="21" t="s">
        <v>35</v>
      </c>
      <c r="E6" s="21" t="s">
        <v>35</v>
      </c>
      <c r="F6" s="21" t="s">
        <v>35</v>
      </c>
      <c r="G6" s="21" t="s">
        <v>35</v>
      </c>
      <c r="H6" s="128" t="s">
        <v>35</v>
      </c>
      <c r="I6" s="128" t="s">
        <v>35</v>
      </c>
      <c r="J6" s="21" t="s">
        <v>35</v>
      </c>
      <c r="K6" s="21" t="s">
        <v>35</v>
      </c>
      <c r="L6" s="21" t="s">
        <v>35</v>
      </c>
      <c r="M6" s="20"/>
    </row>
    <row r="7" spans="1:14" x14ac:dyDescent="0.15">
      <c r="A7" s="81" t="s">
        <v>47</v>
      </c>
      <c r="B7" s="78">
        <f>SUM('報告書1-2'!G:G)</f>
        <v>0</v>
      </c>
      <c r="C7" s="78">
        <v>0</v>
      </c>
      <c r="D7" s="78">
        <f>B7-C7</f>
        <v>0</v>
      </c>
      <c r="E7" s="78" t="str">
        <f>'報告書1-2'!C3</f>
        <v/>
      </c>
      <c r="F7" s="78">
        <f>D7</f>
        <v>0</v>
      </c>
      <c r="G7" s="78" t="str">
        <f>'報告書1-2'!C4</f>
        <v/>
      </c>
      <c r="H7" s="129"/>
      <c r="I7" s="129"/>
      <c r="J7" s="78"/>
      <c r="K7" s="78"/>
      <c r="L7" s="78"/>
      <c r="M7" s="16"/>
    </row>
    <row r="8" spans="1:14" x14ac:dyDescent="0.15">
      <c r="A8" s="82"/>
      <c r="B8" s="78"/>
      <c r="C8" s="78"/>
      <c r="D8" s="78"/>
      <c r="E8" s="78"/>
      <c r="F8" s="78"/>
      <c r="G8" s="78"/>
      <c r="H8" s="129"/>
      <c r="I8" s="129"/>
      <c r="J8" s="78"/>
      <c r="K8" s="78"/>
      <c r="L8" s="78"/>
      <c r="M8" s="16"/>
    </row>
    <row r="9" spans="1:14" x14ac:dyDescent="0.15">
      <c r="A9" s="82"/>
      <c r="B9" s="78"/>
      <c r="C9" s="78"/>
      <c r="D9" s="78"/>
      <c r="E9" s="78"/>
      <c r="F9" s="78"/>
      <c r="G9" s="78"/>
      <c r="H9" s="129"/>
      <c r="I9" s="129"/>
      <c r="J9" s="78"/>
      <c r="K9" s="78"/>
      <c r="L9" s="78"/>
      <c r="M9" s="16"/>
    </row>
    <row r="10" spans="1:14" x14ac:dyDescent="0.15">
      <c r="A10" s="82"/>
      <c r="B10" s="78"/>
      <c r="C10" s="78"/>
      <c r="D10" s="78"/>
      <c r="E10" s="78"/>
      <c r="F10" s="78"/>
      <c r="G10" s="78"/>
      <c r="H10" s="129"/>
      <c r="I10" s="129"/>
      <c r="J10" s="78"/>
      <c r="K10" s="78"/>
      <c r="L10" s="78"/>
      <c r="M10" s="16"/>
    </row>
    <row r="11" spans="1:14" x14ac:dyDescent="0.15">
      <c r="A11" s="81" t="s">
        <v>36</v>
      </c>
      <c r="B11" s="78">
        <f>SUMIF('報告書1-5'!C:C,"人工呼吸器",'報告書1-5'!H:H)</f>
        <v>0</v>
      </c>
      <c r="C11" s="78">
        <v>0</v>
      </c>
      <c r="D11" s="78">
        <f>B11-C11</f>
        <v>0</v>
      </c>
      <c r="E11" s="78" t="str">
        <f>IF(B11=0,"",SUMIF('報告書1-5'!C:C,"人工呼吸器",'報告書1-5'!I:I))</f>
        <v/>
      </c>
      <c r="F11" s="78">
        <f>D11</f>
        <v>0</v>
      </c>
      <c r="G11" s="78">
        <f>SUMIF('報告書1-5'!C:C,"人工呼吸器",'報告書1-5'!J:J)</f>
        <v>0</v>
      </c>
      <c r="H11" s="129"/>
      <c r="I11" s="129"/>
      <c r="J11" s="78"/>
      <c r="K11" s="78"/>
      <c r="L11" s="78"/>
      <c r="M11" s="16"/>
    </row>
    <row r="12" spans="1:14" x14ac:dyDescent="0.15">
      <c r="A12" s="82"/>
      <c r="B12" s="78"/>
      <c r="C12" s="78"/>
      <c r="D12" s="78"/>
      <c r="E12" s="78"/>
      <c r="F12" s="78"/>
      <c r="G12" s="78"/>
      <c r="H12" s="129"/>
      <c r="I12" s="129"/>
      <c r="J12" s="78"/>
      <c r="K12" s="78"/>
      <c r="L12" s="78"/>
      <c r="M12" s="16"/>
    </row>
    <row r="13" spans="1:14" x14ac:dyDescent="0.15">
      <c r="A13" s="82"/>
      <c r="B13" s="78"/>
      <c r="C13" s="78"/>
      <c r="D13" s="78"/>
      <c r="E13" s="78"/>
      <c r="F13" s="78"/>
      <c r="G13" s="78"/>
      <c r="H13" s="129"/>
      <c r="I13" s="129"/>
      <c r="J13" s="78"/>
      <c r="K13" s="78"/>
      <c r="L13" s="78"/>
      <c r="M13" s="16"/>
    </row>
    <row r="14" spans="1:14" x14ac:dyDescent="0.15">
      <c r="A14" s="82"/>
      <c r="B14" s="78"/>
      <c r="C14" s="78"/>
      <c r="D14" s="78"/>
      <c r="E14" s="78"/>
      <c r="F14" s="78"/>
      <c r="G14" s="78"/>
      <c r="H14" s="129"/>
      <c r="I14" s="129"/>
      <c r="J14" s="78"/>
      <c r="K14" s="78"/>
      <c r="L14" s="78"/>
      <c r="M14" s="16"/>
    </row>
    <row r="15" spans="1:14" x14ac:dyDescent="0.15">
      <c r="A15" s="81" t="s">
        <v>37</v>
      </c>
      <c r="B15" s="78">
        <f>SUM('報告書1-3'!G:G)</f>
        <v>0</v>
      </c>
      <c r="C15" s="78">
        <v>0</v>
      </c>
      <c r="D15" s="78">
        <f>B15-C15</f>
        <v>0</v>
      </c>
      <c r="E15" s="78" t="str">
        <f>'報告書1-3'!C3</f>
        <v/>
      </c>
      <c r="F15" s="78">
        <f>D15</f>
        <v>0</v>
      </c>
      <c r="G15" s="78">
        <f>'報告書1-3'!C4</f>
        <v>0</v>
      </c>
      <c r="H15" s="129"/>
      <c r="I15" s="129"/>
      <c r="J15" s="78"/>
      <c r="K15" s="78"/>
      <c r="L15" s="78"/>
      <c r="M15" s="16"/>
    </row>
    <row r="16" spans="1:14" x14ac:dyDescent="0.15">
      <c r="A16" s="82"/>
      <c r="B16" s="78"/>
      <c r="C16" s="78"/>
      <c r="D16" s="78"/>
      <c r="E16" s="78"/>
      <c r="F16" s="78"/>
      <c r="G16" s="78"/>
      <c r="H16" s="129"/>
      <c r="I16" s="129"/>
      <c r="J16" s="78"/>
      <c r="K16" s="78"/>
      <c r="L16" s="78"/>
      <c r="M16" s="16"/>
    </row>
    <row r="17" spans="1:13" x14ac:dyDescent="0.15">
      <c r="A17" s="82"/>
      <c r="B17" s="78"/>
      <c r="C17" s="78"/>
      <c r="D17" s="78"/>
      <c r="E17" s="78"/>
      <c r="F17" s="78"/>
      <c r="G17" s="78"/>
      <c r="H17" s="129"/>
      <c r="I17" s="129"/>
      <c r="J17" s="78"/>
      <c r="K17" s="78"/>
      <c r="L17" s="78"/>
      <c r="M17" s="16"/>
    </row>
    <row r="18" spans="1:13" x14ac:dyDescent="0.15">
      <c r="A18" s="82"/>
      <c r="B18" s="78"/>
      <c r="C18" s="78"/>
      <c r="D18" s="78"/>
      <c r="E18" s="78"/>
      <c r="F18" s="78"/>
      <c r="G18" s="78"/>
      <c r="H18" s="129"/>
      <c r="I18" s="129"/>
      <c r="J18" s="78"/>
      <c r="K18" s="78"/>
      <c r="L18" s="78"/>
      <c r="M18" s="16"/>
    </row>
    <row r="19" spans="1:13" x14ac:dyDescent="0.15">
      <c r="A19" s="81" t="s">
        <v>38</v>
      </c>
      <c r="B19" s="78">
        <f>SUMIF('報告書1-5'!C:C,"簡易陰圧装置",'報告書1-5'!H:H)</f>
        <v>0</v>
      </c>
      <c r="C19" s="78">
        <v>0</v>
      </c>
      <c r="D19" s="78">
        <f>B19-C19</f>
        <v>0</v>
      </c>
      <c r="E19" s="78" t="str">
        <f>IF(B19=0,"",'報告書1-1'!B24*4320000)</f>
        <v/>
      </c>
      <c r="F19" s="78">
        <f>D19</f>
        <v>0</v>
      </c>
      <c r="G19" s="78">
        <f>'報告書1-5'!I3</f>
        <v>0</v>
      </c>
      <c r="H19" s="129"/>
      <c r="I19" s="129"/>
      <c r="J19" s="78"/>
      <c r="K19" s="78"/>
      <c r="L19" s="78"/>
      <c r="M19" s="16"/>
    </row>
    <row r="20" spans="1:13" x14ac:dyDescent="0.15">
      <c r="A20" s="82"/>
      <c r="B20" s="78"/>
      <c r="C20" s="78"/>
      <c r="D20" s="78"/>
      <c r="E20" s="78"/>
      <c r="F20" s="78"/>
      <c r="G20" s="78"/>
      <c r="H20" s="129"/>
      <c r="I20" s="129"/>
      <c r="J20" s="78"/>
      <c r="K20" s="78"/>
      <c r="L20" s="78"/>
      <c r="M20" s="16"/>
    </row>
    <row r="21" spans="1:13" x14ac:dyDescent="0.15">
      <c r="A21" s="82"/>
      <c r="B21" s="78"/>
      <c r="C21" s="78"/>
      <c r="D21" s="78"/>
      <c r="E21" s="78"/>
      <c r="F21" s="78"/>
      <c r="G21" s="78"/>
      <c r="H21" s="129"/>
      <c r="I21" s="129"/>
      <c r="J21" s="78"/>
      <c r="K21" s="78"/>
      <c r="L21" s="78"/>
      <c r="M21" s="16"/>
    </row>
    <row r="22" spans="1:13" x14ac:dyDescent="0.15">
      <c r="A22" s="82"/>
      <c r="B22" s="78"/>
      <c r="C22" s="78"/>
      <c r="D22" s="78"/>
      <c r="E22" s="78"/>
      <c r="F22" s="78"/>
      <c r="G22" s="78"/>
      <c r="H22" s="129"/>
      <c r="I22" s="129"/>
      <c r="J22" s="78"/>
      <c r="K22" s="78"/>
      <c r="L22" s="78"/>
      <c r="M22" s="16"/>
    </row>
    <row r="23" spans="1:13" x14ac:dyDescent="0.15">
      <c r="A23" s="86" t="s">
        <v>39</v>
      </c>
      <c r="B23" s="90">
        <f>SUMIF('報告書1-5'!C:C,"簡易ベッド",'報告書1-5'!H:H)</f>
        <v>0</v>
      </c>
      <c r="C23" s="90">
        <v>0</v>
      </c>
      <c r="D23" s="90">
        <f>B23-C23</f>
        <v>0</v>
      </c>
      <c r="E23" s="90" t="str">
        <f>IF(B23=0,"",SUMIF('報告書1-5'!C:C,"簡易ベッド",'報告書1-5'!I:I))</f>
        <v/>
      </c>
      <c r="F23" s="90">
        <f>D23</f>
        <v>0</v>
      </c>
      <c r="G23" s="78">
        <f>SUMIF('報告書1-5'!C:C,"簡易ベッド",'報告書1-5'!J:J)</f>
        <v>0</v>
      </c>
      <c r="H23" s="129"/>
      <c r="I23" s="129"/>
      <c r="J23" s="78"/>
      <c r="K23" s="78"/>
      <c r="L23" s="78"/>
      <c r="M23" s="16"/>
    </row>
    <row r="24" spans="1:13" x14ac:dyDescent="0.15">
      <c r="A24" s="87"/>
      <c r="B24" s="90"/>
      <c r="C24" s="90"/>
      <c r="D24" s="90"/>
      <c r="E24" s="90"/>
      <c r="F24" s="90"/>
      <c r="G24" s="78"/>
      <c r="H24" s="129"/>
      <c r="I24" s="129"/>
      <c r="J24" s="78"/>
      <c r="K24" s="78"/>
      <c r="L24" s="78"/>
      <c r="M24" s="16"/>
    </row>
    <row r="25" spans="1:13" x14ac:dyDescent="0.15">
      <c r="A25" s="87"/>
      <c r="B25" s="90"/>
      <c r="C25" s="90"/>
      <c r="D25" s="90"/>
      <c r="E25" s="90"/>
      <c r="F25" s="90"/>
      <c r="G25" s="78"/>
      <c r="H25" s="129"/>
      <c r="I25" s="129"/>
      <c r="J25" s="78"/>
      <c r="K25" s="78"/>
      <c r="L25" s="78"/>
      <c r="M25" s="16"/>
    </row>
    <row r="26" spans="1:13" x14ac:dyDescent="0.15">
      <c r="A26" s="87"/>
      <c r="B26" s="90"/>
      <c r="C26" s="90"/>
      <c r="D26" s="90"/>
      <c r="E26" s="90"/>
      <c r="F26" s="90"/>
      <c r="G26" s="78"/>
      <c r="H26" s="129"/>
      <c r="I26" s="129"/>
      <c r="J26" s="78"/>
      <c r="K26" s="78"/>
      <c r="L26" s="78"/>
      <c r="M26" s="16"/>
    </row>
    <row r="27" spans="1:13" ht="22.5" x14ac:dyDescent="0.15">
      <c r="A27" s="86" t="s">
        <v>40</v>
      </c>
      <c r="B27" s="90">
        <f>SUMIF('報告書1-5'!C:C,"体外式膜型人工肺",'報告書1-5'!H:H)</f>
        <v>0</v>
      </c>
      <c r="C27" s="90">
        <v>0</v>
      </c>
      <c r="D27" s="90">
        <f>B27-C27</f>
        <v>0</v>
      </c>
      <c r="E27" s="90" t="str">
        <f>IF(B27=0,"",SUMIF('報告書1-5'!C:C,"体外式膜型人工肺",'報告書1-5'!I:I))</f>
        <v/>
      </c>
      <c r="F27" s="90">
        <f>D27</f>
        <v>0</v>
      </c>
      <c r="G27" s="78">
        <f>SUMIF('報告書1-5'!C:C,"体外式膜型人工肺",'報告書1-5'!J:J)</f>
        <v>0</v>
      </c>
      <c r="H27" s="129"/>
      <c r="I27" s="129"/>
      <c r="J27" s="78"/>
      <c r="K27" s="78"/>
      <c r="L27" s="78"/>
      <c r="M27" s="16"/>
    </row>
    <row r="28" spans="1:13" x14ac:dyDescent="0.15">
      <c r="A28" s="87"/>
      <c r="B28" s="90"/>
      <c r="C28" s="90"/>
      <c r="D28" s="90"/>
      <c r="E28" s="90"/>
      <c r="F28" s="90"/>
      <c r="G28" s="78"/>
      <c r="H28" s="129"/>
      <c r="I28" s="129"/>
      <c r="J28" s="78"/>
      <c r="K28" s="78"/>
      <c r="L28" s="78"/>
      <c r="M28" s="16"/>
    </row>
    <row r="29" spans="1:13" x14ac:dyDescent="0.15">
      <c r="A29" s="87"/>
      <c r="B29" s="90"/>
      <c r="C29" s="90"/>
      <c r="D29" s="90"/>
      <c r="E29" s="90"/>
      <c r="F29" s="90"/>
      <c r="G29" s="78"/>
      <c r="H29" s="129"/>
      <c r="I29" s="129"/>
      <c r="J29" s="78"/>
      <c r="K29" s="78"/>
      <c r="L29" s="78"/>
      <c r="M29" s="16"/>
    </row>
    <row r="30" spans="1:13" x14ac:dyDescent="0.15">
      <c r="A30" s="87"/>
      <c r="B30" s="90"/>
      <c r="C30" s="90"/>
      <c r="D30" s="90"/>
      <c r="E30" s="90"/>
      <c r="F30" s="90"/>
      <c r="G30" s="78"/>
      <c r="H30" s="129"/>
      <c r="I30" s="129"/>
      <c r="J30" s="78"/>
      <c r="K30" s="78"/>
      <c r="L30" s="78"/>
      <c r="M30" s="16"/>
    </row>
    <row r="31" spans="1:13" x14ac:dyDescent="0.15">
      <c r="A31" s="94" t="s">
        <v>41</v>
      </c>
      <c r="B31" s="90">
        <f>SUM('報告書1-4'!H:H)</f>
        <v>0</v>
      </c>
      <c r="C31" s="90">
        <v>0</v>
      </c>
      <c r="D31" s="90">
        <f>B31-C31</f>
        <v>0</v>
      </c>
      <c r="E31" s="90" t="str">
        <f>IF(B31=0,"","所要額")</f>
        <v/>
      </c>
      <c r="F31" s="90">
        <f>D31</f>
        <v>0</v>
      </c>
      <c r="G31" s="78">
        <f>F31</f>
        <v>0</v>
      </c>
      <c r="H31" s="129"/>
      <c r="I31" s="129"/>
      <c r="J31" s="78"/>
      <c r="K31" s="78"/>
      <c r="L31" s="78"/>
      <c r="M31" s="16"/>
    </row>
    <row r="32" spans="1:13" x14ac:dyDescent="0.15">
      <c r="A32" s="88"/>
      <c r="B32" s="90"/>
      <c r="C32" s="90"/>
      <c r="D32" s="90"/>
      <c r="E32" s="90"/>
      <c r="F32" s="90"/>
      <c r="G32" s="78"/>
      <c r="H32" s="129"/>
      <c r="I32" s="129"/>
      <c r="J32" s="78"/>
      <c r="K32" s="78"/>
      <c r="L32" s="78"/>
      <c r="M32" s="16"/>
    </row>
    <row r="33" spans="1:13" x14ac:dyDescent="0.15">
      <c r="A33" s="88"/>
      <c r="B33" s="90"/>
      <c r="C33" s="90"/>
      <c r="D33" s="90"/>
      <c r="E33" s="90"/>
      <c r="F33" s="90"/>
      <c r="G33" s="78"/>
      <c r="H33" s="129"/>
      <c r="I33" s="129"/>
      <c r="J33" s="78"/>
      <c r="K33" s="78"/>
      <c r="L33" s="78"/>
      <c r="M33" s="16"/>
    </row>
    <row r="34" spans="1:13" x14ac:dyDescent="0.15">
      <c r="A34" s="89"/>
      <c r="B34" s="92"/>
      <c r="C34" s="92"/>
      <c r="D34" s="92"/>
      <c r="E34" s="92"/>
      <c r="F34" s="92"/>
      <c r="G34" s="79"/>
      <c r="H34" s="130"/>
      <c r="I34" s="130"/>
      <c r="J34" s="79"/>
      <c r="K34" s="79"/>
      <c r="L34" s="79"/>
      <c r="M34" s="19"/>
    </row>
    <row r="35" spans="1:13" x14ac:dyDescent="0.15">
      <c r="A35" s="14" t="s">
        <v>42</v>
      </c>
      <c r="B35" s="80">
        <f t="shared" ref="B35:F35" si="0">SUM(B31,B27,B23,B19,B15,B11,B7)</f>
        <v>0</v>
      </c>
      <c r="C35" s="80">
        <f t="shared" si="0"/>
        <v>0</v>
      </c>
      <c r="D35" s="80">
        <f t="shared" si="0"/>
        <v>0</v>
      </c>
      <c r="E35" s="80" t="s">
        <v>108</v>
      </c>
      <c r="F35" s="80">
        <f t="shared" si="0"/>
        <v>0</v>
      </c>
      <c r="G35" s="80">
        <f>SUM(G31,G27,G23,G19,G15,G11,G7)</f>
        <v>0</v>
      </c>
      <c r="H35" s="79">
        <f>G35</f>
        <v>0</v>
      </c>
      <c r="I35" s="79">
        <f>ROUNDDOWN(H35,-3)</f>
        <v>0</v>
      </c>
      <c r="J35" s="79"/>
      <c r="K35" s="79"/>
      <c r="L35" s="79"/>
      <c r="M35" s="15"/>
    </row>
    <row r="36" spans="1:13" x14ac:dyDescent="0.15">
      <c r="A36" s="13" t="s">
        <v>97</v>
      </c>
      <c r="B36" s="13"/>
      <c r="C36" s="13"/>
      <c r="D36" s="13"/>
      <c r="E36" s="13"/>
      <c r="F36" s="13"/>
      <c r="G36" s="13"/>
      <c r="H36" s="13"/>
      <c r="I36" s="13"/>
      <c r="J36" s="13"/>
      <c r="K36" s="13"/>
      <c r="L36" s="13"/>
      <c r="M36" s="13"/>
    </row>
  </sheetData>
  <sheetProtection sheet="1" objects="1" scenarios="1"/>
  <mergeCells count="4">
    <mergeCell ref="A3:N3"/>
    <mergeCell ref="A2:M2"/>
    <mergeCell ref="H6:H34"/>
    <mergeCell ref="I6:I34"/>
  </mergeCells>
  <phoneticPr fontId="2"/>
  <pageMargins left="0.7" right="0.7" top="0.75" bottom="0.75" header="0.3" footer="0.3"/>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8"/>
  <sheetViews>
    <sheetView view="pageBreakPreview" zoomScaleNormal="100" zoomScaleSheetLayoutView="100" workbookViewId="0">
      <selection activeCell="C20" sqref="C20"/>
    </sheetView>
  </sheetViews>
  <sheetFormatPr defaultRowHeight="13.5" x14ac:dyDescent="0.15"/>
  <cols>
    <col min="1" max="1" width="4.5" customWidth="1"/>
    <col min="2" max="2" width="32.625" customWidth="1"/>
    <col min="3" max="3" width="9.625" style="28" customWidth="1"/>
    <col min="4" max="4" width="12" style="28" customWidth="1"/>
    <col min="5" max="5" width="14.25" style="28" customWidth="1"/>
    <col min="6" max="6" width="13.375" style="28" customWidth="1"/>
    <col min="7" max="8" width="5" style="28" customWidth="1"/>
    <col min="9" max="9" width="13.5" style="28" customWidth="1"/>
    <col min="10" max="10" width="20.5" customWidth="1"/>
  </cols>
  <sheetData>
    <row r="1" spans="1:15" x14ac:dyDescent="0.15">
      <c r="A1" s="11" t="s">
        <v>91</v>
      </c>
      <c r="B1" s="11"/>
      <c r="C1" s="30"/>
      <c r="D1" s="30"/>
      <c r="E1" s="30"/>
      <c r="F1" s="30"/>
      <c r="G1" s="30"/>
      <c r="H1" s="30"/>
      <c r="I1" s="30"/>
      <c r="J1" s="11"/>
    </row>
    <row r="2" spans="1:15" x14ac:dyDescent="0.15">
      <c r="A2" s="93" t="str">
        <f>'報告書1-1'!B1</f>
        <v>新型コロナウイルス感染症患者等入院医療機関設備整備事業</v>
      </c>
      <c r="B2" s="93"/>
      <c r="C2" s="93"/>
      <c r="D2" s="93"/>
      <c r="E2" s="93"/>
      <c r="F2" s="93"/>
      <c r="G2" s="93"/>
      <c r="H2" s="93"/>
      <c r="I2" s="93"/>
      <c r="J2" s="93"/>
    </row>
    <row r="3" spans="1:15" x14ac:dyDescent="0.15">
      <c r="A3" s="93" t="s">
        <v>98</v>
      </c>
      <c r="B3" s="93"/>
      <c r="C3" s="93"/>
      <c r="D3" s="93"/>
      <c r="E3" s="93"/>
      <c r="F3" s="93"/>
      <c r="G3" s="93"/>
      <c r="H3" s="93"/>
      <c r="I3" s="93"/>
      <c r="J3" s="93"/>
      <c r="K3" s="22"/>
      <c r="L3" s="22"/>
      <c r="M3" s="22"/>
      <c r="N3" s="22"/>
      <c r="O3" s="22"/>
    </row>
    <row r="4" spans="1:15" x14ac:dyDescent="0.15">
      <c r="A4" s="31"/>
      <c r="B4" s="31"/>
      <c r="C4" s="32"/>
      <c r="D4" s="32"/>
      <c r="E4" s="32"/>
      <c r="F4" s="32"/>
      <c r="G4" s="32"/>
      <c r="H4" s="32"/>
      <c r="I4" s="32"/>
      <c r="J4" s="33" t="str">
        <f>"施設名　"&amp;'報告書1-1'!B7</f>
        <v>施設名　</v>
      </c>
      <c r="K4" s="22"/>
      <c r="L4" s="22"/>
      <c r="M4" s="22"/>
      <c r="N4" s="22"/>
      <c r="O4" s="22"/>
    </row>
    <row r="5" spans="1:15" x14ac:dyDescent="0.15">
      <c r="A5" s="133" t="s">
        <v>45</v>
      </c>
      <c r="B5" s="131" t="s">
        <v>46</v>
      </c>
      <c r="C5" s="70"/>
      <c r="D5" s="72" t="s">
        <v>48</v>
      </c>
      <c r="E5" s="71"/>
      <c r="F5" s="34"/>
      <c r="G5" s="34"/>
      <c r="H5" s="34" t="s">
        <v>99</v>
      </c>
      <c r="I5" s="35"/>
      <c r="J5" s="131" t="s">
        <v>29</v>
      </c>
    </row>
    <row r="6" spans="1:15" x14ac:dyDescent="0.15">
      <c r="A6" s="134"/>
      <c r="B6" s="132"/>
      <c r="C6" s="36" t="s">
        <v>49</v>
      </c>
      <c r="D6" s="36" t="s">
        <v>50</v>
      </c>
      <c r="E6" s="36" t="s">
        <v>51</v>
      </c>
      <c r="F6" s="37" t="s">
        <v>52</v>
      </c>
      <c r="G6" s="36" t="s">
        <v>49</v>
      </c>
      <c r="H6" s="38" t="s">
        <v>50</v>
      </c>
      <c r="I6" s="36" t="s">
        <v>51</v>
      </c>
      <c r="J6" s="132"/>
    </row>
    <row r="7" spans="1:15" x14ac:dyDescent="0.15">
      <c r="A7" s="39"/>
      <c r="B7" s="40"/>
      <c r="C7" s="41"/>
      <c r="D7" s="42" t="s">
        <v>35</v>
      </c>
      <c r="E7" s="43" t="s">
        <v>35</v>
      </c>
      <c r="F7" s="44"/>
      <c r="G7" s="44"/>
      <c r="H7" s="45" t="s">
        <v>35</v>
      </c>
      <c r="I7" s="42" t="s">
        <v>35</v>
      </c>
      <c r="J7" s="46"/>
    </row>
    <row r="8" spans="1:15" x14ac:dyDescent="0.15">
      <c r="A8" s="47" t="s">
        <v>53</v>
      </c>
      <c r="B8" s="17" t="s">
        <v>47</v>
      </c>
      <c r="C8" s="48">
        <f>'報告書1-1'!B20</f>
        <v>0</v>
      </c>
      <c r="D8" s="48">
        <v>133000</v>
      </c>
      <c r="E8" s="48">
        <f>C8*D8</f>
        <v>0</v>
      </c>
      <c r="F8" s="49" t="s">
        <v>92</v>
      </c>
      <c r="G8" s="49"/>
      <c r="H8" s="50"/>
      <c r="I8" s="48">
        <f>SUM('報告書1-2'!G:G)</f>
        <v>0</v>
      </c>
      <c r="J8" s="16" t="s">
        <v>56</v>
      </c>
    </row>
    <row r="9" spans="1:15" x14ac:dyDescent="0.15">
      <c r="A9" s="47"/>
      <c r="B9" s="17"/>
      <c r="C9" s="48"/>
      <c r="D9" s="48"/>
      <c r="E9" s="48"/>
      <c r="F9" s="49"/>
      <c r="G9" s="49"/>
      <c r="H9" s="50"/>
      <c r="I9" s="48"/>
      <c r="J9" s="16"/>
    </row>
    <row r="10" spans="1:15" x14ac:dyDescent="0.15">
      <c r="A10" s="47"/>
      <c r="B10" s="17"/>
      <c r="C10" s="48"/>
      <c r="D10" s="48"/>
      <c r="E10" s="48"/>
      <c r="F10" s="49"/>
      <c r="G10" s="49"/>
      <c r="H10" s="50"/>
      <c r="I10" s="48"/>
      <c r="J10" s="16"/>
    </row>
    <row r="11" spans="1:15" x14ac:dyDescent="0.15">
      <c r="A11" s="47"/>
      <c r="B11" s="17"/>
      <c r="C11" s="48"/>
      <c r="D11" s="48"/>
      <c r="E11" s="48"/>
      <c r="F11" s="49"/>
      <c r="G11" s="49"/>
      <c r="H11" s="49"/>
      <c r="I11" s="48"/>
      <c r="J11" s="16"/>
    </row>
    <row r="12" spans="1:15" x14ac:dyDescent="0.15">
      <c r="A12" s="47"/>
      <c r="B12" s="29" t="s">
        <v>54</v>
      </c>
      <c r="C12" s="51">
        <f>COUNTIF('報告書1-5'!C:C,"人工呼吸器")</f>
        <v>0</v>
      </c>
      <c r="D12" s="51">
        <v>5000000</v>
      </c>
      <c r="E12" s="51">
        <f>C12*D12</f>
        <v>0</v>
      </c>
      <c r="F12" s="52" t="s">
        <v>93</v>
      </c>
      <c r="G12" s="52"/>
      <c r="H12" s="53"/>
      <c r="I12" s="51">
        <f>SUMIF('報告書1-5'!C:C,"人工呼吸器",'報告書1-5'!H:H)</f>
        <v>0</v>
      </c>
      <c r="J12" s="54"/>
    </row>
    <row r="13" spans="1:15" x14ac:dyDescent="0.15">
      <c r="A13" s="47"/>
      <c r="B13" s="17"/>
      <c r="C13" s="48"/>
      <c r="D13" s="48"/>
      <c r="E13" s="48"/>
      <c r="F13" s="49"/>
      <c r="G13" s="49"/>
      <c r="H13" s="50"/>
      <c r="I13" s="48"/>
      <c r="J13" s="16"/>
    </row>
    <row r="14" spans="1:15" x14ac:dyDescent="0.15">
      <c r="A14" s="47"/>
      <c r="B14" s="17"/>
      <c r="C14" s="48"/>
      <c r="D14" s="48"/>
      <c r="E14" s="48"/>
      <c r="F14" s="49"/>
      <c r="G14" s="49"/>
      <c r="H14" s="50"/>
      <c r="I14" s="48"/>
      <c r="J14" s="16"/>
    </row>
    <row r="15" spans="1:15" x14ac:dyDescent="0.15">
      <c r="A15" s="47"/>
      <c r="B15" s="17"/>
      <c r="C15" s="48"/>
      <c r="D15" s="48"/>
      <c r="E15" s="48"/>
      <c r="F15" s="49"/>
      <c r="G15" s="49"/>
      <c r="H15" s="49"/>
      <c r="I15" s="48"/>
      <c r="J15" s="16"/>
    </row>
    <row r="16" spans="1:15" x14ac:dyDescent="0.15">
      <c r="A16" s="47"/>
      <c r="B16" s="29" t="s">
        <v>55</v>
      </c>
      <c r="C16" s="51">
        <f>'報告書1-1'!B28*'報告書1-1'!B29</f>
        <v>0</v>
      </c>
      <c r="D16" s="51">
        <v>3600</v>
      </c>
      <c r="E16" s="51">
        <f>C16*D16</f>
        <v>0</v>
      </c>
      <c r="F16" s="52" t="s">
        <v>94</v>
      </c>
      <c r="G16" s="52"/>
      <c r="H16" s="53"/>
      <c r="I16" s="51">
        <f>SUM('報告書1-3'!G:G)</f>
        <v>0</v>
      </c>
      <c r="J16" s="54" t="s">
        <v>57</v>
      </c>
    </row>
    <row r="17" spans="1:10" x14ac:dyDescent="0.15">
      <c r="A17" s="47"/>
      <c r="B17" s="17"/>
      <c r="C17" s="48"/>
      <c r="D17" s="48"/>
      <c r="E17" s="48"/>
      <c r="F17" s="49"/>
      <c r="G17" s="49"/>
      <c r="H17" s="49"/>
      <c r="I17" s="48"/>
      <c r="J17" s="16" t="str">
        <f>"("&amp;'報告書1-1'!B28&amp;"人×"&amp;'報告書1-1'!B29&amp;"日)"</f>
        <v>(人×日)</v>
      </c>
    </row>
    <row r="18" spans="1:10" x14ac:dyDescent="0.15">
      <c r="A18" s="47"/>
      <c r="B18" s="17"/>
      <c r="C18" s="48"/>
      <c r="D18" s="48"/>
      <c r="E18" s="48"/>
      <c r="F18" s="49"/>
      <c r="G18" s="49"/>
      <c r="H18" s="49"/>
      <c r="I18" s="48"/>
      <c r="J18" s="16"/>
    </row>
    <row r="19" spans="1:10" x14ac:dyDescent="0.15">
      <c r="A19" s="47"/>
      <c r="B19" s="17"/>
      <c r="C19" s="48"/>
      <c r="D19" s="48"/>
      <c r="E19" s="48"/>
      <c r="F19" s="49"/>
      <c r="G19" s="49"/>
      <c r="H19" s="49"/>
      <c r="I19" s="48"/>
      <c r="J19" s="16"/>
    </row>
    <row r="20" spans="1:10" x14ac:dyDescent="0.15">
      <c r="A20" s="47"/>
      <c r="B20" s="29" t="s">
        <v>38</v>
      </c>
      <c r="C20" s="51">
        <f>'報告書1-1'!B24</f>
        <v>0</v>
      </c>
      <c r="D20" s="51">
        <v>4320000</v>
      </c>
      <c r="E20" s="51">
        <f>C20*D20</f>
        <v>0</v>
      </c>
      <c r="F20" s="52" t="s">
        <v>93</v>
      </c>
      <c r="G20" s="52"/>
      <c r="H20" s="52"/>
      <c r="I20" s="51">
        <f>SUMIF('報告書1-5'!C:C,"簡易陰圧装置",'報告書1-5'!H:H)</f>
        <v>0</v>
      </c>
      <c r="J20" s="54" t="s">
        <v>56</v>
      </c>
    </row>
    <row r="21" spans="1:10" x14ac:dyDescent="0.15">
      <c r="A21" s="47"/>
      <c r="B21" s="17"/>
      <c r="C21" s="48"/>
      <c r="D21" s="48"/>
      <c r="E21" s="48"/>
      <c r="F21" s="49"/>
      <c r="G21" s="49"/>
      <c r="H21" s="49"/>
      <c r="I21" s="48"/>
      <c r="J21" s="16"/>
    </row>
    <row r="22" spans="1:10" x14ac:dyDescent="0.15">
      <c r="A22" s="47"/>
      <c r="B22" s="17"/>
      <c r="C22" s="48"/>
      <c r="D22" s="48"/>
      <c r="E22" s="48"/>
      <c r="F22" s="49"/>
      <c r="G22" s="49"/>
      <c r="H22" s="49"/>
      <c r="I22" s="48"/>
      <c r="J22" s="16"/>
    </row>
    <row r="23" spans="1:10" x14ac:dyDescent="0.15">
      <c r="A23" s="47"/>
      <c r="B23" s="17"/>
      <c r="C23" s="48"/>
      <c r="D23" s="48"/>
      <c r="E23" s="48"/>
      <c r="F23" s="49"/>
      <c r="G23" s="49"/>
      <c r="H23" s="49"/>
      <c r="I23" s="48"/>
      <c r="J23" s="16"/>
    </row>
    <row r="24" spans="1:10" x14ac:dyDescent="0.15">
      <c r="A24" s="47"/>
      <c r="B24" s="29" t="s">
        <v>39</v>
      </c>
      <c r="C24" s="51">
        <f>COUNTIF('報告書1-5'!C:C,"簡易ベッド")</f>
        <v>0</v>
      </c>
      <c r="D24" s="51">
        <v>51400</v>
      </c>
      <c r="E24" s="51">
        <f>C24*D24</f>
        <v>0</v>
      </c>
      <c r="F24" s="52" t="s">
        <v>95</v>
      </c>
      <c r="G24" s="52"/>
      <c r="H24" s="52"/>
      <c r="I24" s="51">
        <f>SUMIF('報告書1-5'!C:C,"簡易ベッド",'報告書1-5'!H:H)</f>
        <v>0</v>
      </c>
      <c r="J24" s="54"/>
    </row>
    <row r="25" spans="1:10" x14ac:dyDescent="0.15">
      <c r="A25" s="47"/>
      <c r="B25" s="17"/>
      <c r="C25" s="48"/>
      <c r="D25" s="48"/>
      <c r="E25" s="48"/>
      <c r="F25" s="49"/>
      <c r="G25" s="49"/>
      <c r="H25" s="49"/>
      <c r="I25" s="48"/>
      <c r="J25" s="16"/>
    </row>
    <row r="26" spans="1:10" x14ac:dyDescent="0.15">
      <c r="A26" s="47"/>
      <c r="B26" s="17"/>
      <c r="C26" s="48"/>
      <c r="D26" s="48"/>
      <c r="E26" s="48"/>
      <c r="F26" s="49"/>
      <c r="G26" s="49"/>
      <c r="H26" s="49"/>
      <c r="I26" s="48"/>
      <c r="J26" s="16"/>
    </row>
    <row r="27" spans="1:10" x14ac:dyDescent="0.15">
      <c r="A27" s="47"/>
      <c r="B27" s="17"/>
      <c r="C27" s="48"/>
      <c r="D27" s="48"/>
      <c r="E27" s="48"/>
      <c r="F27" s="49"/>
      <c r="G27" s="49"/>
      <c r="H27" s="49"/>
      <c r="I27" s="48"/>
      <c r="J27" s="16"/>
    </row>
    <row r="28" spans="1:10" x14ac:dyDescent="0.15">
      <c r="A28" s="47"/>
      <c r="B28" s="29" t="s">
        <v>40</v>
      </c>
      <c r="C28" s="51">
        <f>COUNTIF('報告書1-5'!C:C,"体外式膜型人工肺")</f>
        <v>0</v>
      </c>
      <c r="D28" s="51">
        <v>21000000</v>
      </c>
      <c r="E28" s="51">
        <f>C28*D28</f>
        <v>0</v>
      </c>
      <c r="F28" s="52" t="s">
        <v>95</v>
      </c>
      <c r="G28" s="52"/>
      <c r="H28" s="52"/>
      <c r="I28" s="51">
        <f>SUMIF('報告書1-5'!C:C,"体外式膜型人工肺",'報告書1-5'!H:H)</f>
        <v>0</v>
      </c>
      <c r="J28" s="54"/>
    </row>
    <row r="29" spans="1:10" x14ac:dyDescent="0.15">
      <c r="A29" s="47"/>
      <c r="B29" s="17"/>
      <c r="C29" s="48"/>
      <c r="D29" s="48"/>
      <c r="E29" s="48"/>
      <c r="F29" s="49"/>
      <c r="G29" s="49"/>
      <c r="H29" s="49"/>
      <c r="I29" s="48"/>
      <c r="J29" s="16"/>
    </row>
    <row r="30" spans="1:10" x14ac:dyDescent="0.15">
      <c r="A30" s="47"/>
      <c r="B30" s="17"/>
      <c r="C30" s="48"/>
      <c r="D30" s="48"/>
      <c r="E30" s="48"/>
      <c r="F30" s="49"/>
      <c r="G30" s="49"/>
      <c r="H30" s="49"/>
      <c r="I30" s="48"/>
      <c r="J30" s="16"/>
    </row>
    <row r="31" spans="1:10" x14ac:dyDescent="0.15">
      <c r="A31" s="47"/>
      <c r="B31" s="17"/>
      <c r="C31" s="48"/>
      <c r="D31" s="48"/>
      <c r="E31" s="48"/>
      <c r="F31" s="49"/>
      <c r="G31" s="49"/>
      <c r="H31" s="49"/>
      <c r="I31" s="48"/>
      <c r="J31" s="16"/>
    </row>
    <row r="32" spans="1:10" x14ac:dyDescent="0.15">
      <c r="A32" s="47"/>
      <c r="B32" s="29" t="s">
        <v>41</v>
      </c>
      <c r="C32" s="51">
        <f>COUNTA('報告書1-4'!C4:C69)</f>
        <v>0</v>
      </c>
      <c r="D32" s="55" t="s">
        <v>59</v>
      </c>
      <c r="E32" s="51">
        <f>SUM('報告書1-4'!H:H)</f>
        <v>0</v>
      </c>
      <c r="F32" s="52" t="s">
        <v>96</v>
      </c>
      <c r="G32" s="52"/>
      <c r="H32" s="52"/>
      <c r="I32" s="51">
        <f>SUM('報告書1-4'!H:H)</f>
        <v>0</v>
      </c>
      <c r="J32" s="54"/>
    </row>
    <row r="33" spans="1:10" x14ac:dyDescent="0.15">
      <c r="A33" s="47"/>
      <c r="B33" s="17"/>
      <c r="C33" s="48"/>
      <c r="D33" s="48"/>
      <c r="E33" s="48"/>
      <c r="F33" s="49"/>
      <c r="G33" s="49"/>
      <c r="H33" s="49"/>
      <c r="I33" s="48"/>
      <c r="J33" s="16"/>
    </row>
    <row r="34" spans="1:10" x14ac:dyDescent="0.15">
      <c r="A34" s="47"/>
      <c r="B34" s="17"/>
      <c r="C34" s="48"/>
      <c r="D34" s="48"/>
      <c r="E34" s="48"/>
      <c r="F34" s="49"/>
      <c r="G34" s="49"/>
      <c r="H34" s="49"/>
      <c r="I34" s="48"/>
      <c r="J34" s="16"/>
    </row>
    <row r="35" spans="1:10" x14ac:dyDescent="0.15">
      <c r="A35" s="47"/>
      <c r="B35" s="16"/>
      <c r="C35" s="48"/>
      <c r="D35" s="48"/>
      <c r="E35" s="48"/>
      <c r="F35" s="49"/>
      <c r="G35" s="49"/>
      <c r="H35" s="49"/>
      <c r="I35" s="48"/>
      <c r="J35" s="19"/>
    </row>
    <row r="36" spans="1:10" x14ac:dyDescent="0.15">
      <c r="A36" s="56"/>
      <c r="B36" s="15" t="s">
        <v>58</v>
      </c>
      <c r="C36" s="57"/>
      <c r="D36" s="57"/>
      <c r="E36" s="57">
        <f>SUM(E8:E35)</f>
        <v>0</v>
      </c>
      <c r="F36" s="58"/>
      <c r="G36" s="58"/>
      <c r="H36" s="58"/>
      <c r="I36" s="57">
        <f>SUM(I8:I35)</f>
        <v>0</v>
      </c>
      <c r="J36" s="57"/>
    </row>
    <row r="37" spans="1:10" x14ac:dyDescent="0.15">
      <c r="A37" s="11"/>
      <c r="B37" s="11"/>
      <c r="C37" s="30"/>
      <c r="D37" s="30"/>
      <c r="E37" s="30"/>
      <c r="F37" s="30"/>
      <c r="G37" s="30"/>
      <c r="H37" s="30"/>
      <c r="I37" s="30"/>
      <c r="J37" s="11"/>
    </row>
    <row r="38" spans="1:10" x14ac:dyDescent="0.15">
      <c r="A38" s="11"/>
      <c r="B38" s="11"/>
      <c r="C38" s="30"/>
      <c r="D38" s="30"/>
      <c r="E38" s="30"/>
      <c r="F38" s="30"/>
      <c r="G38" s="30"/>
      <c r="H38" s="30"/>
      <c r="I38" s="30"/>
      <c r="J38" s="11"/>
    </row>
  </sheetData>
  <sheetProtection sheet="1" objects="1" scenarios="1"/>
  <mergeCells count="3">
    <mergeCell ref="B5:B6"/>
    <mergeCell ref="A5:A6"/>
    <mergeCell ref="J5:J6"/>
  </mergeCells>
  <phoneticPr fontId="2"/>
  <conditionalFormatting sqref="F8">
    <cfRule type="expression" dxfId="7" priority="8">
      <formula>$I$8=0</formula>
    </cfRule>
  </conditionalFormatting>
  <conditionalFormatting sqref="F12">
    <cfRule type="expression" dxfId="6" priority="7">
      <formula>$I$12=0</formula>
    </cfRule>
  </conditionalFormatting>
  <conditionalFormatting sqref="F16">
    <cfRule type="expression" dxfId="5" priority="6">
      <formula>$I$16=0</formula>
    </cfRule>
  </conditionalFormatting>
  <conditionalFormatting sqref="F20">
    <cfRule type="expression" dxfId="4" priority="5">
      <formula>$I$20=0</formula>
    </cfRule>
  </conditionalFormatting>
  <conditionalFormatting sqref="F24">
    <cfRule type="expression" dxfId="3" priority="3">
      <formula>$I$24=0</formula>
    </cfRule>
  </conditionalFormatting>
  <conditionalFormatting sqref="F28">
    <cfRule type="expression" dxfId="2" priority="2">
      <formula>$I$28=0</formula>
    </cfRule>
  </conditionalFormatting>
  <conditionalFormatting sqref="F32">
    <cfRule type="expression" dxfId="1" priority="1">
      <formula>$I$32=0</formula>
    </cfRule>
  </conditionalFormatting>
  <pageMargins left="0.7" right="0.7" top="0.75" bottom="0.75" header="0.3" footer="0.3"/>
  <pageSetup paperSize="9" fitToHeight="0" orientation="landscape"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報告書1-1</vt:lpstr>
      <vt:lpstr>報告書1-2</vt:lpstr>
      <vt:lpstr>報告書1-3</vt:lpstr>
      <vt:lpstr>報告書1-4</vt:lpstr>
      <vt:lpstr>報告書1-5</vt:lpstr>
      <vt:lpstr>様式第5号</vt:lpstr>
      <vt:lpstr>様式第6号</vt:lpstr>
      <vt:lpstr>様式第６号別添</vt:lpstr>
      <vt:lpstr>様式第7号</vt:lpstr>
      <vt:lpstr>チェックリスト!Print_Area</vt:lpstr>
      <vt:lpstr>'報告書1-1'!Print_Area</vt:lpstr>
      <vt:lpstr>'報告書1-2'!Print_Area</vt:lpstr>
      <vt:lpstr>'報告書1-3'!Print_Area</vt:lpstr>
      <vt:lpstr>'報告書1-4'!Print_Area</vt:lpstr>
      <vt:lpstr>'報告書1-5'!Print_Area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2023-06-14T02:28:49Z</cp:lastPrinted>
  <dcterms:created xsi:type="dcterms:W3CDTF">2009-08-28T07:16:53Z</dcterms:created>
  <dcterms:modified xsi:type="dcterms:W3CDTF">2023-06-14T02:28:53Z</dcterms:modified>
</cp:coreProperties>
</file>