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525" tabRatio="848" activeTab="0"/>
  </bookViews>
  <sheets>
    <sheet name="集計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</sheets>
  <definedNames>
    <definedName name="_xlnm.Print_Area" localSheetId="7">'10月'!$A$1:$AI$38</definedName>
    <definedName name="_xlnm.Print_Area" localSheetId="8">'11月'!$A$1:$AI$38</definedName>
    <definedName name="_xlnm.Print_Area" localSheetId="9">'12月'!$A$1:$AI$38</definedName>
    <definedName name="_xlnm.Print_Area" localSheetId="10">'1月'!$A$1:$AI$38</definedName>
    <definedName name="_xlnm.Print_Area" localSheetId="11">'2月'!$A$1:$AI$38</definedName>
    <definedName name="_xlnm.Print_Area" localSheetId="12">'3月'!$A$1:$AI$38</definedName>
    <definedName name="_xlnm.Print_Area" localSheetId="1">'4月'!$A$1:$AI$38</definedName>
    <definedName name="_xlnm.Print_Area" localSheetId="2">'5月'!$A$1:$AI$38</definedName>
    <definedName name="_xlnm.Print_Area" localSheetId="3">'6月'!$A$1:$AI$38</definedName>
    <definedName name="_xlnm.Print_Area" localSheetId="4">'7月'!$A$1:$AI$38</definedName>
    <definedName name="_xlnm.Print_Area" localSheetId="5">'8月'!$A$1:$AI$38</definedName>
    <definedName name="_xlnm.Print_Area" localSheetId="6">'9月'!$A$1:$AI$38</definedName>
    <definedName name="_xlnm.Print_Area" localSheetId="0">'集計'!$A$1:$EH$38</definedName>
    <definedName name="_xlnm.Print_Titles" localSheetId="7">'10月'!$A:$B</definedName>
    <definedName name="_xlnm.Print_Titles" localSheetId="8">'11月'!$A:$B</definedName>
    <definedName name="_xlnm.Print_Titles" localSheetId="9">'12月'!$A:$B</definedName>
    <definedName name="_xlnm.Print_Titles" localSheetId="10">'1月'!$A:$B</definedName>
    <definedName name="_xlnm.Print_Titles" localSheetId="11">'2月'!$A:$B</definedName>
    <definedName name="_xlnm.Print_Titles" localSheetId="12">'3月'!$A:$B</definedName>
    <definedName name="_xlnm.Print_Titles" localSheetId="1">'4月'!$A:$B</definedName>
    <definedName name="_xlnm.Print_Titles" localSheetId="2">'5月'!$A:$B</definedName>
    <definedName name="_xlnm.Print_Titles" localSheetId="3">'6月'!$A:$B</definedName>
    <definedName name="_xlnm.Print_Titles" localSheetId="4">'7月'!$A:$B</definedName>
    <definedName name="_xlnm.Print_Titles" localSheetId="5">'8月'!$A:$B</definedName>
    <definedName name="_xlnm.Print_Titles" localSheetId="6">'9月'!$A:$B</definedName>
    <definedName name="_xlnm.Print_Titles" localSheetId="0">'集計'!$A:$B</definedName>
  </definedNames>
  <calcPr fullCalcOnLoad="1"/>
</workbook>
</file>

<file path=xl/comments1.xml><?xml version="1.0" encoding="utf-8"?>
<comments xmlns="http://schemas.openxmlformats.org/spreadsheetml/2006/main">
  <authors>
    <author>資源循環推進課　平船（内線：5380）</author>
    <author>RS19010194</author>
  </authors>
  <commentList>
    <comment ref="CA5" authorId="0">
      <text>
        <r>
          <rPr>
            <b/>
            <sz val="9"/>
            <rFont val="ＭＳ Ｐゴシック"/>
            <family val="3"/>
          </rPr>
          <t>ごみ総排出量/9月総人口/366*1000000</t>
        </r>
      </text>
    </comment>
    <comment ref="CN5" authorId="0">
      <text>
        <r>
          <rPr>
            <b/>
            <sz val="9"/>
            <rFont val="ＭＳ Ｐゴシック"/>
            <family val="3"/>
          </rPr>
          <t xml:space="preserve">生活系ごみ排出量（集団回収は除く）/9月総人口/366*1000000
</t>
        </r>
      </text>
    </comment>
    <comment ref="DN5" authorId="0">
      <text>
        <r>
          <rPr>
            <b/>
            <sz val="9"/>
            <rFont val="ＭＳ Ｐゴシック"/>
            <family val="3"/>
          </rPr>
          <t xml:space="preserve">事業系ごみ排出量/9月総人口/366*1000000
</t>
        </r>
      </text>
    </comment>
    <comment ref="H4" authorId="0">
      <text>
        <r>
          <rPr>
            <b/>
            <sz val="9"/>
            <rFont val="ＭＳ Ｐゴシック"/>
            <family val="3"/>
          </rPr>
          <t>基準月（10/1の住民基本台帳人口）</t>
        </r>
      </text>
    </comment>
    <comment ref="DA5" authorId="1">
      <text>
        <r>
          <rPr>
            <b/>
            <sz val="9"/>
            <rFont val="ＭＳ Ｐゴシック"/>
            <family val="3"/>
          </rPr>
          <t xml:space="preserve">家庭系ごみ排出量（資源ごみと集団回収は除く）/9月総人口/366*1000000
</t>
        </r>
      </text>
    </comment>
  </commentList>
</comments>
</file>

<file path=xl/comments10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11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12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13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2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3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4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5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6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7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8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9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sharedStrings.xml><?xml version="1.0" encoding="utf-8"?>
<sst xmlns="http://schemas.openxmlformats.org/spreadsheetml/2006/main" count="1131" uniqueCount="151">
  <si>
    <t>総人口（人）</t>
  </si>
  <si>
    <t>生活系ごみ（ｔ）</t>
  </si>
  <si>
    <t>一人1日当たりの生活系ごみ排出量
（ｇ/日）</t>
  </si>
  <si>
    <t>一人1日当たりのごみ排出量
（ｇ/日）</t>
  </si>
  <si>
    <t>一人1日当たりの事業系ごみ排出量
（ｇ/日）</t>
  </si>
  <si>
    <t>資源ごみの割合（％）</t>
  </si>
  <si>
    <t>事業系ごみ（ｔ）</t>
  </si>
  <si>
    <t>総排出量（ｔ）</t>
  </si>
  <si>
    <t>混合ごみ（ｔ）</t>
  </si>
  <si>
    <t>可燃ごみ（ｔ）</t>
  </si>
  <si>
    <t>不燃ごみ（ｔ）</t>
  </si>
  <si>
    <t>資源ごみ（ｔ）</t>
  </si>
  <si>
    <t>その他ごみ（ｔ）</t>
  </si>
  <si>
    <t>粗大ごみ（ｔ）</t>
  </si>
  <si>
    <t>計</t>
  </si>
  <si>
    <t>収集ごみ</t>
  </si>
  <si>
    <t>直接搬入ごみ</t>
  </si>
  <si>
    <t>資源ごみ</t>
  </si>
  <si>
    <t>県計･県平均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</si>
  <si>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</si>
  <si>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</si>
  <si>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</si>
  <si>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</si>
  <si>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</si>
  <si>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</si>
  <si>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</si>
  <si>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陸前高田市</t>
  </si>
  <si>
    <t>釜石市</t>
  </si>
  <si>
    <t>二戸市</t>
  </si>
  <si>
    <t>奥州市</t>
  </si>
  <si>
    <t>雫石町</t>
  </si>
  <si>
    <t>岩手町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</si>
  <si>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</si>
  <si>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</si>
  <si>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</si>
  <si>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</si>
  <si>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</si>
  <si>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</si>
  <si>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</si>
  <si>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田野畑村</t>
  </si>
  <si>
    <t>軽米町</t>
  </si>
  <si>
    <t>野田村</t>
  </si>
  <si>
    <t>九戸村</t>
  </si>
  <si>
    <t>一戸町</t>
  </si>
  <si>
    <t>4月</t>
  </si>
  <si>
    <t>5月</t>
  </si>
  <si>
    <t>総人口（人）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</si>
  <si>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</si>
  <si>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</si>
  <si>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</si>
  <si>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</si>
  <si>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</si>
  <si>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</si>
  <si>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</si>
  <si>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</si>
  <si>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</si>
  <si>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</si>
  <si>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</si>
  <si>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事業系ごみ排出量（ｔ）</t>
  </si>
  <si>
    <t>生活系ごみ総排出量（ｔ）</t>
  </si>
  <si>
    <t>集団回収量（ｔ）</t>
  </si>
  <si>
    <t>小計</t>
  </si>
  <si>
    <t>平均</t>
  </si>
  <si>
    <t>ごみ総排出量（ｔ）</t>
  </si>
  <si>
    <t>【集団回収量を含めたごみ排出量】</t>
  </si>
  <si>
    <t>一人1日当たり事業系ごみ排出量（ｇ/日）</t>
  </si>
  <si>
    <t>一人1日当たり
ごみ排出量
（ｇ/日）</t>
  </si>
  <si>
    <t>一人1日当たり
生活系ごみ
排出量（ｇ/日）</t>
  </si>
  <si>
    <t>一人1日当たり
事業系ごみ
排出量（ｇ/日）</t>
  </si>
  <si>
    <t>滝沢市</t>
  </si>
  <si>
    <t>雫石町</t>
  </si>
  <si>
    <t>葛巻町</t>
  </si>
  <si>
    <t>岩手町</t>
  </si>
  <si>
    <t>一関市</t>
  </si>
  <si>
    <t>釜石市</t>
  </si>
  <si>
    <t>八幡平市</t>
  </si>
  <si>
    <t>葛巻町</t>
  </si>
  <si>
    <t>紫波町</t>
  </si>
  <si>
    <t>西和賀町</t>
  </si>
  <si>
    <t>平泉町</t>
  </si>
  <si>
    <t>大槌町</t>
  </si>
  <si>
    <t>岩泉町</t>
  </si>
  <si>
    <t>普代村</t>
  </si>
  <si>
    <t>野田村</t>
  </si>
  <si>
    <t>洋野町</t>
  </si>
  <si>
    <r>
      <t>生活系ごみ排出量（ｔ）</t>
    </r>
    <r>
      <rPr>
        <sz val="10"/>
        <rFont val="ＭＳ Ｐゴシック"/>
        <family val="3"/>
      </rPr>
      <t xml:space="preserve">
※集団回収量は除く</t>
    </r>
  </si>
  <si>
    <r>
      <t>一人1日当たり生活系ごみ排出量（ｇ/日）</t>
    </r>
    <r>
      <rPr>
        <sz val="10"/>
        <rFont val="ＭＳ Ｐゴシック"/>
        <family val="3"/>
      </rPr>
      <t xml:space="preserve">
※集団回収量は除く</t>
    </r>
  </si>
  <si>
    <r>
      <t>資源ごみの割合（％）</t>
    </r>
    <r>
      <rPr>
        <sz val="10"/>
        <rFont val="ＭＳ Ｐゴシック"/>
        <family val="3"/>
      </rPr>
      <t xml:space="preserve">
※集団回収量は除く</t>
    </r>
  </si>
  <si>
    <r>
      <t xml:space="preserve">ごみ総排出量（ｔ）（生活系ごみ排出量＋事業系ごみ排出量）
</t>
    </r>
    <r>
      <rPr>
        <sz val="10"/>
        <rFont val="ＭＳ Ｐゴシック"/>
        <family val="3"/>
      </rPr>
      <t>※集団回収量は除く</t>
    </r>
  </si>
  <si>
    <r>
      <t xml:space="preserve">一人１日当たりごみ排出量（ｇ/日）
</t>
    </r>
    <r>
      <rPr>
        <sz val="10"/>
        <rFont val="ＭＳ Ｐゴシック"/>
        <family val="3"/>
      </rPr>
      <t>※集団回収量は除く</t>
    </r>
  </si>
  <si>
    <t>北上市</t>
  </si>
  <si>
    <t>陸前高田市</t>
  </si>
  <si>
    <t>二戸市</t>
  </si>
  <si>
    <t>奥州市</t>
  </si>
  <si>
    <t>矢巾町</t>
  </si>
  <si>
    <t>九戸村</t>
  </si>
  <si>
    <t>【市町村別】
Ｈ31年4月分</t>
  </si>
  <si>
    <t>家庭系ごみ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</si>
  <si>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</si>
  <si>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</si>
  <si>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</si>
  <si>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</si>
  <si>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</si>
  <si>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</si>
  <si>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</si>
  <si>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</si>
  <si>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</si>
  <si>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</si>
  <si>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</si>
  <si>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</si>
  <si>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</si>
  <si>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洋野町</t>
  </si>
  <si>
    <t>【市町村別】
R１年6月分</t>
  </si>
  <si>
    <t>【市町村別】
R１年7月分</t>
  </si>
  <si>
    <t>紫波町</t>
  </si>
  <si>
    <t>【市町村別】
R１年8月分</t>
  </si>
  <si>
    <t>洋野町</t>
  </si>
  <si>
    <t>【市町村別】
R１年9月分</t>
  </si>
  <si>
    <t>【市町村別】
R１年10月分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</si>
  <si>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</si>
  <si>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</si>
  <si>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</si>
  <si>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</si>
  <si>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</si>
  <si>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</si>
  <si>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</si>
  <si>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</si>
  <si>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</si>
  <si>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</si>
  <si>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</si>
  <si>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</si>
  <si>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</si>
  <si>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【市町村別】
R１年11月分</t>
  </si>
  <si>
    <t>一関市</t>
  </si>
  <si>
    <t>陸前高田市</t>
  </si>
  <si>
    <t>【市町村別】
R１年12月分</t>
  </si>
  <si>
    <t>一関市</t>
  </si>
  <si>
    <t>陸前高田市</t>
  </si>
  <si>
    <t>【市町村別】
R2年1月分</t>
  </si>
  <si>
    <t>一関市</t>
  </si>
  <si>
    <t>陸前高田市</t>
  </si>
  <si>
    <t>【市町村別】
R2年2月分</t>
  </si>
  <si>
    <t>一関市</t>
  </si>
  <si>
    <t>陸前高田市</t>
  </si>
  <si>
    <t>【市町村別】
R2年3月分</t>
  </si>
  <si>
    <t>一関市</t>
  </si>
  <si>
    <t>陸前高田市</t>
  </si>
  <si>
    <t>【市町村別】
R１年5月分</t>
  </si>
  <si>
    <t>【市町村別】
Ｒ１年度実績</t>
  </si>
  <si>
    <r>
      <t>家庭系ごみ排出量（ｔ）</t>
    </r>
    <r>
      <rPr>
        <sz val="10"/>
        <rFont val="ＭＳ Ｐゴシック"/>
        <family val="3"/>
      </rPr>
      <t xml:space="preserve">
※資源ごみと集団回収量を除く</t>
    </r>
  </si>
  <si>
    <r>
      <t>一人１日当たり家庭系ごみ排出量（ｇ/日）</t>
    </r>
    <r>
      <rPr>
        <sz val="10"/>
        <rFont val="ＭＳ Ｐゴシック"/>
        <family val="3"/>
      </rPr>
      <t xml:space="preserve">
※資源ごみと集団回収量を除く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</si>
</sst>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#,##0.00_);[Red]\(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AFFFD7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indexed="46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176" fontId="4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8" fontId="8" fillId="0" borderId="0" xfId="0" applyNumberFormat="1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0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3" xfId="0" applyNumberFormat="1" applyFont="1" applyBorder="1" applyAlignment="1">
      <alignment horizontal="center" vertical="center" shrinkToFit="1"/>
    </xf>
    <xf numFmtId="179" fontId="4" fillId="0" borderId="14" xfId="0" applyNumberFormat="1" applyFont="1" applyBorder="1" applyAlignment="1">
      <alignment horizontal="center" vertical="center" shrinkToFit="1"/>
    </xf>
    <xf numFmtId="179" fontId="4" fillId="0" borderId="15" xfId="0" applyNumberFormat="1" applyFont="1" applyBorder="1" applyAlignment="1">
      <alignment horizontal="center" vertical="center" shrinkToFit="1"/>
    </xf>
    <xf numFmtId="179" fontId="45" fillId="0" borderId="0" xfId="0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176" fontId="4" fillId="33" borderId="11" xfId="0" applyNumberFormat="1" applyFont="1" applyFill="1" applyBorder="1" applyAlignment="1">
      <alignment horizontal="center" vertical="center" shrinkToFit="1"/>
    </xf>
    <xf numFmtId="176" fontId="4" fillId="33" borderId="0" xfId="0" applyNumberFormat="1" applyFont="1" applyFill="1" applyBorder="1" applyAlignment="1">
      <alignment vertical="center" shrinkToFit="1"/>
    </xf>
    <xf numFmtId="179" fontId="4" fillId="34" borderId="10" xfId="0" applyNumberFormat="1" applyFont="1" applyFill="1" applyBorder="1" applyAlignment="1">
      <alignment horizontal="center" vertical="center" shrinkToFit="1"/>
    </xf>
    <xf numFmtId="179" fontId="4" fillId="34" borderId="17" xfId="0" applyNumberFormat="1" applyFont="1" applyFill="1" applyBorder="1" applyAlignment="1">
      <alignment horizontal="center" vertical="center" shrinkToFit="1"/>
    </xf>
    <xf numFmtId="179" fontId="3" fillId="35" borderId="16" xfId="0" applyNumberFormat="1" applyFont="1" applyFill="1" applyBorder="1" applyAlignment="1">
      <alignment horizontal="center" vertical="center" shrinkToFit="1"/>
    </xf>
    <xf numFmtId="179" fontId="4" fillId="35" borderId="17" xfId="0" applyNumberFormat="1" applyFont="1" applyFill="1" applyBorder="1" applyAlignment="1">
      <alignment horizontal="center" vertical="center" shrinkToFit="1"/>
    </xf>
    <xf numFmtId="179" fontId="3" fillId="36" borderId="16" xfId="0" applyNumberFormat="1" applyFont="1" applyFill="1" applyBorder="1" applyAlignment="1">
      <alignment horizontal="center" vertical="center" shrinkToFit="1"/>
    </xf>
    <xf numFmtId="176" fontId="4" fillId="37" borderId="13" xfId="0" applyNumberFormat="1" applyFont="1" applyFill="1" applyBorder="1" applyAlignment="1">
      <alignment horizontal="center" vertical="center" shrinkToFit="1"/>
    </xf>
    <xf numFmtId="176" fontId="4" fillId="35" borderId="14" xfId="0" applyNumberFormat="1" applyFont="1" applyFill="1" applyBorder="1" applyAlignment="1">
      <alignment horizontal="center" vertical="center" shrinkToFit="1"/>
    </xf>
    <xf numFmtId="176" fontId="4" fillId="35" borderId="18" xfId="0" applyNumberFormat="1" applyFont="1" applyFill="1" applyBorder="1" applyAlignment="1">
      <alignment horizontal="center" vertical="center" shrinkToFit="1"/>
    </xf>
    <xf numFmtId="177" fontId="46" fillId="0" borderId="19" xfId="0" applyNumberFormat="1" applyFont="1" applyBorder="1" applyAlignment="1">
      <alignment horizontal="center" vertical="center" shrinkToFit="1"/>
    </xf>
    <xf numFmtId="176" fontId="46" fillId="0" borderId="20" xfId="0" applyNumberFormat="1" applyFont="1" applyFill="1" applyBorder="1" applyAlignment="1">
      <alignment vertical="center" shrinkToFit="1"/>
    </xf>
    <xf numFmtId="177" fontId="46" fillId="33" borderId="21" xfId="0" applyNumberFormat="1" applyFont="1" applyFill="1" applyBorder="1" applyAlignment="1">
      <alignment horizontal="right" vertical="center" shrinkToFit="1"/>
    </xf>
    <xf numFmtId="177" fontId="46" fillId="0" borderId="22" xfId="0" applyNumberFormat="1" applyFont="1" applyFill="1" applyBorder="1" applyAlignment="1">
      <alignment horizontal="right" vertical="center" shrinkToFit="1"/>
    </xf>
    <xf numFmtId="177" fontId="46" fillId="0" borderId="23" xfId="0" applyNumberFormat="1" applyFont="1" applyFill="1" applyBorder="1" applyAlignment="1">
      <alignment horizontal="right" vertical="center" shrinkToFit="1"/>
    </xf>
    <xf numFmtId="177" fontId="46" fillId="33" borderId="23" xfId="0" applyNumberFormat="1" applyFont="1" applyFill="1" applyBorder="1" applyAlignment="1">
      <alignment horizontal="right" vertical="center" shrinkToFit="1"/>
    </xf>
    <xf numFmtId="177" fontId="46" fillId="0" borderId="20" xfId="0" applyNumberFormat="1" applyFont="1" applyFill="1" applyBorder="1" applyAlignment="1">
      <alignment horizontal="right" vertical="center" shrinkToFit="1"/>
    </xf>
    <xf numFmtId="179" fontId="46" fillId="0" borderId="21" xfId="0" applyNumberFormat="1" applyFont="1" applyFill="1" applyBorder="1" applyAlignment="1">
      <alignment horizontal="right" vertical="center" shrinkToFit="1"/>
    </xf>
    <xf numFmtId="179" fontId="46" fillId="0" borderId="22" xfId="0" applyNumberFormat="1" applyFont="1" applyFill="1" applyBorder="1" applyAlignment="1">
      <alignment horizontal="right" vertical="center" shrinkToFit="1"/>
    </xf>
    <xf numFmtId="179" fontId="46" fillId="0" borderId="23" xfId="0" applyNumberFormat="1" applyFont="1" applyFill="1" applyBorder="1" applyAlignment="1">
      <alignment horizontal="right" vertical="center" shrinkToFit="1"/>
    </xf>
    <xf numFmtId="179" fontId="46" fillId="34" borderId="23" xfId="0" applyNumberFormat="1" applyFont="1" applyFill="1" applyBorder="1" applyAlignment="1">
      <alignment horizontal="right" vertical="center" shrinkToFit="1"/>
    </xf>
    <xf numFmtId="179" fontId="46" fillId="0" borderId="19" xfId="0" applyNumberFormat="1" applyFont="1" applyFill="1" applyBorder="1" applyAlignment="1">
      <alignment horizontal="right" vertical="center" shrinkToFit="1"/>
    </xf>
    <xf numFmtId="179" fontId="46" fillId="35" borderId="20" xfId="0" applyNumberFormat="1" applyFont="1" applyFill="1" applyBorder="1" applyAlignment="1">
      <alignment horizontal="right" vertical="center" shrinkToFit="1"/>
    </xf>
    <xf numFmtId="179" fontId="46" fillId="36" borderId="20" xfId="0" applyNumberFormat="1" applyFont="1" applyFill="1" applyBorder="1" applyAlignment="1">
      <alignment horizontal="right" vertical="center" shrinkToFit="1"/>
    </xf>
    <xf numFmtId="179" fontId="46" fillId="34" borderId="20" xfId="0" applyNumberFormat="1" applyFont="1" applyFill="1" applyBorder="1" applyAlignment="1">
      <alignment horizontal="right" vertical="center" shrinkToFit="1"/>
    </xf>
    <xf numFmtId="179" fontId="46" fillId="0" borderId="24" xfId="0" applyNumberFormat="1" applyFont="1" applyFill="1" applyBorder="1" applyAlignment="1">
      <alignment horizontal="right" vertical="center" shrinkToFit="1"/>
    </xf>
    <xf numFmtId="178" fontId="46" fillId="0" borderId="19" xfId="0" applyNumberFormat="1" applyFont="1" applyFill="1" applyBorder="1" applyAlignment="1">
      <alignment horizontal="right" vertical="center" shrinkToFit="1"/>
    </xf>
    <xf numFmtId="178" fontId="46" fillId="0" borderId="22" xfId="0" applyNumberFormat="1" applyFont="1" applyFill="1" applyBorder="1" applyAlignment="1">
      <alignment horizontal="right" vertical="center" shrinkToFit="1"/>
    </xf>
    <xf numFmtId="178" fontId="46" fillId="0" borderId="20" xfId="0" applyNumberFormat="1" applyFont="1" applyFill="1" applyBorder="1" applyAlignment="1">
      <alignment horizontal="right" vertical="center" shrinkToFit="1"/>
    </xf>
    <xf numFmtId="177" fontId="46" fillId="0" borderId="19" xfId="0" applyNumberFormat="1" applyFont="1" applyFill="1" applyBorder="1" applyAlignment="1">
      <alignment horizontal="right" vertical="center" shrinkToFit="1"/>
    </xf>
    <xf numFmtId="179" fontId="46" fillId="0" borderId="19" xfId="0" applyNumberFormat="1" applyFont="1" applyFill="1" applyBorder="1" applyAlignment="1">
      <alignment vertical="center" shrinkToFit="1"/>
    </xf>
    <xf numFmtId="179" fontId="46" fillId="0" borderId="23" xfId="0" applyNumberFormat="1" applyFont="1" applyBorder="1" applyAlignment="1">
      <alignment vertical="center" shrinkToFit="1"/>
    </xf>
    <xf numFmtId="179" fontId="46" fillId="0" borderId="20" xfId="0" applyNumberFormat="1" applyFont="1" applyBorder="1" applyAlignment="1">
      <alignment vertical="center" shrinkToFit="1"/>
    </xf>
    <xf numFmtId="177" fontId="46" fillId="38" borderId="25" xfId="0" applyNumberFormat="1" applyFont="1" applyFill="1" applyBorder="1" applyAlignment="1">
      <alignment horizontal="center" vertical="center" shrinkToFit="1"/>
    </xf>
    <xf numFmtId="176" fontId="46" fillId="38" borderId="26" xfId="0" applyNumberFormat="1" applyFont="1" applyFill="1" applyBorder="1" applyAlignment="1">
      <alignment horizontal="left" vertical="center" shrinkToFit="1"/>
    </xf>
    <xf numFmtId="177" fontId="46" fillId="38" borderId="27" xfId="0" applyNumberFormat="1" applyFont="1" applyFill="1" applyBorder="1" applyAlignment="1">
      <alignment horizontal="right" vertical="center" shrinkToFit="1"/>
    </xf>
    <xf numFmtId="177" fontId="46" fillId="38" borderId="22" xfId="0" applyNumberFormat="1" applyFont="1" applyFill="1" applyBorder="1" applyAlignment="1">
      <alignment horizontal="right" vertical="center" shrinkToFit="1"/>
    </xf>
    <xf numFmtId="177" fontId="46" fillId="38" borderId="23" xfId="0" applyNumberFormat="1" applyFont="1" applyFill="1" applyBorder="1" applyAlignment="1">
      <alignment horizontal="right" vertical="center" shrinkToFit="1"/>
    </xf>
    <xf numFmtId="177" fontId="46" fillId="38" borderId="20" xfId="0" applyNumberFormat="1" applyFont="1" applyFill="1" applyBorder="1" applyAlignment="1">
      <alignment horizontal="right" vertical="center" shrinkToFit="1"/>
    </xf>
    <xf numFmtId="179" fontId="46" fillId="38" borderId="21" xfId="0" applyNumberFormat="1" applyFont="1" applyFill="1" applyBorder="1" applyAlignment="1">
      <alignment horizontal="right" vertical="center" shrinkToFit="1"/>
    </xf>
    <xf numFmtId="179" fontId="46" fillId="38" borderId="22" xfId="0" applyNumberFormat="1" applyFont="1" applyFill="1" applyBorder="1" applyAlignment="1">
      <alignment horizontal="right" vertical="center" shrinkToFit="1"/>
    </xf>
    <xf numFmtId="179" fontId="46" fillId="38" borderId="23" xfId="0" applyNumberFormat="1" applyFont="1" applyFill="1" applyBorder="1" applyAlignment="1">
      <alignment horizontal="right" vertical="center" shrinkToFit="1"/>
    </xf>
    <xf numFmtId="179" fontId="46" fillId="38" borderId="19" xfId="0" applyNumberFormat="1" applyFont="1" applyFill="1" applyBorder="1" applyAlignment="1">
      <alignment horizontal="right" vertical="center" shrinkToFit="1"/>
    </xf>
    <xf numFmtId="179" fontId="46" fillId="38" borderId="24" xfId="0" applyNumberFormat="1" applyFont="1" applyFill="1" applyBorder="1" applyAlignment="1">
      <alignment horizontal="right" vertical="center" shrinkToFit="1"/>
    </xf>
    <xf numFmtId="178" fontId="46" fillId="38" borderId="25" xfId="0" applyNumberFormat="1" applyFont="1" applyFill="1" applyBorder="1" applyAlignment="1">
      <alignment horizontal="right" vertical="center" shrinkToFit="1"/>
    </xf>
    <xf numFmtId="178" fontId="46" fillId="38" borderId="28" xfId="0" applyNumberFormat="1" applyFont="1" applyFill="1" applyBorder="1" applyAlignment="1">
      <alignment horizontal="right" vertical="center" shrinkToFit="1"/>
    </xf>
    <xf numFmtId="178" fontId="46" fillId="38" borderId="26" xfId="0" applyNumberFormat="1" applyFont="1" applyFill="1" applyBorder="1" applyAlignment="1">
      <alignment horizontal="right" vertical="center" shrinkToFit="1"/>
    </xf>
    <xf numFmtId="177" fontId="46" fillId="38" borderId="25" xfId="0" applyNumberFormat="1" applyFont="1" applyFill="1" applyBorder="1" applyAlignment="1">
      <alignment horizontal="right" vertical="center" shrinkToFit="1"/>
    </xf>
    <xf numFmtId="177" fontId="46" fillId="38" borderId="28" xfId="0" applyNumberFormat="1" applyFont="1" applyFill="1" applyBorder="1" applyAlignment="1">
      <alignment horizontal="right" vertical="center" shrinkToFit="1"/>
    </xf>
    <xf numFmtId="177" fontId="46" fillId="38" borderId="29" xfId="0" applyNumberFormat="1" applyFont="1" applyFill="1" applyBorder="1" applyAlignment="1">
      <alignment horizontal="right" vertical="center" shrinkToFit="1"/>
    </xf>
    <xf numFmtId="179" fontId="46" fillId="38" borderId="25" xfId="0" applyNumberFormat="1" applyFont="1" applyFill="1" applyBorder="1" applyAlignment="1">
      <alignment vertical="center" shrinkToFit="1"/>
    </xf>
    <xf numFmtId="179" fontId="46" fillId="38" borderId="29" xfId="0" applyNumberFormat="1" applyFont="1" applyFill="1" applyBorder="1" applyAlignment="1">
      <alignment vertical="center" shrinkToFit="1"/>
    </xf>
    <xf numFmtId="179" fontId="46" fillId="38" borderId="26" xfId="0" applyNumberFormat="1" applyFont="1" applyFill="1" applyBorder="1" applyAlignment="1">
      <alignment vertical="center" shrinkToFit="1"/>
    </xf>
    <xf numFmtId="177" fontId="46" fillId="0" borderId="25" xfId="0" applyNumberFormat="1" applyFont="1" applyFill="1" applyBorder="1" applyAlignment="1">
      <alignment horizontal="center" vertical="center" shrinkToFit="1"/>
    </xf>
    <xf numFmtId="176" fontId="46" fillId="0" borderId="26" xfId="0" applyNumberFormat="1" applyFont="1" applyFill="1" applyBorder="1" applyAlignment="1">
      <alignment vertical="center" shrinkToFit="1"/>
    </xf>
    <xf numFmtId="177" fontId="46" fillId="33" borderId="27" xfId="0" applyNumberFormat="1" applyFont="1" applyFill="1" applyBorder="1" applyAlignment="1">
      <alignment horizontal="right" vertical="center" shrinkToFit="1"/>
    </xf>
    <xf numFmtId="178" fontId="46" fillId="0" borderId="25" xfId="0" applyNumberFormat="1" applyFont="1" applyFill="1" applyBorder="1" applyAlignment="1">
      <alignment horizontal="right" vertical="center" shrinkToFit="1"/>
    </xf>
    <xf numFmtId="178" fontId="46" fillId="0" borderId="28" xfId="0" applyNumberFormat="1" applyFont="1" applyFill="1" applyBorder="1" applyAlignment="1">
      <alignment horizontal="right" vertical="center" shrinkToFit="1"/>
    </xf>
    <xf numFmtId="178" fontId="46" fillId="0" borderId="26" xfId="0" applyNumberFormat="1" applyFont="1" applyFill="1" applyBorder="1" applyAlignment="1">
      <alignment horizontal="right" vertical="center" shrinkToFit="1"/>
    </xf>
    <xf numFmtId="177" fontId="46" fillId="0" borderId="25" xfId="0" applyNumberFormat="1" applyFont="1" applyFill="1" applyBorder="1" applyAlignment="1">
      <alignment horizontal="right" vertical="center" shrinkToFit="1"/>
    </xf>
    <xf numFmtId="177" fontId="46" fillId="0" borderId="28" xfId="0" applyNumberFormat="1" applyFont="1" applyFill="1" applyBorder="1" applyAlignment="1">
      <alignment horizontal="right" vertical="center" shrinkToFit="1"/>
    </xf>
    <xf numFmtId="177" fontId="46" fillId="0" borderId="29" xfId="0" applyNumberFormat="1" applyFont="1" applyFill="1" applyBorder="1" applyAlignment="1">
      <alignment horizontal="right" vertical="center" shrinkToFit="1"/>
    </xf>
    <xf numFmtId="179" fontId="46" fillId="0" borderId="25" xfId="0" applyNumberFormat="1" applyFont="1" applyFill="1" applyBorder="1" applyAlignment="1">
      <alignment vertical="center" shrinkToFit="1"/>
    </xf>
    <xf numFmtId="179" fontId="46" fillId="0" borderId="29" xfId="0" applyNumberFormat="1" applyFont="1" applyBorder="1" applyAlignment="1">
      <alignment vertical="center" shrinkToFit="1"/>
    </xf>
    <xf numFmtId="179" fontId="46" fillId="0" borderId="26" xfId="0" applyNumberFormat="1" applyFont="1" applyBorder="1" applyAlignment="1">
      <alignment vertical="center" shrinkToFit="1"/>
    </xf>
    <xf numFmtId="176" fontId="46" fillId="38" borderId="26" xfId="0" applyNumberFormat="1" applyFont="1" applyFill="1" applyBorder="1" applyAlignment="1">
      <alignment vertical="center" shrinkToFit="1"/>
    </xf>
    <xf numFmtId="177" fontId="46" fillId="0" borderId="25" xfId="0" applyNumberFormat="1" applyFont="1" applyBorder="1" applyAlignment="1">
      <alignment horizontal="center" vertical="center" shrinkToFit="1"/>
    </xf>
    <xf numFmtId="177" fontId="46" fillId="33" borderId="25" xfId="0" applyNumberFormat="1" applyFont="1" applyFill="1" applyBorder="1" applyAlignment="1">
      <alignment horizontal="right" vertical="center" shrinkToFit="1"/>
    </xf>
    <xf numFmtId="179" fontId="46" fillId="33" borderId="23" xfId="0" applyNumberFormat="1" applyFont="1" applyFill="1" applyBorder="1" applyAlignment="1">
      <alignment horizontal="right" vertical="center" shrinkToFit="1"/>
    </xf>
    <xf numFmtId="179" fontId="46" fillId="0" borderId="30" xfId="0" applyNumberFormat="1" applyFont="1" applyFill="1" applyBorder="1" applyAlignment="1">
      <alignment vertical="center" shrinkToFit="1"/>
    </xf>
    <xf numFmtId="179" fontId="46" fillId="0" borderId="31" xfId="0" applyNumberFormat="1" applyFont="1" applyBorder="1" applyAlignment="1">
      <alignment vertical="center" shrinkToFit="1"/>
    </xf>
    <xf numFmtId="179" fontId="46" fillId="0" borderId="17" xfId="0" applyNumberFormat="1" applyFont="1" applyBorder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6" fillId="38" borderId="0" xfId="0" applyFont="1" applyFill="1" applyAlignment="1">
      <alignment vertical="center" shrinkToFit="1"/>
    </xf>
    <xf numFmtId="177" fontId="0" fillId="0" borderId="25" xfId="0" applyNumberFormat="1" applyFont="1" applyFill="1" applyBorder="1" applyAlignment="1">
      <alignment horizontal="center" vertical="center" shrinkToFit="1"/>
    </xf>
    <xf numFmtId="177" fontId="0" fillId="0" borderId="19" xfId="0" applyNumberFormat="1" applyFont="1" applyBorder="1" applyAlignment="1">
      <alignment horizontal="center"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76" fontId="0" fillId="33" borderId="22" xfId="0" applyNumberFormat="1" applyFont="1" applyFill="1" applyBorder="1" applyAlignment="1">
      <alignment horizontal="right"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176" fontId="0" fillId="0" borderId="29" xfId="0" applyNumberFormat="1" applyFont="1" applyFill="1" applyBorder="1" applyAlignment="1">
      <alignment vertical="center" shrinkToFit="1"/>
    </xf>
    <xf numFmtId="177" fontId="0" fillId="0" borderId="25" xfId="0" applyNumberFormat="1" applyFont="1" applyBorder="1" applyAlignment="1">
      <alignment horizontal="center" vertical="center" shrinkToFit="1"/>
    </xf>
    <xf numFmtId="176" fontId="0" fillId="33" borderId="28" xfId="0" applyNumberFormat="1" applyFont="1" applyFill="1" applyBorder="1" applyAlignment="1">
      <alignment horizontal="right" vertical="center" shrinkToFit="1"/>
    </xf>
    <xf numFmtId="177" fontId="47" fillId="39" borderId="32" xfId="0" applyNumberFormat="1" applyFont="1" applyFill="1" applyBorder="1" applyAlignment="1">
      <alignment horizontal="center" vertical="center" shrinkToFit="1"/>
    </xf>
    <xf numFmtId="177" fontId="47" fillId="40" borderId="33" xfId="0" applyNumberFormat="1" applyFont="1" applyFill="1" applyBorder="1" applyAlignment="1">
      <alignment horizontal="center" vertical="center" shrinkToFit="1"/>
    </xf>
    <xf numFmtId="177" fontId="47" fillId="40" borderId="34" xfId="0" applyNumberFormat="1" applyFont="1" applyFill="1" applyBorder="1" applyAlignment="1">
      <alignment horizontal="center" vertical="center" shrinkToFit="1"/>
    </xf>
    <xf numFmtId="179" fontId="47" fillId="40" borderId="32" xfId="0" applyNumberFormat="1" applyFont="1" applyFill="1" applyBorder="1" applyAlignment="1">
      <alignment horizontal="right" vertical="center" shrinkToFit="1"/>
    </xf>
    <xf numFmtId="179" fontId="47" fillId="40" borderId="33" xfId="0" applyNumberFormat="1" applyFont="1" applyFill="1" applyBorder="1" applyAlignment="1">
      <alignment horizontal="right" vertical="center" shrinkToFit="1"/>
    </xf>
    <xf numFmtId="179" fontId="47" fillId="34" borderId="33" xfId="0" applyNumberFormat="1" applyFont="1" applyFill="1" applyBorder="1" applyAlignment="1">
      <alignment horizontal="right" vertical="center" shrinkToFit="1"/>
    </xf>
    <xf numFmtId="179" fontId="47" fillId="40" borderId="35" xfId="0" applyNumberFormat="1" applyFont="1" applyFill="1" applyBorder="1" applyAlignment="1">
      <alignment horizontal="right" vertical="center" shrinkToFit="1"/>
    </xf>
    <xf numFmtId="179" fontId="47" fillId="35" borderId="34" xfId="0" applyNumberFormat="1" applyFont="1" applyFill="1" applyBorder="1" applyAlignment="1">
      <alignment horizontal="right" vertical="center" shrinkToFit="1"/>
    </xf>
    <xf numFmtId="179" fontId="47" fillId="36" borderId="34" xfId="0" applyNumberFormat="1" applyFont="1" applyFill="1" applyBorder="1" applyAlignment="1">
      <alignment horizontal="right" vertical="center" shrinkToFit="1"/>
    </xf>
    <xf numFmtId="179" fontId="47" fillId="34" borderId="34" xfId="0" applyNumberFormat="1" applyFont="1" applyFill="1" applyBorder="1" applyAlignment="1">
      <alignment horizontal="right" vertical="center" shrinkToFit="1"/>
    </xf>
    <xf numFmtId="178" fontId="47" fillId="40" borderId="36" xfId="0" applyNumberFormat="1" applyFont="1" applyFill="1" applyBorder="1" applyAlignment="1">
      <alignment horizontal="right" vertical="center" shrinkToFit="1"/>
    </xf>
    <xf numFmtId="178" fontId="47" fillId="40" borderId="37" xfId="0" applyNumberFormat="1" applyFont="1" applyFill="1" applyBorder="1" applyAlignment="1">
      <alignment horizontal="right" vertical="center" shrinkToFit="1"/>
    </xf>
    <xf numFmtId="178" fontId="47" fillId="40" borderId="34" xfId="0" applyNumberFormat="1" applyFont="1" applyFill="1" applyBorder="1" applyAlignment="1">
      <alignment horizontal="right" vertical="center" shrinkToFit="1"/>
    </xf>
    <xf numFmtId="177" fontId="47" fillId="40" borderId="36" xfId="0" applyNumberFormat="1" applyFont="1" applyFill="1" applyBorder="1" applyAlignment="1">
      <alignment horizontal="right" vertical="center" shrinkToFit="1"/>
    </xf>
    <xf numFmtId="177" fontId="47" fillId="40" borderId="37" xfId="0" applyNumberFormat="1" applyFont="1" applyFill="1" applyBorder="1" applyAlignment="1">
      <alignment horizontal="right" vertical="center" shrinkToFit="1"/>
    </xf>
    <xf numFmtId="177" fontId="47" fillId="40" borderId="33" xfId="0" applyNumberFormat="1" applyFont="1" applyFill="1" applyBorder="1" applyAlignment="1">
      <alignment horizontal="right" vertical="center" shrinkToFit="1"/>
    </xf>
    <xf numFmtId="179" fontId="47" fillId="40" borderId="36" xfId="0" applyNumberFormat="1" applyFont="1" applyFill="1" applyBorder="1" applyAlignment="1">
      <alignment horizontal="right" vertical="center" shrinkToFit="1"/>
    </xf>
    <xf numFmtId="179" fontId="47" fillId="40" borderId="34" xfId="0" applyNumberFormat="1" applyFont="1" applyFill="1" applyBorder="1" applyAlignment="1">
      <alignment horizontal="right" vertical="center" shrinkToFit="1"/>
    </xf>
    <xf numFmtId="0" fontId="47" fillId="0" borderId="0" xfId="0" applyFont="1" applyFill="1" applyAlignment="1">
      <alignment vertical="center" shrinkToFit="1"/>
    </xf>
    <xf numFmtId="0" fontId="47" fillId="40" borderId="0" xfId="0" applyFont="1" applyFill="1" applyAlignment="1">
      <alignment vertical="center" shrinkToFit="1"/>
    </xf>
    <xf numFmtId="178" fontId="4" fillId="9" borderId="38" xfId="0" applyNumberFormat="1" applyFont="1" applyFill="1" applyBorder="1" applyAlignment="1">
      <alignment horizontal="center" vertical="center" shrinkToFit="1"/>
    </xf>
    <xf numFmtId="176" fontId="4" fillId="9" borderId="38" xfId="0" applyNumberFormat="1" applyFont="1" applyFill="1" applyBorder="1" applyAlignment="1">
      <alignment horizontal="center" vertical="center" shrinkToFit="1"/>
    </xf>
    <xf numFmtId="176" fontId="4" fillId="9" borderId="38" xfId="0" applyNumberFormat="1" applyFont="1" applyFill="1" applyBorder="1" applyAlignment="1">
      <alignment vertical="center" shrinkToFit="1"/>
    </xf>
    <xf numFmtId="176" fontId="4" fillId="9" borderId="39" xfId="0" applyNumberFormat="1" applyFont="1" applyFill="1" applyBorder="1" applyAlignment="1">
      <alignment vertical="center" shrinkToFit="1"/>
    </xf>
    <xf numFmtId="178" fontId="4" fillId="13" borderId="40" xfId="0" applyNumberFormat="1" applyFont="1" applyFill="1" applyBorder="1" applyAlignment="1">
      <alignment horizontal="center" vertical="center" shrinkToFit="1"/>
    </xf>
    <xf numFmtId="176" fontId="4" fillId="13" borderId="41" xfId="0" applyNumberFormat="1" applyFont="1" applyFill="1" applyBorder="1" applyAlignment="1">
      <alignment horizontal="center" vertical="center" shrinkToFit="1"/>
    </xf>
    <xf numFmtId="176" fontId="4" fillId="7" borderId="42" xfId="0" applyNumberFormat="1" applyFont="1" applyFill="1" applyBorder="1" applyAlignment="1">
      <alignment horizontal="center" vertical="center" shrinkToFit="1"/>
    </xf>
    <xf numFmtId="176" fontId="4" fillId="7" borderId="41" xfId="0" applyNumberFormat="1" applyFont="1" applyFill="1" applyBorder="1" applyAlignment="1">
      <alignment horizontal="center" vertical="center" shrinkToFit="1"/>
    </xf>
    <xf numFmtId="176" fontId="4" fillId="13" borderId="43" xfId="0" applyNumberFormat="1" applyFont="1" applyFill="1" applyBorder="1" applyAlignment="1">
      <alignment horizontal="center" vertical="center" wrapText="1" shrinkToFit="1"/>
    </xf>
    <xf numFmtId="176" fontId="4" fillId="7" borderId="17" xfId="0" applyNumberFormat="1" applyFont="1" applyFill="1" applyBorder="1" applyAlignment="1">
      <alignment horizontal="center" vertical="center" shrinkToFit="1"/>
    </xf>
    <xf numFmtId="177" fontId="6" fillId="13" borderId="11" xfId="0" applyNumberFormat="1" applyFont="1" applyFill="1" applyBorder="1" applyAlignment="1">
      <alignment horizontal="center" vertical="center" wrapText="1" shrinkToFit="1"/>
    </xf>
    <xf numFmtId="177" fontId="4" fillId="7" borderId="41" xfId="0" applyNumberFormat="1" applyFont="1" applyFill="1" applyBorder="1" applyAlignment="1">
      <alignment horizontal="center" vertical="center" shrinkToFit="1"/>
    </xf>
    <xf numFmtId="177" fontId="4" fillId="7" borderId="31" xfId="0" applyNumberFormat="1" applyFont="1" applyFill="1" applyBorder="1" applyAlignment="1">
      <alignment horizontal="center" vertical="center" shrinkToFit="1"/>
    </xf>
    <xf numFmtId="177" fontId="7" fillId="4" borderId="44" xfId="0" applyNumberFormat="1" applyFont="1" applyFill="1" applyBorder="1" applyAlignment="1">
      <alignment horizontal="right" vertical="center" shrinkToFit="1"/>
    </xf>
    <xf numFmtId="178" fontId="7" fillId="13" borderId="45" xfId="0" applyNumberFormat="1" applyFont="1" applyFill="1" applyBorder="1" applyAlignment="1">
      <alignment horizontal="right" vertical="center" shrinkToFit="1"/>
    </xf>
    <xf numFmtId="176" fontId="7" fillId="13" borderId="46" xfId="0" applyNumberFormat="1" applyFont="1" applyFill="1" applyBorder="1" applyAlignment="1">
      <alignment horizontal="right" vertical="center" shrinkToFit="1"/>
    </xf>
    <xf numFmtId="176" fontId="7" fillId="7" borderId="46" xfId="0" applyNumberFormat="1" applyFont="1" applyFill="1" applyBorder="1" applyAlignment="1">
      <alignment horizontal="right" vertical="center" shrinkToFit="1"/>
    </xf>
    <xf numFmtId="176" fontId="7" fillId="5" borderId="46" xfId="0" applyNumberFormat="1" applyFont="1" applyFill="1" applyBorder="1" applyAlignment="1">
      <alignment horizontal="right" vertical="center" shrinkToFit="1"/>
    </xf>
    <xf numFmtId="176" fontId="7" fillId="9" borderId="47" xfId="0" applyNumberFormat="1" applyFont="1" applyFill="1" applyBorder="1" applyAlignment="1">
      <alignment horizontal="right" vertical="center" shrinkToFit="1"/>
    </xf>
    <xf numFmtId="176" fontId="7" fillId="13" borderId="48" xfId="0" applyNumberFormat="1" applyFont="1" applyFill="1" applyBorder="1" applyAlignment="1">
      <alignment vertical="center" shrinkToFit="1"/>
    </xf>
    <xf numFmtId="176" fontId="7" fillId="7" borderId="46" xfId="0" applyNumberFormat="1" applyFont="1" applyFill="1" applyBorder="1" applyAlignment="1">
      <alignment vertical="center" shrinkToFit="1"/>
    </xf>
    <xf numFmtId="176" fontId="7" fillId="7" borderId="49" xfId="0" applyNumberFormat="1" applyFont="1" applyFill="1" applyBorder="1" applyAlignment="1">
      <alignment vertical="center" shrinkToFit="1"/>
    </xf>
    <xf numFmtId="177" fontId="7" fillId="13" borderId="48" xfId="0" applyNumberFormat="1" applyFont="1" applyFill="1" applyBorder="1" applyAlignment="1">
      <alignment vertical="center" shrinkToFit="1"/>
    </xf>
    <xf numFmtId="177" fontId="7" fillId="7" borderId="46" xfId="0" applyNumberFormat="1" applyFont="1" applyFill="1" applyBorder="1" applyAlignment="1">
      <alignment vertical="center" shrinkToFit="1"/>
    </xf>
    <xf numFmtId="177" fontId="7" fillId="7" borderId="47" xfId="0" applyNumberFormat="1" applyFont="1" applyFill="1" applyBorder="1" applyAlignment="1">
      <alignment vertical="center" shrinkToFit="1"/>
    </xf>
    <xf numFmtId="177" fontId="7" fillId="9" borderId="44" xfId="0" applyNumberFormat="1" applyFont="1" applyFill="1" applyBorder="1" applyAlignment="1">
      <alignment vertical="center" shrinkToFit="1"/>
    </xf>
    <xf numFmtId="177" fontId="7" fillId="5" borderId="44" xfId="0" applyNumberFormat="1" applyFont="1" applyFill="1" applyBorder="1" applyAlignment="1">
      <alignment vertical="center" shrinkToFit="1"/>
    </xf>
    <xf numFmtId="176" fontId="7" fillId="10" borderId="44" xfId="0" applyNumberFormat="1" applyFont="1" applyFill="1" applyBorder="1" applyAlignment="1">
      <alignment vertical="center" shrinkToFit="1"/>
    </xf>
    <xf numFmtId="177" fontId="0" fillId="4" borderId="50" xfId="0" applyNumberFormat="1" applyFont="1" applyFill="1" applyBorder="1" applyAlignment="1">
      <alignment horizontal="right" vertical="center" shrinkToFit="1"/>
    </xf>
    <xf numFmtId="178" fontId="0" fillId="13" borderId="21" xfId="0" applyNumberFormat="1" applyFont="1" applyFill="1" applyBorder="1" applyAlignment="1">
      <alignment horizontal="right" vertical="center" shrinkToFit="1"/>
    </xf>
    <xf numFmtId="176" fontId="0" fillId="13" borderId="22" xfId="0" applyNumberFormat="1" applyFont="1" applyFill="1" applyBorder="1" applyAlignment="1">
      <alignment horizontal="right" vertical="center" shrinkToFit="1"/>
    </xf>
    <xf numFmtId="176" fontId="0" fillId="7" borderId="22" xfId="0" applyNumberFormat="1" applyFont="1" applyFill="1" applyBorder="1" applyAlignment="1">
      <alignment horizontal="right" vertical="center" shrinkToFit="1"/>
    </xf>
    <xf numFmtId="176" fontId="0" fillId="9" borderId="23" xfId="0" applyNumberFormat="1" applyFont="1" applyFill="1" applyBorder="1" applyAlignment="1">
      <alignment horizontal="right" vertical="center" shrinkToFit="1"/>
    </xf>
    <xf numFmtId="177" fontId="0" fillId="4" borderId="51" xfId="0" applyNumberFormat="1" applyFont="1" applyFill="1" applyBorder="1" applyAlignment="1">
      <alignment horizontal="right" vertical="center" shrinkToFit="1"/>
    </xf>
    <xf numFmtId="178" fontId="0" fillId="13" borderId="27" xfId="0" applyNumberFormat="1" applyFont="1" applyFill="1" applyBorder="1" applyAlignment="1">
      <alignment horizontal="right" vertical="center" shrinkToFit="1"/>
    </xf>
    <xf numFmtId="176" fontId="0" fillId="7" borderId="28" xfId="0" applyNumberFormat="1" applyFont="1" applyFill="1" applyBorder="1" applyAlignment="1">
      <alignment horizontal="right" vertical="center" shrinkToFit="1"/>
    </xf>
    <xf numFmtId="176" fontId="0" fillId="9" borderId="29" xfId="0" applyNumberFormat="1" applyFont="1" applyFill="1" applyBorder="1" applyAlignment="1">
      <alignment horizontal="right" vertical="center" shrinkToFit="1"/>
    </xf>
    <xf numFmtId="176" fontId="0" fillId="13" borderId="25" xfId="0" applyNumberFormat="1" applyFont="1" applyFill="1" applyBorder="1" applyAlignment="1">
      <alignment vertical="center" shrinkToFit="1"/>
    </xf>
    <xf numFmtId="176" fontId="0" fillId="13" borderId="41" xfId="0" applyNumberFormat="1" applyFont="1" applyFill="1" applyBorder="1" applyAlignment="1">
      <alignment horizontal="right" vertical="center" shrinkToFit="1"/>
    </xf>
    <xf numFmtId="176" fontId="0" fillId="33" borderId="29" xfId="0" applyNumberFormat="1" applyFont="1" applyFill="1" applyBorder="1" applyAlignment="1">
      <alignment vertical="center" shrinkToFit="1"/>
    </xf>
    <xf numFmtId="176" fontId="0" fillId="5" borderId="22" xfId="0" applyNumberFormat="1" applyFont="1" applyFill="1" applyBorder="1" applyAlignment="1">
      <alignment horizontal="right" vertical="center" shrinkToFit="1"/>
    </xf>
    <xf numFmtId="176" fontId="0" fillId="13" borderId="19" xfId="0" applyNumberFormat="1" applyFont="1" applyFill="1" applyBorder="1" applyAlignment="1">
      <alignment vertical="center" shrinkToFit="1"/>
    </xf>
    <xf numFmtId="176" fontId="0" fillId="7" borderId="22" xfId="0" applyNumberFormat="1" applyFont="1" applyFill="1" applyBorder="1" applyAlignment="1">
      <alignment vertical="center" shrinkToFit="1"/>
    </xf>
    <xf numFmtId="176" fontId="0" fillId="7" borderId="20" xfId="0" applyNumberFormat="1" applyFont="1" applyFill="1" applyBorder="1" applyAlignment="1">
      <alignment vertical="center" shrinkToFit="1"/>
    </xf>
    <xf numFmtId="177" fontId="0" fillId="13" borderId="21" xfId="0" applyNumberFormat="1" applyFont="1" applyFill="1" applyBorder="1" applyAlignment="1">
      <alignment horizontal="right" vertical="center" shrinkToFit="1"/>
    </xf>
    <xf numFmtId="177" fontId="0" fillId="7" borderId="22" xfId="0" applyNumberFormat="1" applyFont="1" applyFill="1" applyBorder="1" applyAlignment="1">
      <alignment horizontal="right" vertical="center" shrinkToFit="1"/>
    </xf>
    <xf numFmtId="177" fontId="0" fillId="7" borderId="23" xfId="0" applyNumberFormat="1" applyFont="1" applyFill="1" applyBorder="1" applyAlignment="1">
      <alignment horizontal="right" vertical="center" shrinkToFit="1"/>
    </xf>
    <xf numFmtId="177" fontId="0" fillId="9" borderId="50" xfId="0" applyNumberFormat="1" applyFont="1" applyFill="1" applyBorder="1" applyAlignment="1">
      <alignment horizontal="right" vertical="center" shrinkToFit="1"/>
    </xf>
    <xf numFmtId="177" fontId="0" fillId="5" borderId="52" xfId="0" applyNumberFormat="1" applyFont="1" applyFill="1" applyBorder="1" applyAlignment="1">
      <alignment horizontal="right" vertical="center" shrinkToFit="1"/>
    </xf>
    <xf numFmtId="176" fontId="0" fillId="10" borderId="5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5" borderId="28" xfId="0" applyNumberFormat="1" applyFont="1" applyFill="1" applyBorder="1" applyAlignment="1">
      <alignment horizontal="right" vertical="center" shrinkToFit="1"/>
    </xf>
    <xf numFmtId="176" fontId="0" fillId="7" borderId="28" xfId="0" applyNumberFormat="1" applyFont="1" applyFill="1" applyBorder="1" applyAlignment="1">
      <alignment vertical="center" shrinkToFit="1"/>
    </xf>
    <xf numFmtId="176" fontId="0" fillId="7" borderId="26" xfId="0" applyNumberFormat="1" applyFont="1" applyFill="1" applyBorder="1" applyAlignment="1">
      <alignment vertical="center" shrinkToFit="1"/>
    </xf>
    <xf numFmtId="177" fontId="0" fillId="13" borderId="27" xfId="0" applyNumberFormat="1" applyFont="1" applyFill="1" applyBorder="1" applyAlignment="1">
      <alignment horizontal="right" vertical="center" shrinkToFit="1"/>
    </xf>
    <xf numFmtId="177" fontId="0" fillId="7" borderId="28" xfId="0" applyNumberFormat="1" applyFont="1" applyFill="1" applyBorder="1" applyAlignment="1">
      <alignment horizontal="right" vertical="center" shrinkToFit="1"/>
    </xf>
    <xf numFmtId="177" fontId="0" fillId="7" borderId="29" xfId="0" applyNumberFormat="1" applyFont="1" applyFill="1" applyBorder="1" applyAlignment="1">
      <alignment horizontal="right" vertical="center" shrinkToFit="1"/>
    </xf>
    <xf numFmtId="177" fontId="0" fillId="9" borderId="51" xfId="0" applyNumberFormat="1" applyFont="1" applyFill="1" applyBorder="1" applyAlignment="1">
      <alignment horizontal="right" vertical="center" shrinkToFit="1"/>
    </xf>
    <xf numFmtId="177" fontId="0" fillId="5" borderId="53" xfId="0" applyNumberFormat="1" applyFont="1" applyFill="1" applyBorder="1" applyAlignment="1">
      <alignment horizontal="right" vertical="center" shrinkToFit="1"/>
    </xf>
    <xf numFmtId="176" fontId="0" fillId="10" borderId="51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wrapText="1" shrinkToFit="1"/>
    </xf>
    <xf numFmtId="177" fontId="0" fillId="13" borderId="25" xfId="0" applyNumberFormat="1" applyFont="1" applyFill="1" applyBorder="1" applyAlignment="1">
      <alignment horizontal="right" vertical="center" shrinkToFit="1"/>
    </xf>
    <xf numFmtId="177" fontId="0" fillId="5" borderId="54" xfId="0" applyNumberFormat="1" applyFont="1" applyFill="1" applyBorder="1" applyAlignment="1">
      <alignment horizontal="right" vertical="center" shrinkToFit="1"/>
    </xf>
    <xf numFmtId="176" fontId="0" fillId="33" borderId="0" xfId="0" applyNumberFormat="1" applyFont="1" applyFill="1" applyBorder="1" applyAlignment="1">
      <alignment horizontal="right" vertical="center" shrinkToFit="1"/>
    </xf>
    <xf numFmtId="176" fontId="0" fillId="13" borderId="25" xfId="0" applyNumberFormat="1" applyFont="1" applyFill="1" applyBorder="1" applyAlignment="1">
      <alignment horizontal="right" vertical="center" shrinkToFit="1"/>
    </xf>
    <xf numFmtId="176" fontId="0" fillId="7" borderId="26" xfId="0" applyNumberFormat="1" applyFont="1" applyFill="1" applyBorder="1" applyAlignment="1">
      <alignment horizontal="right" vertical="center" shrinkToFit="1"/>
    </xf>
    <xf numFmtId="177" fontId="0" fillId="0" borderId="30" xfId="0" applyNumberFormat="1" applyFont="1" applyBorder="1" applyAlignment="1">
      <alignment horizontal="center" vertical="center" shrinkToFit="1"/>
    </xf>
    <xf numFmtId="176" fontId="0" fillId="0" borderId="31" xfId="0" applyNumberFormat="1" applyFont="1" applyFill="1" applyBorder="1" applyAlignment="1">
      <alignment vertical="center" shrinkToFit="1"/>
    </xf>
    <xf numFmtId="177" fontId="0" fillId="4" borderId="55" xfId="0" applyNumberFormat="1" applyFont="1" applyFill="1" applyBorder="1" applyAlignment="1">
      <alignment horizontal="right" vertical="center" shrinkToFit="1"/>
    </xf>
    <xf numFmtId="178" fontId="0" fillId="13" borderId="56" xfId="0" applyNumberFormat="1" applyFont="1" applyFill="1" applyBorder="1" applyAlignment="1">
      <alignment horizontal="right" vertical="center" shrinkToFit="1"/>
    </xf>
    <xf numFmtId="176" fontId="0" fillId="7" borderId="41" xfId="0" applyNumberFormat="1" applyFont="1" applyFill="1" applyBorder="1" applyAlignment="1">
      <alignment horizontal="right" vertical="center" shrinkToFit="1"/>
    </xf>
    <xf numFmtId="176" fontId="0" fillId="33" borderId="41" xfId="0" applyNumberFormat="1" applyFont="1" applyFill="1" applyBorder="1" applyAlignment="1">
      <alignment horizontal="right" vertical="center" shrinkToFit="1"/>
    </xf>
    <xf numFmtId="176" fontId="0" fillId="5" borderId="41" xfId="0" applyNumberFormat="1" applyFont="1" applyFill="1" applyBorder="1" applyAlignment="1">
      <alignment horizontal="right" vertical="center" shrinkToFit="1"/>
    </xf>
    <xf numFmtId="176" fontId="0" fillId="9" borderId="31" xfId="0" applyNumberFormat="1" applyFont="1" applyFill="1" applyBorder="1" applyAlignment="1">
      <alignment horizontal="right" vertical="center" shrinkToFit="1"/>
    </xf>
    <xf numFmtId="176" fontId="0" fillId="13" borderId="30" xfId="0" applyNumberFormat="1" applyFont="1" applyFill="1" applyBorder="1" applyAlignment="1">
      <alignment vertical="center" shrinkToFit="1"/>
    </xf>
    <xf numFmtId="176" fontId="0" fillId="7" borderId="41" xfId="0" applyNumberFormat="1" applyFont="1" applyFill="1" applyBorder="1" applyAlignment="1">
      <alignment vertical="center" shrinkToFit="1"/>
    </xf>
    <xf numFmtId="176" fontId="0" fillId="7" borderId="17" xfId="0" applyNumberFormat="1" applyFont="1" applyFill="1" applyBorder="1" applyAlignment="1">
      <alignment vertical="center" shrinkToFit="1"/>
    </xf>
    <xf numFmtId="177" fontId="0" fillId="13" borderId="56" xfId="0" applyNumberFormat="1" applyFont="1" applyFill="1" applyBorder="1" applyAlignment="1">
      <alignment horizontal="right" vertical="center" shrinkToFit="1"/>
    </xf>
    <xf numFmtId="177" fontId="0" fillId="7" borderId="41" xfId="0" applyNumberFormat="1" applyFont="1" applyFill="1" applyBorder="1" applyAlignment="1">
      <alignment horizontal="right" vertical="center" shrinkToFit="1"/>
    </xf>
    <xf numFmtId="177" fontId="0" fillId="7" borderId="31" xfId="0" applyNumberFormat="1" applyFont="1" applyFill="1" applyBorder="1" applyAlignment="1">
      <alignment horizontal="right" vertical="center" shrinkToFit="1"/>
    </xf>
    <xf numFmtId="177" fontId="0" fillId="9" borderId="55" xfId="0" applyNumberFormat="1" applyFont="1" applyFill="1" applyBorder="1" applyAlignment="1">
      <alignment horizontal="right" vertical="center" shrinkToFit="1"/>
    </xf>
    <xf numFmtId="177" fontId="0" fillId="5" borderId="57" xfId="0" applyNumberFormat="1" applyFont="1" applyFill="1" applyBorder="1" applyAlignment="1">
      <alignment horizontal="right" vertical="center" shrinkToFit="1"/>
    </xf>
    <xf numFmtId="176" fontId="0" fillId="10" borderId="55" xfId="0" applyNumberFormat="1" applyFont="1" applyFill="1" applyBorder="1" applyAlignment="1">
      <alignment horizontal="right" vertical="center" shrinkToFit="1"/>
    </xf>
    <xf numFmtId="176" fontId="0" fillId="33" borderId="58" xfId="0" applyNumberFormat="1" applyFont="1" applyFill="1" applyBorder="1" applyAlignment="1">
      <alignment horizontal="right" vertical="center" shrinkToFit="1"/>
    </xf>
    <xf numFmtId="179" fontId="3" fillId="13" borderId="16" xfId="0" applyNumberFormat="1" applyFont="1" applyFill="1" applyBorder="1" applyAlignment="1">
      <alignment horizontal="center" vertical="center" shrinkToFit="1"/>
    </xf>
    <xf numFmtId="179" fontId="47" fillId="13" borderId="34" xfId="0" applyNumberFormat="1" applyFont="1" applyFill="1" applyBorder="1" applyAlignment="1">
      <alignment horizontal="right" vertical="center" shrinkToFit="1"/>
    </xf>
    <xf numFmtId="179" fontId="46" fillId="13" borderId="20" xfId="0" applyNumberFormat="1" applyFont="1" applyFill="1" applyBorder="1" applyAlignment="1">
      <alignment horizontal="right" vertical="center" shrinkToFit="1"/>
    </xf>
    <xf numFmtId="179" fontId="4" fillId="36" borderId="17" xfId="0" applyNumberFormat="1" applyFont="1" applyFill="1" applyBorder="1" applyAlignment="1">
      <alignment horizontal="center" vertical="center" shrinkToFit="1"/>
    </xf>
    <xf numFmtId="179" fontId="3" fillId="13" borderId="59" xfId="0" applyNumberFormat="1" applyFont="1" applyFill="1" applyBorder="1" applyAlignment="1">
      <alignment horizontal="center" vertical="center" wrapText="1" shrinkToFit="1"/>
    </xf>
    <xf numFmtId="179" fontId="3" fillId="13" borderId="60" xfId="0" applyNumberFormat="1" applyFont="1" applyFill="1" applyBorder="1" applyAlignment="1">
      <alignment horizontal="center" vertical="center" shrinkToFit="1"/>
    </xf>
    <xf numFmtId="179" fontId="3" fillId="13" borderId="61" xfId="0" applyNumberFormat="1" applyFont="1" applyFill="1" applyBorder="1" applyAlignment="1">
      <alignment horizontal="center" vertical="center" shrinkToFit="1"/>
    </xf>
    <xf numFmtId="179" fontId="3" fillId="13" borderId="25" xfId="0" applyNumberFormat="1" applyFont="1" applyFill="1" applyBorder="1" applyAlignment="1">
      <alignment horizontal="center" vertical="center" shrinkToFit="1"/>
    </xf>
    <xf numFmtId="179" fontId="3" fillId="13" borderId="28" xfId="0" applyNumberFormat="1" applyFont="1" applyFill="1" applyBorder="1" applyAlignment="1">
      <alignment horizontal="center" vertical="center" shrinkToFit="1"/>
    </xf>
    <xf numFmtId="179" fontId="3" fillId="13" borderId="26" xfId="0" applyNumberFormat="1" applyFont="1" applyFill="1" applyBorder="1" applyAlignment="1">
      <alignment horizontal="center" vertical="center" shrinkToFit="1"/>
    </xf>
    <xf numFmtId="179" fontId="3" fillId="13" borderId="15" xfId="0" applyNumberFormat="1" applyFont="1" applyFill="1" applyBorder="1" applyAlignment="1">
      <alignment horizontal="center" vertical="center" shrinkToFit="1"/>
    </xf>
    <xf numFmtId="176" fontId="2" fillId="0" borderId="59" xfId="0" applyNumberFormat="1" applyFont="1" applyBorder="1" applyAlignment="1">
      <alignment horizontal="center" vertical="center" wrapText="1" shrinkToFit="1"/>
    </xf>
    <xf numFmtId="176" fontId="2" fillId="0" borderId="61" xfId="0" applyNumberFormat="1" applyFont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47" fillId="40" borderId="36" xfId="0" applyNumberFormat="1" applyFont="1" applyFill="1" applyBorder="1" applyAlignment="1">
      <alignment horizontal="center" vertical="center" shrinkToFit="1"/>
    </xf>
    <xf numFmtId="176" fontId="47" fillId="40" borderId="34" xfId="0" applyNumberFormat="1" applyFont="1" applyFill="1" applyBorder="1" applyAlignment="1">
      <alignment horizontal="center" vertical="center" shrinkToFit="1"/>
    </xf>
    <xf numFmtId="179" fontId="4" fillId="36" borderId="61" xfId="0" applyNumberFormat="1" applyFont="1" applyFill="1" applyBorder="1" applyAlignment="1">
      <alignment horizontal="center" vertical="center" wrapText="1"/>
    </xf>
    <xf numFmtId="179" fontId="4" fillId="36" borderId="26" xfId="0" applyNumberFormat="1" applyFont="1" applyFill="1" applyBorder="1" applyAlignment="1">
      <alignment horizontal="center" vertical="center" wrapText="1"/>
    </xf>
    <xf numFmtId="179" fontId="4" fillId="36" borderId="15" xfId="0" applyNumberFormat="1" applyFont="1" applyFill="1" applyBorder="1" applyAlignment="1">
      <alignment horizontal="center" vertical="center" wrapText="1"/>
    </xf>
    <xf numFmtId="176" fontId="3" fillId="0" borderId="35" xfId="0" applyNumberFormat="1" applyFont="1" applyFill="1" applyBorder="1" applyAlignment="1">
      <alignment horizontal="center" vertical="center" wrapText="1" shrinkToFit="1"/>
    </xf>
    <xf numFmtId="176" fontId="3" fillId="0" borderId="32" xfId="0" applyNumberFormat="1" applyFont="1" applyFill="1" applyBorder="1" applyAlignment="1">
      <alignment horizontal="center" vertical="center" wrapText="1" shrinkToFit="1"/>
    </xf>
    <xf numFmtId="176" fontId="3" fillId="0" borderId="62" xfId="0" applyNumberFormat="1" applyFont="1" applyFill="1" applyBorder="1" applyAlignment="1">
      <alignment horizontal="center" vertical="center" wrapText="1" shrinkToFit="1"/>
    </xf>
    <xf numFmtId="179" fontId="3" fillId="36" borderId="63" xfId="0" applyNumberFormat="1" applyFont="1" applyFill="1" applyBorder="1" applyAlignment="1">
      <alignment horizontal="center" vertical="center" shrinkToFit="1"/>
    </xf>
    <xf numFmtId="179" fontId="3" fillId="36" borderId="39" xfId="0" applyNumberFormat="1" applyFont="1" applyFill="1" applyBorder="1" applyAlignment="1">
      <alignment horizontal="center" vertical="center" shrinkToFit="1"/>
    </xf>
    <xf numFmtId="179" fontId="3" fillId="36" borderId="64" xfId="0" applyNumberFormat="1" applyFont="1" applyFill="1" applyBorder="1" applyAlignment="1">
      <alignment horizontal="center" vertical="center" shrinkToFit="1"/>
    </xf>
    <xf numFmtId="179" fontId="3" fillId="36" borderId="65" xfId="0" applyNumberFormat="1" applyFont="1" applyFill="1" applyBorder="1" applyAlignment="1">
      <alignment horizontal="center" vertical="center" shrinkToFit="1"/>
    </xf>
    <xf numFmtId="179" fontId="3" fillId="36" borderId="0" xfId="0" applyNumberFormat="1" applyFont="1" applyFill="1" applyBorder="1" applyAlignment="1">
      <alignment horizontal="center" vertical="center" shrinkToFit="1"/>
    </xf>
    <xf numFmtId="179" fontId="3" fillId="36" borderId="66" xfId="0" applyNumberFormat="1" applyFont="1" applyFill="1" applyBorder="1" applyAlignment="1">
      <alignment horizontal="center" vertical="center" shrinkToFit="1"/>
    </xf>
    <xf numFmtId="179" fontId="3" fillId="36" borderId="24" xfId="0" applyNumberFormat="1" applyFont="1" applyFill="1" applyBorder="1" applyAlignment="1">
      <alignment horizontal="center" vertical="center" shrinkToFit="1"/>
    </xf>
    <xf numFmtId="179" fontId="3" fillId="36" borderId="52" xfId="0" applyNumberFormat="1" applyFont="1" applyFill="1" applyBorder="1" applyAlignment="1">
      <alignment horizontal="center" vertical="center" shrinkToFit="1"/>
    </xf>
    <xf numFmtId="179" fontId="3" fillId="36" borderId="67" xfId="0" applyNumberFormat="1" applyFont="1" applyFill="1" applyBorder="1" applyAlignment="1">
      <alignment horizontal="center" vertical="center" shrinkToFit="1"/>
    </xf>
    <xf numFmtId="176" fontId="4" fillId="36" borderId="28" xfId="0" applyNumberFormat="1" applyFont="1" applyFill="1" applyBorder="1" applyAlignment="1">
      <alignment horizontal="center" vertical="center" shrinkToFit="1"/>
    </xf>
    <xf numFmtId="176" fontId="4" fillId="36" borderId="14" xfId="0" applyNumberFormat="1" applyFont="1" applyFill="1" applyBorder="1" applyAlignment="1">
      <alignment horizontal="center" vertical="center" shrinkToFit="1"/>
    </xf>
    <xf numFmtId="179" fontId="4" fillId="34" borderId="59" xfId="0" applyNumberFormat="1" applyFont="1" applyFill="1" applyBorder="1" applyAlignment="1">
      <alignment horizontal="center" vertical="center" wrapText="1"/>
    </xf>
    <xf numFmtId="179" fontId="4" fillId="34" borderId="25" xfId="0" applyNumberFormat="1" applyFont="1" applyFill="1" applyBorder="1" applyAlignment="1">
      <alignment horizontal="center" vertical="center" wrapText="1"/>
    </xf>
    <xf numFmtId="179" fontId="4" fillId="34" borderId="13" xfId="0" applyNumberFormat="1" applyFont="1" applyFill="1" applyBorder="1" applyAlignment="1">
      <alignment horizontal="center" vertical="center" wrapText="1"/>
    </xf>
    <xf numFmtId="179" fontId="4" fillId="35" borderId="68" xfId="0" applyNumberFormat="1" applyFont="1" applyFill="1" applyBorder="1" applyAlignment="1">
      <alignment horizontal="center" vertical="center" wrapText="1"/>
    </xf>
    <xf numFmtId="179" fontId="4" fillId="35" borderId="29" xfId="0" applyNumberFormat="1" applyFont="1" applyFill="1" applyBorder="1" applyAlignment="1">
      <alignment horizontal="center" vertical="center" wrapText="1"/>
    </xf>
    <xf numFmtId="179" fontId="4" fillId="35" borderId="69" xfId="0" applyNumberFormat="1" applyFont="1" applyFill="1" applyBorder="1" applyAlignment="1">
      <alignment horizontal="center" vertical="center" wrapText="1"/>
    </xf>
    <xf numFmtId="179" fontId="3" fillId="37" borderId="59" xfId="0" applyNumberFormat="1" applyFont="1" applyFill="1" applyBorder="1" applyAlignment="1">
      <alignment horizontal="center" vertical="center" wrapText="1" shrinkToFit="1"/>
    </xf>
    <xf numFmtId="179" fontId="3" fillId="37" borderId="60" xfId="0" applyNumberFormat="1" applyFont="1" applyFill="1" applyBorder="1" applyAlignment="1">
      <alignment horizontal="center" vertical="center" shrinkToFit="1"/>
    </xf>
    <xf numFmtId="179" fontId="3" fillId="37" borderId="61" xfId="0" applyNumberFormat="1" applyFont="1" applyFill="1" applyBorder="1" applyAlignment="1">
      <alignment horizontal="center" vertical="center" shrinkToFit="1"/>
    </xf>
    <xf numFmtId="179" fontId="3" fillId="37" borderId="25" xfId="0" applyNumberFormat="1" applyFont="1" applyFill="1" applyBorder="1" applyAlignment="1">
      <alignment horizontal="center" vertical="center" shrinkToFit="1"/>
    </xf>
    <xf numFmtId="179" fontId="3" fillId="37" borderId="28" xfId="0" applyNumberFormat="1" applyFont="1" applyFill="1" applyBorder="1" applyAlignment="1">
      <alignment horizontal="center" vertical="center" shrinkToFit="1"/>
    </xf>
    <xf numFmtId="179" fontId="3" fillId="37" borderId="26" xfId="0" applyNumberFormat="1" applyFont="1" applyFill="1" applyBorder="1" applyAlignment="1">
      <alignment horizontal="center" vertical="center" shrinkToFit="1"/>
    </xf>
    <xf numFmtId="176" fontId="4" fillId="35" borderId="25" xfId="0" applyNumberFormat="1" applyFont="1" applyFill="1" applyBorder="1" applyAlignment="1">
      <alignment horizontal="center" vertical="center" shrinkToFit="1"/>
    </xf>
    <xf numFmtId="176" fontId="4" fillId="35" borderId="28" xfId="0" applyNumberFormat="1" applyFont="1" applyFill="1" applyBorder="1" applyAlignment="1">
      <alignment horizontal="center" vertical="center" shrinkToFit="1"/>
    </xf>
    <xf numFmtId="176" fontId="4" fillId="35" borderId="14" xfId="0" applyNumberFormat="1" applyFont="1" applyFill="1" applyBorder="1" applyAlignment="1">
      <alignment horizontal="center" vertical="center" shrinkToFit="1"/>
    </xf>
    <xf numFmtId="176" fontId="3" fillId="41" borderId="70" xfId="0" applyNumberFormat="1" applyFont="1" applyFill="1" applyBorder="1" applyAlignment="1">
      <alignment horizontal="center" vertical="center" shrinkToFit="1"/>
    </xf>
    <xf numFmtId="176" fontId="3" fillId="42" borderId="60" xfId="0" applyNumberFormat="1" applyFont="1" applyFill="1" applyBorder="1" applyAlignment="1">
      <alignment horizontal="center" vertical="center" shrinkToFit="1"/>
    </xf>
    <xf numFmtId="176" fontId="3" fillId="42" borderId="61" xfId="0" applyNumberFormat="1" applyFont="1" applyFill="1" applyBorder="1" applyAlignment="1">
      <alignment horizontal="center" vertical="center" shrinkToFit="1"/>
    </xf>
    <xf numFmtId="176" fontId="3" fillId="41" borderId="27" xfId="0" applyNumberFormat="1" applyFont="1" applyFill="1" applyBorder="1" applyAlignment="1">
      <alignment horizontal="center" vertical="center" shrinkToFit="1"/>
    </xf>
    <xf numFmtId="176" fontId="3" fillId="42" borderId="28" xfId="0" applyNumberFormat="1" applyFont="1" applyFill="1" applyBorder="1" applyAlignment="1">
      <alignment horizontal="center" vertical="center" shrinkToFit="1"/>
    </xf>
    <xf numFmtId="176" fontId="3" fillId="42" borderId="26" xfId="0" applyNumberFormat="1" applyFont="1" applyFill="1" applyBorder="1" applyAlignment="1">
      <alignment horizontal="center" vertical="center" shrinkToFit="1"/>
    </xf>
    <xf numFmtId="179" fontId="3" fillId="34" borderId="70" xfId="0" applyNumberFormat="1" applyFont="1" applyFill="1" applyBorder="1" applyAlignment="1">
      <alignment horizontal="center" vertical="center" wrapText="1" shrinkToFit="1"/>
    </xf>
    <xf numFmtId="179" fontId="3" fillId="34" borderId="60" xfId="0" applyNumberFormat="1" applyFont="1" applyFill="1" applyBorder="1" applyAlignment="1">
      <alignment horizontal="center" vertical="center" shrinkToFit="1"/>
    </xf>
    <xf numFmtId="179" fontId="3" fillId="34" borderId="68" xfId="0" applyNumberFormat="1" applyFont="1" applyFill="1" applyBorder="1" applyAlignment="1">
      <alignment horizontal="center" vertical="center" shrinkToFit="1"/>
    </xf>
    <xf numFmtId="179" fontId="3" fillId="34" borderId="27" xfId="0" applyNumberFormat="1" applyFont="1" applyFill="1" applyBorder="1" applyAlignment="1">
      <alignment horizontal="center" vertical="center" shrinkToFit="1"/>
    </xf>
    <xf numFmtId="179" fontId="3" fillId="34" borderId="28" xfId="0" applyNumberFormat="1" applyFont="1" applyFill="1" applyBorder="1" applyAlignment="1">
      <alignment horizontal="center" vertical="center" shrinkToFit="1"/>
    </xf>
    <xf numFmtId="179" fontId="3" fillId="34" borderId="29" xfId="0" applyNumberFormat="1" applyFont="1" applyFill="1" applyBorder="1" applyAlignment="1">
      <alignment horizontal="center" vertical="center" shrinkToFit="1"/>
    </xf>
    <xf numFmtId="179" fontId="3" fillId="34" borderId="69" xfId="0" applyNumberFormat="1" applyFont="1" applyFill="1" applyBorder="1" applyAlignment="1">
      <alignment horizontal="center" vertical="center" shrinkToFit="1"/>
    </xf>
    <xf numFmtId="176" fontId="4" fillId="34" borderId="23" xfId="0" applyNumberFormat="1" applyFont="1" applyFill="1" applyBorder="1" applyAlignment="1">
      <alignment horizontal="center" vertical="center" shrinkToFit="1"/>
    </xf>
    <xf numFmtId="176" fontId="4" fillId="34" borderId="69" xfId="0" applyNumberFormat="1" applyFont="1" applyFill="1" applyBorder="1" applyAlignment="1">
      <alignment horizontal="center" vertical="center" shrinkToFit="1"/>
    </xf>
    <xf numFmtId="176" fontId="4" fillId="34" borderId="59" xfId="0" applyNumberFormat="1" applyFont="1" applyFill="1" applyBorder="1" applyAlignment="1">
      <alignment horizontal="center" vertical="center" shrinkToFit="1"/>
    </xf>
    <xf numFmtId="176" fontId="4" fillId="34" borderId="60" xfId="0" applyNumberFormat="1" applyFont="1" applyFill="1" applyBorder="1" applyAlignment="1">
      <alignment horizontal="center" vertical="center" shrinkToFit="1"/>
    </xf>
    <xf numFmtId="176" fontId="4" fillId="34" borderId="71" xfId="0" applyNumberFormat="1" applyFont="1" applyFill="1" applyBorder="1" applyAlignment="1">
      <alignment horizontal="center" vertical="center" shrinkToFit="1"/>
    </xf>
    <xf numFmtId="179" fontId="3" fillId="35" borderId="59" xfId="0" applyNumberFormat="1" applyFont="1" applyFill="1" applyBorder="1" applyAlignment="1">
      <alignment horizontal="center" vertical="center" wrapText="1" shrinkToFit="1"/>
    </xf>
    <xf numFmtId="179" fontId="3" fillId="35" borderId="60" xfId="0" applyNumberFormat="1" applyFont="1" applyFill="1" applyBorder="1" applyAlignment="1">
      <alignment horizontal="center" vertical="center" shrinkToFit="1"/>
    </xf>
    <xf numFmtId="179" fontId="3" fillId="35" borderId="61" xfId="0" applyNumberFormat="1" applyFont="1" applyFill="1" applyBorder="1" applyAlignment="1">
      <alignment horizontal="center" vertical="center" shrinkToFit="1"/>
    </xf>
    <xf numFmtId="179" fontId="3" fillId="35" borderId="25" xfId="0" applyNumberFormat="1" applyFont="1" applyFill="1" applyBorder="1" applyAlignment="1">
      <alignment horizontal="center" vertical="center" shrinkToFit="1"/>
    </xf>
    <xf numFmtId="179" fontId="3" fillId="35" borderId="28" xfId="0" applyNumberFormat="1" applyFont="1" applyFill="1" applyBorder="1" applyAlignment="1">
      <alignment horizontal="center" vertical="center" shrinkToFit="1"/>
    </xf>
    <xf numFmtId="179" fontId="3" fillId="35" borderId="26" xfId="0" applyNumberFormat="1" applyFont="1" applyFill="1" applyBorder="1" applyAlignment="1">
      <alignment horizontal="center" vertical="center" shrinkToFit="1"/>
    </xf>
    <xf numFmtId="179" fontId="3" fillId="35" borderId="15" xfId="0" applyNumberFormat="1" applyFont="1" applyFill="1" applyBorder="1" applyAlignment="1">
      <alignment horizontal="center" vertical="center" shrinkToFit="1"/>
    </xf>
    <xf numFmtId="179" fontId="3" fillId="36" borderId="59" xfId="0" applyNumberFormat="1" applyFont="1" applyFill="1" applyBorder="1" applyAlignment="1">
      <alignment horizontal="center" vertical="center" shrinkToFit="1"/>
    </xf>
    <xf numFmtId="179" fontId="3" fillId="36" borderId="60" xfId="0" applyNumberFormat="1" applyFont="1" applyFill="1" applyBorder="1" applyAlignment="1">
      <alignment horizontal="center" vertical="center" shrinkToFit="1"/>
    </xf>
    <xf numFmtId="179" fontId="3" fillId="36" borderId="61" xfId="0" applyNumberFormat="1" applyFont="1" applyFill="1" applyBorder="1" applyAlignment="1">
      <alignment horizontal="center" vertical="center" shrinkToFit="1"/>
    </xf>
    <xf numFmtId="179" fontId="3" fillId="36" borderId="25" xfId="0" applyNumberFormat="1" applyFont="1" applyFill="1" applyBorder="1" applyAlignment="1">
      <alignment horizontal="center" vertical="center" shrinkToFit="1"/>
    </xf>
    <xf numFmtId="179" fontId="3" fillId="36" borderId="28" xfId="0" applyNumberFormat="1" applyFont="1" applyFill="1" applyBorder="1" applyAlignment="1">
      <alignment horizontal="center" vertical="center" shrinkToFit="1"/>
    </xf>
    <xf numFmtId="179" fontId="3" fillId="36" borderId="26" xfId="0" applyNumberFormat="1" applyFont="1" applyFill="1" applyBorder="1" applyAlignment="1">
      <alignment horizontal="center" vertical="center" shrinkToFit="1"/>
    </xf>
    <xf numFmtId="179" fontId="3" fillId="36" borderId="15" xfId="0" applyNumberFormat="1" applyFont="1" applyFill="1" applyBorder="1" applyAlignment="1">
      <alignment horizontal="center" vertical="center" shrinkToFit="1"/>
    </xf>
    <xf numFmtId="179" fontId="3" fillId="34" borderId="63" xfId="0" applyNumberFormat="1" applyFont="1" applyFill="1" applyBorder="1" applyAlignment="1">
      <alignment horizontal="center" vertical="center" wrapText="1" shrinkToFit="1"/>
    </xf>
    <xf numFmtId="179" fontId="3" fillId="34" borderId="39" xfId="0" applyNumberFormat="1" applyFont="1" applyFill="1" applyBorder="1" applyAlignment="1">
      <alignment horizontal="center" vertical="center" wrapText="1" shrinkToFit="1"/>
    </xf>
    <xf numFmtId="179" fontId="3" fillId="34" borderId="64" xfId="0" applyNumberFormat="1" applyFont="1" applyFill="1" applyBorder="1" applyAlignment="1">
      <alignment horizontal="center" vertical="center" wrapText="1" shrinkToFit="1"/>
    </xf>
    <xf numFmtId="179" fontId="3" fillId="34" borderId="65" xfId="0" applyNumberFormat="1" applyFont="1" applyFill="1" applyBorder="1" applyAlignment="1">
      <alignment horizontal="center" vertical="center" wrapText="1" shrinkToFit="1"/>
    </xf>
    <xf numFmtId="179" fontId="3" fillId="34" borderId="0" xfId="0" applyNumberFormat="1" applyFont="1" applyFill="1" applyBorder="1" applyAlignment="1">
      <alignment horizontal="center" vertical="center" wrapText="1" shrinkToFit="1"/>
    </xf>
    <xf numFmtId="179" fontId="3" fillId="34" borderId="66" xfId="0" applyNumberFormat="1" applyFont="1" applyFill="1" applyBorder="1" applyAlignment="1">
      <alignment horizontal="center" vertical="center" wrapText="1" shrinkToFit="1"/>
    </xf>
    <xf numFmtId="179" fontId="3" fillId="34" borderId="24" xfId="0" applyNumberFormat="1" applyFont="1" applyFill="1" applyBorder="1" applyAlignment="1">
      <alignment horizontal="center" vertical="center" wrapText="1" shrinkToFit="1"/>
    </xf>
    <xf numFmtId="179" fontId="3" fillId="34" borderId="52" xfId="0" applyNumberFormat="1" applyFont="1" applyFill="1" applyBorder="1" applyAlignment="1">
      <alignment horizontal="center" vertical="center" wrapText="1" shrinkToFit="1"/>
    </xf>
    <xf numFmtId="179" fontId="3" fillId="34" borderId="67" xfId="0" applyNumberFormat="1" applyFont="1" applyFill="1" applyBorder="1" applyAlignment="1">
      <alignment horizontal="center" vertical="center" wrapText="1" shrinkToFit="1"/>
    </xf>
    <xf numFmtId="179" fontId="3" fillId="35" borderId="63" xfId="0" applyNumberFormat="1" applyFont="1" applyFill="1" applyBorder="1" applyAlignment="1">
      <alignment horizontal="center" vertical="center" wrapText="1" shrinkToFit="1"/>
    </xf>
    <xf numFmtId="179" fontId="3" fillId="35" borderId="39" xfId="0" applyNumberFormat="1" applyFont="1" applyFill="1" applyBorder="1" applyAlignment="1">
      <alignment horizontal="center" vertical="center" wrapText="1" shrinkToFit="1"/>
    </xf>
    <xf numFmtId="179" fontId="3" fillId="35" borderId="64" xfId="0" applyNumberFormat="1" applyFont="1" applyFill="1" applyBorder="1" applyAlignment="1">
      <alignment horizontal="center" vertical="center" wrapText="1" shrinkToFit="1"/>
    </xf>
    <xf numFmtId="179" fontId="3" fillId="35" borderId="65" xfId="0" applyNumberFormat="1" applyFont="1" applyFill="1" applyBorder="1" applyAlignment="1">
      <alignment horizontal="center" vertical="center" wrapText="1" shrinkToFit="1"/>
    </xf>
    <xf numFmtId="179" fontId="3" fillId="35" borderId="0" xfId="0" applyNumberFormat="1" applyFont="1" applyFill="1" applyBorder="1" applyAlignment="1">
      <alignment horizontal="center" vertical="center" wrapText="1" shrinkToFit="1"/>
    </xf>
    <xf numFmtId="179" fontId="3" fillId="35" borderId="66" xfId="0" applyNumberFormat="1" applyFont="1" applyFill="1" applyBorder="1" applyAlignment="1">
      <alignment horizontal="center" vertical="center" wrapText="1" shrinkToFit="1"/>
    </xf>
    <xf numFmtId="179" fontId="3" fillId="35" borderId="24" xfId="0" applyNumberFormat="1" applyFont="1" applyFill="1" applyBorder="1" applyAlignment="1">
      <alignment horizontal="center" vertical="center" wrapText="1" shrinkToFit="1"/>
    </xf>
    <xf numFmtId="179" fontId="3" fillId="35" borderId="52" xfId="0" applyNumberFormat="1" applyFont="1" applyFill="1" applyBorder="1" applyAlignment="1">
      <alignment horizontal="center" vertical="center" wrapText="1" shrinkToFit="1"/>
    </xf>
    <xf numFmtId="179" fontId="3" fillId="35" borderId="67" xfId="0" applyNumberFormat="1" applyFont="1" applyFill="1" applyBorder="1" applyAlignment="1">
      <alignment horizontal="center" vertical="center" wrapText="1" shrinkToFit="1"/>
    </xf>
    <xf numFmtId="177" fontId="5" fillId="10" borderId="72" xfId="0" applyNumberFormat="1" applyFont="1" applyFill="1" applyBorder="1" applyAlignment="1">
      <alignment horizontal="center" vertical="center" wrapText="1" shrinkToFit="1"/>
    </xf>
    <xf numFmtId="177" fontId="5" fillId="10" borderId="73" xfId="0" applyNumberFormat="1" applyFont="1" applyFill="1" applyBorder="1" applyAlignment="1">
      <alignment horizontal="center" vertical="center" wrapText="1" shrinkToFit="1"/>
    </xf>
    <xf numFmtId="177" fontId="5" fillId="10" borderId="74" xfId="0" applyNumberFormat="1" applyFont="1" applyFill="1" applyBorder="1" applyAlignment="1">
      <alignment horizontal="center" vertical="center" wrapText="1" shrinkToFit="1"/>
    </xf>
    <xf numFmtId="176" fontId="3" fillId="13" borderId="27" xfId="0" applyNumberFormat="1" applyFont="1" applyFill="1" applyBorder="1" applyAlignment="1">
      <alignment horizontal="left" vertical="center" shrinkToFit="1"/>
    </xf>
    <xf numFmtId="176" fontId="3" fillId="13" borderId="28" xfId="0" applyNumberFormat="1" applyFont="1" applyFill="1" applyBorder="1" applyAlignment="1">
      <alignment horizontal="left" vertical="center" shrinkToFit="1"/>
    </xf>
    <xf numFmtId="176" fontId="3" fillId="13" borderId="29" xfId="0" applyNumberFormat="1" applyFont="1" applyFill="1" applyBorder="1" applyAlignment="1">
      <alignment horizontal="left" vertical="center" shrinkToFit="1"/>
    </xf>
    <xf numFmtId="176" fontId="3" fillId="13" borderId="75" xfId="0" applyNumberFormat="1" applyFont="1" applyFill="1" applyBorder="1" applyAlignment="1">
      <alignment horizontal="left" vertical="center" shrinkToFit="1"/>
    </xf>
    <xf numFmtId="176" fontId="4" fillId="13" borderId="53" xfId="0" applyNumberFormat="1" applyFont="1" applyFill="1" applyBorder="1" applyAlignment="1">
      <alignment horizontal="center" vertical="center" shrinkToFit="1"/>
    </xf>
    <xf numFmtId="176" fontId="4" fillId="13" borderId="27" xfId="0" applyNumberFormat="1" applyFont="1" applyFill="1" applyBorder="1" applyAlignment="1">
      <alignment horizontal="center" vertical="center" shrinkToFit="1"/>
    </xf>
    <xf numFmtId="176" fontId="3" fillId="5" borderId="28" xfId="0" applyNumberFormat="1" applyFont="1" applyFill="1" applyBorder="1" applyAlignment="1">
      <alignment horizontal="center" vertical="center" wrapText="1" shrinkToFit="1"/>
    </xf>
    <xf numFmtId="176" fontId="3" fillId="5" borderId="41" xfId="0" applyNumberFormat="1" applyFont="1" applyFill="1" applyBorder="1" applyAlignment="1">
      <alignment horizontal="center" vertical="center" wrapText="1" shrinkToFit="1"/>
    </xf>
    <xf numFmtId="176" fontId="3" fillId="9" borderId="76" xfId="0" applyNumberFormat="1" applyFont="1" applyFill="1" applyBorder="1" applyAlignment="1">
      <alignment horizontal="center" vertical="top" wrapText="1" shrinkToFit="1"/>
    </xf>
    <xf numFmtId="176" fontId="3" fillId="9" borderId="10" xfId="0" applyNumberFormat="1" applyFont="1" applyFill="1" applyBorder="1" applyAlignment="1">
      <alignment horizontal="center" vertical="top" wrapText="1" shrinkToFit="1"/>
    </xf>
    <xf numFmtId="176" fontId="3" fillId="7" borderId="14" xfId="0" applyNumberFormat="1" applyFont="1" applyFill="1" applyBorder="1" applyAlignment="1">
      <alignment horizontal="left" vertical="center" shrinkToFit="1"/>
    </xf>
    <xf numFmtId="176" fontId="3" fillId="7" borderId="28" xfId="0" applyNumberFormat="1" applyFont="1" applyFill="1" applyBorder="1" applyAlignment="1">
      <alignment horizontal="left" vertical="center" shrinkToFit="1"/>
    </xf>
    <xf numFmtId="176" fontId="3" fillId="13" borderId="63" xfId="0" applyNumberFormat="1" applyFont="1" applyFill="1" applyBorder="1" applyAlignment="1">
      <alignment horizontal="left" vertical="center" wrapText="1" shrinkToFit="1"/>
    </xf>
    <xf numFmtId="176" fontId="3" fillId="13" borderId="39" xfId="0" applyNumberFormat="1" applyFont="1" applyFill="1" applyBorder="1" applyAlignment="1">
      <alignment horizontal="left" vertical="center" wrapText="1" shrinkToFit="1"/>
    </xf>
    <xf numFmtId="176" fontId="3" fillId="13" borderId="64" xfId="0" applyNumberFormat="1" applyFont="1" applyFill="1" applyBorder="1" applyAlignment="1">
      <alignment horizontal="left" vertical="center" wrapText="1" shrinkToFit="1"/>
    </xf>
    <xf numFmtId="176" fontId="3" fillId="13" borderId="65" xfId="0" applyNumberFormat="1" applyFont="1" applyFill="1" applyBorder="1" applyAlignment="1">
      <alignment horizontal="left" vertical="center" wrapText="1" shrinkToFit="1"/>
    </xf>
    <xf numFmtId="176" fontId="3" fillId="13" borderId="0" xfId="0" applyNumberFormat="1" applyFont="1" applyFill="1" applyBorder="1" applyAlignment="1">
      <alignment horizontal="left" vertical="center" wrapText="1" shrinkToFit="1"/>
    </xf>
    <xf numFmtId="176" fontId="3" fillId="13" borderId="66" xfId="0" applyNumberFormat="1" applyFont="1" applyFill="1" applyBorder="1" applyAlignment="1">
      <alignment horizontal="left" vertical="center" wrapText="1" shrinkToFit="1"/>
    </xf>
    <xf numFmtId="177" fontId="3" fillId="13" borderId="39" xfId="0" applyNumberFormat="1" applyFont="1" applyFill="1" applyBorder="1" applyAlignment="1">
      <alignment horizontal="center" vertical="center" wrapText="1" shrinkToFit="1"/>
    </xf>
    <xf numFmtId="177" fontId="3" fillId="13" borderId="0" xfId="0" applyNumberFormat="1" applyFont="1" applyFill="1" applyBorder="1" applyAlignment="1">
      <alignment horizontal="center" vertical="center" wrapText="1" shrinkToFit="1"/>
    </xf>
    <xf numFmtId="176" fontId="7" fillId="0" borderId="48" xfId="0" applyNumberFormat="1" applyFont="1" applyBorder="1" applyAlignment="1">
      <alignment horizontal="center" vertical="center" shrinkToFit="1"/>
    </xf>
    <xf numFmtId="176" fontId="7" fillId="0" borderId="47" xfId="0" applyNumberFormat="1" applyFont="1" applyBorder="1" applyAlignment="1">
      <alignment horizontal="center" vertical="center" shrinkToFit="1"/>
    </xf>
    <xf numFmtId="177" fontId="5" fillId="9" borderId="77" xfId="0" applyNumberFormat="1" applyFont="1" applyFill="1" applyBorder="1" applyAlignment="1">
      <alignment horizontal="center" vertical="center" wrapText="1" shrinkToFit="1"/>
    </xf>
    <xf numFmtId="177" fontId="5" fillId="9" borderId="51" xfId="0" applyNumberFormat="1" applyFont="1" applyFill="1" applyBorder="1" applyAlignment="1">
      <alignment horizontal="center" vertical="center" wrapText="1" shrinkToFit="1"/>
    </xf>
    <xf numFmtId="177" fontId="5" fillId="9" borderId="55" xfId="0" applyNumberFormat="1" applyFont="1" applyFill="1" applyBorder="1" applyAlignment="1">
      <alignment horizontal="center" vertical="center" wrapText="1" shrinkToFit="1"/>
    </xf>
    <xf numFmtId="177" fontId="5" fillId="5" borderId="38" xfId="0" applyNumberFormat="1" applyFont="1" applyFill="1" applyBorder="1" applyAlignment="1">
      <alignment horizontal="center" vertical="center" wrapText="1" shrinkToFit="1"/>
    </xf>
    <xf numFmtId="177" fontId="5" fillId="5" borderId="53" xfId="0" applyNumberFormat="1" applyFont="1" applyFill="1" applyBorder="1" applyAlignment="1">
      <alignment horizontal="center" vertical="center" wrapText="1" shrinkToFit="1"/>
    </xf>
    <xf numFmtId="177" fontId="5" fillId="5" borderId="57" xfId="0" applyNumberFormat="1" applyFont="1" applyFill="1" applyBorder="1" applyAlignment="1">
      <alignment horizontal="center" vertical="center" wrapText="1" shrinkToFit="1"/>
    </xf>
    <xf numFmtId="176" fontId="2" fillId="0" borderId="63" xfId="0" applyNumberFormat="1" applyFont="1" applyBorder="1" applyAlignment="1">
      <alignment horizontal="center" vertical="center" wrapText="1" shrinkToFit="1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65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7" fontId="3" fillId="4" borderId="77" xfId="0" applyNumberFormat="1" applyFont="1" applyFill="1" applyBorder="1" applyAlignment="1">
      <alignment horizontal="center" vertical="center" shrinkToFit="1"/>
    </xf>
    <xf numFmtId="177" fontId="3" fillId="4" borderId="51" xfId="0" applyNumberFormat="1" applyFont="1" applyFill="1" applyBorder="1" applyAlignment="1">
      <alignment horizontal="center" vertical="center" shrinkToFit="1"/>
    </xf>
    <xf numFmtId="177" fontId="3" fillId="4" borderId="55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51"/>
  <sheetViews>
    <sheetView tabSelected="1" view="pageBreakPreview" zoomScaleSheetLayoutView="100" zoomScalePageLayoutView="0" workbookViewId="0" topLeftCell="A1">
      <selection activeCell="EO22" sqref="EO22"/>
    </sheetView>
  </sheetViews>
  <sheetFormatPr defaultColWidth="9.00390625" defaultRowHeight="13.5"/>
  <cols>
    <col min="1" max="1" width="3.75390625" style="3" customWidth="1"/>
    <col min="2" max="2" width="11.625" style="1" customWidth="1"/>
    <col min="3" max="3" width="7.875" style="29" customWidth="1"/>
    <col min="4" max="14" width="7.875" style="1" customWidth="1"/>
    <col min="15" max="26" width="7.875" style="8" customWidth="1"/>
    <col min="27" max="27" width="7.875" style="25" customWidth="1"/>
    <col min="28" max="78" width="7.875" style="8" customWidth="1"/>
    <col min="79" max="79" width="7.875" style="25" customWidth="1"/>
    <col min="80" max="130" width="7.875" style="8" customWidth="1"/>
    <col min="131" max="132" width="11.625" style="1" customWidth="1"/>
    <col min="133" max="134" width="13.25390625" style="1" customWidth="1"/>
    <col min="135" max="135" width="11.625" style="1" customWidth="1"/>
    <col min="136" max="136" width="12.625" style="8" customWidth="1"/>
    <col min="137" max="138" width="12.625" style="26" customWidth="1"/>
    <col min="139" max="139" width="3.75390625" style="3" customWidth="1"/>
    <col min="140" max="140" width="11.625" style="1" customWidth="1"/>
    <col min="141" max="141" width="9.00390625" style="17" customWidth="1"/>
    <col min="142" max="16384" width="9.00390625" style="11" customWidth="1"/>
  </cols>
  <sheetData>
    <row r="1" spans="1:140" s="17" customFormat="1" ht="19.5" customHeight="1" thickBot="1">
      <c r="A1" s="226" t="s">
        <v>148</v>
      </c>
      <c r="B1" s="227"/>
      <c r="C1" s="266" t="s">
        <v>46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8"/>
      <c r="O1" s="272" t="s">
        <v>88</v>
      </c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4"/>
      <c r="AB1" s="284" t="s">
        <v>85</v>
      </c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6"/>
      <c r="AO1" s="219" t="s">
        <v>149</v>
      </c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1"/>
      <c r="BB1" s="291" t="s">
        <v>58</v>
      </c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3"/>
      <c r="BO1" s="298" t="s">
        <v>89</v>
      </c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300"/>
      <c r="CB1" s="307" t="s">
        <v>86</v>
      </c>
      <c r="CC1" s="308"/>
      <c r="CD1" s="308"/>
      <c r="CE1" s="308"/>
      <c r="CF1" s="308"/>
      <c r="CG1" s="308"/>
      <c r="CH1" s="308"/>
      <c r="CI1" s="308"/>
      <c r="CJ1" s="308"/>
      <c r="CK1" s="308"/>
      <c r="CL1" s="308"/>
      <c r="CM1" s="308"/>
      <c r="CN1" s="309"/>
      <c r="CO1" s="219" t="s">
        <v>150</v>
      </c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1"/>
      <c r="DB1" s="240" t="s">
        <v>65</v>
      </c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2"/>
      <c r="DO1" s="257" t="s">
        <v>87</v>
      </c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9"/>
      <c r="EA1" s="237" t="s">
        <v>64</v>
      </c>
      <c r="EB1" s="238"/>
      <c r="EC1" s="238"/>
      <c r="ED1" s="238"/>
      <c r="EE1" s="238"/>
      <c r="EF1" s="238"/>
      <c r="EG1" s="238"/>
      <c r="EH1" s="239"/>
      <c r="EI1" s="226" t="s">
        <v>148</v>
      </c>
      <c r="EJ1" s="227"/>
    </row>
    <row r="2" spans="1:140" s="17" customFormat="1" ht="19.5" customHeight="1">
      <c r="A2" s="228"/>
      <c r="B2" s="229"/>
      <c r="C2" s="269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/>
      <c r="O2" s="275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7"/>
      <c r="AB2" s="287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9"/>
      <c r="AO2" s="222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4"/>
      <c r="BB2" s="294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6"/>
      <c r="BO2" s="301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3"/>
      <c r="CB2" s="310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2"/>
      <c r="CO2" s="222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4"/>
      <c r="DB2" s="243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5"/>
      <c r="DO2" s="260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2"/>
      <c r="EA2" s="281" t="s">
        <v>63</v>
      </c>
      <c r="EB2" s="282"/>
      <c r="EC2" s="282"/>
      <c r="ED2" s="282"/>
      <c r="EE2" s="283"/>
      <c r="EF2" s="251" t="s">
        <v>66</v>
      </c>
      <c r="EG2" s="254" t="s">
        <v>67</v>
      </c>
      <c r="EH2" s="234" t="s">
        <v>68</v>
      </c>
      <c r="EI2" s="228"/>
      <c r="EJ2" s="229"/>
    </row>
    <row r="3" spans="1:140" s="17" customFormat="1" ht="19.5" customHeight="1">
      <c r="A3" s="228"/>
      <c r="B3" s="229"/>
      <c r="C3" s="269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1"/>
      <c r="O3" s="275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8"/>
      <c r="AB3" s="287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90"/>
      <c r="AO3" s="222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5"/>
      <c r="BB3" s="294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7"/>
      <c r="BO3" s="304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6"/>
      <c r="CB3" s="313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5"/>
      <c r="CO3" s="222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5"/>
      <c r="DB3" s="246"/>
      <c r="DC3" s="247"/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8"/>
      <c r="DO3" s="260"/>
      <c r="DP3" s="261"/>
      <c r="DQ3" s="261"/>
      <c r="DR3" s="261"/>
      <c r="DS3" s="261"/>
      <c r="DT3" s="261"/>
      <c r="DU3" s="261"/>
      <c r="DV3" s="261"/>
      <c r="DW3" s="261"/>
      <c r="DX3" s="261"/>
      <c r="DY3" s="261"/>
      <c r="DZ3" s="262"/>
      <c r="EA3" s="263" t="s">
        <v>59</v>
      </c>
      <c r="EB3" s="264"/>
      <c r="EC3" s="265"/>
      <c r="ED3" s="249" t="s">
        <v>6</v>
      </c>
      <c r="EE3" s="279" t="s">
        <v>57</v>
      </c>
      <c r="EF3" s="252"/>
      <c r="EG3" s="255"/>
      <c r="EH3" s="235"/>
      <c r="EI3" s="228"/>
      <c r="EJ3" s="229"/>
    </row>
    <row r="4" spans="1:140" s="17" customFormat="1" ht="19.5" customHeight="1" thickBot="1">
      <c r="A4" s="230"/>
      <c r="B4" s="231"/>
      <c r="C4" s="28" t="s">
        <v>44</v>
      </c>
      <c r="D4" s="18" t="s">
        <v>45</v>
      </c>
      <c r="E4" s="18" t="s">
        <v>47</v>
      </c>
      <c r="F4" s="18" t="s">
        <v>48</v>
      </c>
      <c r="G4" s="18" t="s">
        <v>49</v>
      </c>
      <c r="H4" s="18" t="s">
        <v>50</v>
      </c>
      <c r="I4" s="18" t="s">
        <v>51</v>
      </c>
      <c r="J4" s="18" t="s">
        <v>52</v>
      </c>
      <c r="K4" s="18" t="s">
        <v>53</v>
      </c>
      <c r="L4" s="18" t="s">
        <v>54</v>
      </c>
      <c r="M4" s="18" t="s">
        <v>55</v>
      </c>
      <c r="N4" s="27" t="s">
        <v>56</v>
      </c>
      <c r="O4" s="19" t="s">
        <v>44</v>
      </c>
      <c r="P4" s="20" t="s">
        <v>45</v>
      </c>
      <c r="Q4" s="20" t="s">
        <v>47</v>
      </c>
      <c r="R4" s="20" t="s">
        <v>48</v>
      </c>
      <c r="S4" s="20" t="s">
        <v>49</v>
      </c>
      <c r="T4" s="20" t="s">
        <v>50</v>
      </c>
      <c r="U4" s="20" t="s">
        <v>51</v>
      </c>
      <c r="V4" s="20" t="s">
        <v>52</v>
      </c>
      <c r="W4" s="20" t="s">
        <v>53</v>
      </c>
      <c r="X4" s="20" t="s">
        <v>54</v>
      </c>
      <c r="Y4" s="20" t="s">
        <v>55</v>
      </c>
      <c r="Z4" s="20" t="s">
        <v>56</v>
      </c>
      <c r="AA4" s="30" t="s">
        <v>57</v>
      </c>
      <c r="AB4" s="21" t="s">
        <v>44</v>
      </c>
      <c r="AC4" s="20" t="s">
        <v>45</v>
      </c>
      <c r="AD4" s="20" t="s">
        <v>47</v>
      </c>
      <c r="AE4" s="20" t="s">
        <v>48</v>
      </c>
      <c r="AF4" s="20" t="s">
        <v>49</v>
      </c>
      <c r="AG4" s="20" t="s">
        <v>50</v>
      </c>
      <c r="AH4" s="20" t="s">
        <v>51</v>
      </c>
      <c r="AI4" s="20" t="s">
        <v>52</v>
      </c>
      <c r="AJ4" s="20" t="s">
        <v>53</v>
      </c>
      <c r="AK4" s="20" t="s">
        <v>54</v>
      </c>
      <c r="AL4" s="20" t="s">
        <v>55</v>
      </c>
      <c r="AM4" s="20" t="s">
        <v>56</v>
      </c>
      <c r="AN4" s="32" t="s">
        <v>57</v>
      </c>
      <c r="AO4" s="21" t="s">
        <v>44</v>
      </c>
      <c r="AP4" s="20" t="s">
        <v>45</v>
      </c>
      <c r="AQ4" s="20" t="s">
        <v>47</v>
      </c>
      <c r="AR4" s="20" t="s">
        <v>48</v>
      </c>
      <c r="AS4" s="20" t="s">
        <v>49</v>
      </c>
      <c r="AT4" s="20" t="s">
        <v>50</v>
      </c>
      <c r="AU4" s="20" t="s">
        <v>51</v>
      </c>
      <c r="AV4" s="20" t="s">
        <v>52</v>
      </c>
      <c r="AW4" s="20" t="s">
        <v>53</v>
      </c>
      <c r="AX4" s="20" t="s">
        <v>54</v>
      </c>
      <c r="AY4" s="20" t="s">
        <v>55</v>
      </c>
      <c r="AZ4" s="20" t="s">
        <v>56</v>
      </c>
      <c r="BA4" s="215" t="s">
        <v>57</v>
      </c>
      <c r="BB4" s="21" t="s">
        <v>44</v>
      </c>
      <c r="BC4" s="20" t="s">
        <v>45</v>
      </c>
      <c r="BD4" s="20" t="s">
        <v>47</v>
      </c>
      <c r="BE4" s="20" t="s">
        <v>48</v>
      </c>
      <c r="BF4" s="20" t="s">
        <v>49</v>
      </c>
      <c r="BG4" s="20" t="s">
        <v>50</v>
      </c>
      <c r="BH4" s="20" t="s">
        <v>51</v>
      </c>
      <c r="BI4" s="20" t="s">
        <v>52</v>
      </c>
      <c r="BJ4" s="20" t="s">
        <v>53</v>
      </c>
      <c r="BK4" s="20" t="s">
        <v>54</v>
      </c>
      <c r="BL4" s="20" t="s">
        <v>55</v>
      </c>
      <c r="BM4" s="20" t="s">
        <v>56</v>
      </c>
      <c r="BN4" s="34" t="s">
        <v>57</v>
      </c>
      <c r="BO4" s="19" t="s">
        <v>44</v>
      </c>
      <c r="BP4" s="20" t="s">
        <v>45</v>
      </c>
      <c r="BQ4" s="20" t="s">
        <v>47</v>
      </c>
      <c r="BR4" s="20" t="s">
        <v>48</v>
      </c>
      <c r="BS4" s="20" t="s">
        <v>49</v>
      </c>
      <c r="BT4" s="20" t="s">
        <v>50</v>
      </c>
      <c r="BU4" s="20" t="s">
        <v>51</v>
      </c>
      <c r="BV4" s="20" t="s">
        <v>52</v>
      </c>
      <c r="BW4" s="20" t="s">
        <v>53</v>
      </c>
      <c r="BX4" s="20" t="s">
        <v>54</v>
      </c>
      <c r="BY4" s="20" t="s">
        <v>55</v>
      </c>
      <c r="BZ4" s="20" t="s">
        <v>56</v>
      </c>
      <c r="CA4" s="31" t="s">
        <v>62</v>
      </c>
      <c r="CB4" s="21" t="s">
        <v>44</v>
      </c>
      <c r="CC4" s="20" t="s">
        <v>45</v>
      </c>
      <c r="CD4" s="20" t="s">
        <v>47</v>
      </c>
      <c r="CE4" s="20" t="s">
        <v>48</v>
      </c>
      <c r="CF4" s="20" t="s">
        <v>49</v>
      </c>
      <c r="CG4" s="20" t="s">
        <v>50</v>
      </c>
      <c r="CH4" s="20" t="s">
        <v>51</v>
      </c>
      <c r="CI4" s="20" t="s">
        <v>52</v>
      </c>
      <c r="CJ4" s="20" t="s">
        <v>53</v>
      </c>
      <c r="CK4" s="20" t="s">
        <v>54</v>
      </c>
      <c r="CL4" s="20" t="s">
        <v>55</v>
      </c>
      <c r="CM4" s="20" t="s">
        <v>56</v>
      </c>
      <c r="CN4" s="33" t="s">
        <v>62</v>
      </c>
      <c r="CO4" s="21" t="s">
        <v>44</v>
      </c>
      <c r="CP4" s="20" t="s">
        <v>45</v>
      </c>
      <c r="CQ4" s="20" t="s">
        <v>47</v>
      </c>
      <c r="CR4" s="20" t="s">
        <v>48</v>
      </c>
      <c r="CS4" s="20" t="s">
        <v>49</v>
      </c>
      <c r="CT4" s="20" t="s">
        <v>50</v>
      </c>
      <c r="CU4" s="20" t="s">
        <v>51</v>
      </c>
      <c r="CV4" s="20" t="s">
        <v>52</v>
      </c>
      <c r="CW4" s="20" t="s">
        <v>53</v>
      </c>
      <c r="CX4" s="20" t="s">
        <v>54</v>
      </c>
      <c r="CY4" s="20" t="s">
        <v>55</v>
      </c>
      <c r="CZ4" s="20" t="s">
        <v>56</v>
      </c>
      <c r="DA4" s="215" t="s">
        <v>57</v>
      </c>
      <c r="DB4" s="21" t="s">
        <v>44</v>
      </c>
      <c r="DC4" s="20" t="s">
        <v>45</v>
      </c>
      <c r="DD4" s="20" t="s">
        <v>47</v>
      </c>
      <c r="DE4" s="20" t="s">
        <v>48</v>
      </c>
      <c r="DF4" s="20" t="s">
        <v>49</v>
      </c>
      <c r="DG4" s="20" t="s">
        <v>50</v>
      </c>
      <c r="DH4" s="20" t="s">
        <v>51</v>
      </c>
      <c r="DI4" s="20" t="s">
        <v>52</v>
      </c>
      <c r="DJ4" s="20" t="s">
        <v>53</v>
      </c>
      <c r="DK4" s="20" t="s">
        <v>54</v>
      </c>
      <c r="DL4" s="20" t="s">
        <v>55</v>
      </c>
      <c r="DM4" s="20" t="s">
        <v>56</v>
      </c>
      <c r="DN4" s="218" t="s">
        <v>62</v>
      </c>
      <c r="DO4" s="22" t="s">
        <v>44</v>
      </c>
      <c r="DP4" s="23" t="s">
        <v>45</v>
      </c>
      <c r="DQ4" s="23" t="s">
        <v>47</v>
      </c>
      <c r="DR4" s="23" t="s">
        <v>48</v>
      </c>
      <c r="DS4" s="23" t="s">
        <v>49</v>
      </c>
      <c r="DT4" s="23" t="s">
        <v>50</v>
      </c>
      <c r="DU4" s="23" t="s">
        <v>51</v>
      </c>
      <c r="DV4" s="23" t="s">
        <v>52</v>
      </c>
      <c r="DW4" s="23" t="s">
        <v>53</v>
      </c>
      <c r="DX4" s="23" t="s">
        <v>54</v>
      </c>
      <c r="DY4" s="23" t="s">
        <v>55</v>
      </c>
      <c r="DZ4" s="24" t="s">
        <v>56</v>
      </c>
      <c r="EA4" s="35" t="s">
        <v>60</v>
      </c>
      <c r="EB4" s="36" t="s">
        <v>1</v>
      </c>
      <c r="EC4" s="37" t="s">
        <v>61</v>
      </c>
      <c r="ED4" s="250"/>
      <c r="EE4" s="280"/>
      <c r="EF4" s="253"/>
      <c r="EG4" s="256"/>
      <c r="EH4" s="236"/>
      <c r="EI4" s="230"/>
      <c r="EJ4" s="231"/>
    </row>
    <row r="5" spans="1:154" s="129" customFormat="1" ht="21" customHeight="1" thickBot="1">
      <c r="A5" s="232" t="s">
        <v>18</v>
      </c>
      <c r="B5" s="233"/>
      <c r="C5" s="110">
        <f aca="true" t="shared" si="0" ref="C5:N5">SUM(C6:C38)</f>
        <v>1241776</v>
      </c>
      <c r="D5" s="111">
        <f t="shared" si="0"/>
        <v>1241253</v>
      </c>
      <c r="E5" s="111">
        <f t="shared" si="0"/>
        <v>1240672</v>
      </c>
      <c r="F5" s="111">
        <f t="shared" si="0"/>
        <v>1239882</v>
      </c>
      <c r="G5" s="111">
        <f t="shared" si="0"/>
        <v>1239025</v>
      </c>
      <c r="H5" s="111">
        <f t="shared" si="0"/>
        <v>1238206</v>
      </c>
      <c r="I5" s="111">
        <f t="shared" si="0"/>
        <v>1237405</v>
      </c>
      <c r="J5" s="111">
        <f t="shared" si="0"/>
        <v>1236446</v>
      </c>
      <c r="K5" s="111">
        <f t="shared" si="0"/>
        <v>1235559</v>
      </c>
      <c r="L5" s="111">
        <f t="shared" si="0"/>
        <v>1234194</v>
      </c>
      <c r="M5" s="111">
        <f t="shared" si="0"/>
        <v>1232938</v>
      </c>
      <c r="N5" s="112">
        <f t="shared" si="0"/>
        <v>1227701</v>
      </c>
      <c r="O5" s="113">
        <f aca="true" t="shared" si="1" ref="O5:AA5">SUM(O6:O38)</f>
        <v>33990.9</v>
      </c>
      <c r="P5" s="114">
        <f t="shared" si="1"/>
        <v>37195.50000000001</v>
      </c>
      <c r="Q5" s="114">
        <f t="shared" si="1"/>
        <v>32674.90000000001</v>
      </c>
      <c r="R5" s="114">
        <f t="shared" si="1"/>
        <v>36557.399999999994</v>
      </c>
      <c r="S5" s="114">
        <f t="shared" si="1"/>
        <v>37823.5</v>
      </c>
      <c r="T5" s="114">
        <f t="shared" si="1"/>
        <v>34492.61</v>
      </c>
      <c r="U5" s="114">
        <f t="shared" si="1"/>
        <v>35039.8</v>
      </c>
      <c r="V5" s="114">
        <f t="shared" si="1"/>
        <v>32101.399999999994</v>
      </c>
      <c r="W5" s="114">
        <f t="shared" si="1"/>
        <v>32146.1</v>
      </c>
      <c r="X5" s="114">
        <f t="shared" si="1"/>
        <v>30330.699999999997</v>
      </c>
      <c r="Y5" s="114">
        <f t="shared" si="1"/>
        <v>26149.89999999999</v>
      </c>
      <c r="Z5" s="114">
        <f t="shared" si="1"/>
        <v>33319.4</v>
      </c>
      <c r="AA5" s="115">
        <f t="shared" si="1"/>
        <v>401822.1099999999</v>
      </c>
      <c r="AB5" s="116">
        <f aca="true" t="shared" si="2" ref="AB5:AN5">SUM(AB6:AB38)</f>
        <v>22750.600000000006</v>
      </c>
      <c r="AC5" s="114">
        <f t="shared" si="2"/>
        <v>25676.90000000001</v>
      </c>
      <c r="AD5" s="114">
        <f t="shared" si="2"/>
        <v>21713.099999999988</v>
      </c>
      <c r="AE5" s="114">
        <f t="shared" si="2"/>
        <v>24180.699999999997</v>
      </c>
      <c r="AF5" s="114">
        <f t="shared" si="2"/>
        <v>26153.999999999993</v>
      </c>
      <c r="AG5" s="114">
        <f t="shared" si="2"/>
        <v>23277.010000000006</v>
      </c>
      <c r="AH5" s="114">
        <f t="shared" si="2"/>
        <v>23552.799999999992</v>
      </c>
      <c r="AI5" s="114">
        <f t="shared" si="2"/>
        <v>21476.6</v>
      </c>
      <c r="AJ5" s="114">
        <f t="shared" si="2"/>
        <v>21472.699999999993</v>
      </c>
      <c r="AK5" s="114">
        <f t="shared" si="2"/>
        <v>20596.09999999999</v>
      </c>
      <c r="AL5" s="114">
        <f t="shared" si="2"/>
        <v>17400.1</v>
      </c>
      <c r="AM5" s="114">
        <f t="shared" si="2"/>
        <v>22464.5</v>
      </c>
      <c r="AN5" s="117">
        <f t="shared" si="2"/>
        <v>270715.11000000004</v>
      </c>
      <c r="AO5" s="116">
        <f>SUM(AO6:AO38)</f>
        <v>19511.800000000003</v>
      </c>
      <c r="AP5" s="114">
        <f aca="true" t="shared" si="3" ref="AP5:AZ5">SUM(AP6:AP38)</f>
        <v>22153.600000000002</v>
      </c>
      <c r="AQ5" s="114">
        <f t="shared" si="3"/>
        <v>18507.599999999995</v>
      </c>
      <c r="AR5" s="114">
        <f t="shared" si="3"/>
        <v>21054.399999999994</v>
      </c>
      <c r="AS5" s="114">
        <f t="shared" si="3"/>
        <v>22625.199999999997</v>
      </c>
      <c r="AT5" s="114">
        <f t="shared" si="3"/>
        <v>20007.51</v>
      </c>
      <c r="AU5" s="114">
        <f t="shared" si="3"/>
        <v>20599.499999999993</v>
      </c>
      <c r="AV5" s="114">
        <f t="shared" si="3"/>
        <v>18457.999999999993</v>
      </c>
      <c r="AW5" s="114">
        <f t="shared" si="3"/>
        <v>18303.199999999993</v>
      </c>
      <c r="AX5" s="114">
        <f t="shared" si="3"/>
        <v>17439.1</v>
      </c>
      <c r="AY5" s="114">
        <f t="shared" si="3"/>
        <v>14579.600000000002</v>
      </c>
      <c r="AZ5" s="114">
        <f t="shared" si="3"/>
        <v>19297.699999999993</v>
      </c>
      <c r="BA5" s="216">
        <f>SUM(BA6:BA38)</f>
        <v>232537.21</v>
      </c>
      <c r="BB5" s="116">
        <f>SUM(BB6:BB38)</f>
        <v>11240.300000000003</v>
      </c>
      <c r="BC5" s="114">
        <f>SUM(BC6:BC38)</f>
        <v>11518.6</v>
      </c>
      <c r="BD5" s="114">
        <f>SUM(BD6:BD38)</f>
        <v>10961.800000000001</v>
      </c>
      <c r="BE5" s="114">
        <f>'7月'!Y5</f>
        <v>12376.699999999999</v>
      </c>
      <c r="BF5" s="114">
        <f aca="true" t="shared" si="4" ref="BF5:BN5">SUM(BF6:BF38)</f>
        <v>11669.500000000002</v>
      </c>
      <c r="BG5" s="114">
        <f t="shared" si="4"/>
        <v>11215.599999999995</v>
      </c>
      <c r="BH5" s="114">
        <f t="shared" si="4"/>
        <v>11487.000000000002</v>
      </c>
      <c r="BI5" s="114">
        <f t="shared" si="4"/>
        <v>10624.8</v>
      </c>
      <c r="BJ5" s="114">
        <f t="shared" si="4"/>
        <v>10673.400000000003</v>
      </c>
      <c r="BK5" s="114">
        <f t="shared" si="4"/>
        <v>9734.6</v>
      </c>
      <c r="BL5" s="114">
        <f t="shared" si="4"/>
        <v>8749.800000000003</v>
      </c>
      <c r="BM5" s="114">
        <f t="shared" si="4"/>
        <v>10854.900000000003</v>
      </c>
      <c r="BN5" s="118">
        <f t="shared" si="4"/>
        <v>131107</v>
      </c>
      <c r="BO5" s="113">
        <f>'4月'!AG5</f>
        <v>912.4270399814459</v>
      </c>
      <c r="BP5" s="114">
        <f>'5月'!AG5</f>
        <v>966.6480876257119</v>
      </c>
      <c r="BQ5" s="114">
        <f>'6月'!AG5</f>
        <v>877.8817715990476</v>
      </c>
      <c r="BR5" s="114">
        <f>'7月'!AG5</f>
        <v>951.1154833620742</v>
      </c>
      <c r="BS5" s="114">
        <f>'8月'!AG5</f>
        <v>984.7363073592593</v>
      </c>
      <c r="BT5" s="114">
        <f>'9月'!AG5</f>
        <v>928.5641215328199</v>
      </c>
      <c r="BU5" s="114">
        <f>'10月'!AG5</f>
        <v>913.4568948988069</v>
      </c>
      <c r="BV5" s="114">
        <f>'11月'!AG5</f>
        <v>865.421269239956</v>
      </c>
      <c r="BW5" s="114">
        <f>'12月'!AG5</f>
        <v>839.2727241207708</v>
      </c>
      <c r="BX5" s="114">
        <f>'1月'!AG5</f>
        <v>792.7519315596695</v>
      </c>
      <c r="BY5" s="114">
        <f>'2月'!AG5</f>
        <v>731.359313813973</v>
      </c>
      <c r="BZ5" s="114">
        <f>'3月'!AG5</f>
        <v>875.4732258413976</v>
      </c>
      <c r="CA5" s="119">
        <f>AA5/H5/366*1000000</f>
        <v>886.6655608891725</v>
      </c>
      <c r="CB5" s="116">
        <f>'4月'!AD5</f>
        <v>610.7005879750724</v>
      </c>
      <c r="CC5" s="114">
        <f>'5月'!AD5</f>
        <v>667.2991700919908</v>
      </c>
      <c r="CD5" s="114">
        <f>'6月'!AD5</f>
        <v>583.369335327951</v>
      </c>
      <c r="CE5" s="114">
        <f>'7月'!AD5</f>
        <v>629.110335213481</v>
      </c>
      <c r="CF5" s="114">
        <f>'8月'!AD5</f>
        <v>680.9204167428733</v>
      </c>
      <c r="CG5" s="114">
        <f>'9月'!AD5</f>
        <v>626.6326712464111</v>
      </c>
      <c r="CH5" s="114">
        <f>'10月'!AD5</f>
        <v>614.0008662769939</v>
      </c>
      <c r="CI5" s="114">
        <f>'11月'!AD5</f>
        <v>578.9874096132519</v>
      </c>
      <c r="CJ5" s="114">
        <f>'12月'!AD5</f>
        <v>560.6108182089918</v>
      </c>
      <c r="CK5" s="114">
        <f>'1月'!AD5</f>
        <v>538.3191966422174</v>
      </c>
      <c r="CL5" s="114">
        <f>'2月'!AD5</f>
        <v>486.6452719243482</v>
      </c>
      <c r="CM5" s="114">
        <f>'3月'!AD5</f>
        <v>590.2587766260519</v>
      </c>
      <c r="CN5" s="117">
        <f>AN5/H5/366*1000000</f>
        <v>597.3632582072801</v>
      </c>
      <c r="CO5" s="116">
        <f>'4月'!AE5</f>
        <v>523.7605923558947</v>
      </c>
      <c r="CP5" s="114">
        <f>'5月'!AE5</f>
        <v>575.7345666552396</v>
      </c>
      <c r="CQ5" s="114">
        <f>'6月'!AE5</f>
        <v>497.24665342653003</v>
      </c>
      <c r="CR5" s="114">
        <f>'7月'!AE5</f>
        <v>547.7732506386792</v>
      </c>
      <c r="CS5" s="114">
        <f>'8月'!AE5</f>
        <v>589.0479702107081</v>
      </c>
      <c r="CT5" s="114">
        <f>'9月'!AE5</f>
        <v>538.6155453939004</v>
      </c>
      <c r="CU5" s="114">
        <f>'10月'!AE5</f>
        <v>537.0109220505815</v>
      </c>
      <c r="CV5" s="114">
        <f>'11月'!AE5</f>
        <v>497.60900732152186</v>
      </c>
      <c r="CW5" s="114">
        <f>'12月'!AE5</f>
        <v>477.8612809680579</v>
      </c>
      <c r="CX5" s="114">
        <f>'1月'!AE5</f>
        <v>455.8048515089409</v>
      </c>
      <c r="CY5" s="114">
        <f>'2月'!AE5</f>
        <v>407.76164542434975</v>
      </c>
      <c r="CZ5" s="114">
        <f>'3月'!AE5</f>
        <v>507.05053723414994</v>
      </c>
      <c r="DA5" s="216">
        <f>BA5/H5/366*1000000</f>
        <v>513.1194391773347</v>
      </c>
      <c r="DB5" s="116">
        <f>'4月'!AH5</f>
        <v>301.72645200637373</v>
      </c>
      <c r="DC5" s="114">
        <f>'5月'!AH5</f>
        <v>299.348917533721</v>
      </c>
      <c r="DD5" s="114">
        <f>'6月'!AH5</f>
        <v>294.5124362710961</v>
      </c>
      <c r="DE5" s="114">
        <f>'7月'!AH5</f>
        <v>322.00514814859326</v>
      </c>
      <c r="DF5" s="114">
        <f>'8月'!AH5</f>
        <v>303.8158906163861</v>
      </c>
      <c r="DG5" s="114">
        <f>'9月'!AH5</f>
        <v>301.93145028640885</v>
      </c>
      <c r="DH5" s="114">
        <f>'10月'!AH5</f>
        <v>299.4560286218128</v>
      </c>
      <c r="DI5" s="114">
        <f>'11月'!AH5</f>
        <v>286.43385962670425</v>
      </c>
      <c r="DJ5" s="114">
        <f>'12月'!AH5</f>
        <v>278.661905911779</v>
      </c>
      <c r="DK5" s="114">
        <f>'1月'!AH5</f>
        <v>254.43273491745194</v>
      </c>
      <c r="DL5" s="114">
        <f>'2月'!AH5</f>
        <v>244.714041889625</v>
      </c>
      <c r="DM5" s="114">
        <f>'3月'!AH5</f>
        <v>285.2144492153457</v>
      </c>
      <c r="DN5" s="118">
        <f>BN5/H5/366*1000000</f>
        <v>289.30230268189257</v>
      </c>
      <c r="DO5" s="120">
        <f>'4月'!AI5</f>
        <v>14.236108058688561</v>
      </c>
      <c r="DP5" s="121">
        <f>'5月'!AI5</f>
        <v>13.721672008692634</v>
      </c>
      <c r="DQ5" s="121">
        <f>'6月'!AI5</f>
        <v>14.76297718888598</v>
      </c>
      <c r="DR5" s="121">
        <f>'7月'!AI5</f>
        <v>12.928906111072061</v>
      </c>
      <c r="DS5" s="121">
        <f>'8月'!AI5</f>
        <v>13.492391221228115</v>
      </c>
      <c r="DT5" s="121">
        <f>'9月'!AI5</f>
        <v>14.046048010461826</v>
      </c>
      <c r="DU5" s="121">
        <f>'10月'!AI5</f>
        <v>12.539061173193847</v>
      </c>
      <c r="DV5" s="121">
        <f>'11月'!AI5</f>
        <v>14.05529739344216</v>
      </c>
      <c r="DW5" s="121">
        <f>'12月'!AI5</f>
        <v>14.760602998225659</v>
      </c>
      <c r="DX5" s="121">
        <f>'1月'!AI5</f>
        <v>15.32814464874418</v>
      </c>
      <c r="DY5" s="121">
        <f>'2月'!AI5</f>
        <v>16.209676955879573</v>
      </c>
      <c r="DZ5" s="122">
        <f>'3月'!AI5</f>
        <v>14.09690845556322</v>
      </c>
      <c r="EA5" s="123">
        <f>SUM(EA6:EA38)</f>
        <v>17339.300000000003</v>
      </c>
      <c r="EB5" s="124">
        <f aca="true" t="shared" si="5" ref="EB5:EB38">AN5</f>
        <v>270715.11000000004</v>
      </c>
      <c r="EC5" s="124">
        <f>SUM(EA5:EB5)</f>
        <v>288054.41000000003</v>
      </c>
      <c r="ED5" s="124">
        <f aca="true" t="shared" si="6" ref="ED5:ED38">BN5</f>
        <v>131107</v>
      </c>
      <c r="EE5" s="125">
        <f>SUM(EC5:ED5)</f>
        <v>419161.41000000003</v>
      </c>
      <c r="EF5" s="126">
        <f>EE5/H5/366*1000000</f>
        <v>924.9266714087645</v>
      </c>
      <c r="EG5" s="114">
        <f>EC5/H5/366*1000000</f>
        <v>635.6243687268719</v>
      </c>
      <c r="EH5" s="127">
        <f>ED5/H5/366*1000000</f>
        <v>289.30230268189257</v>
      </c>
      <c r="EI5" s="232" t="s">
        <v>18</v>
      </c>
      <c r="EJ5" s="233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</row>
    <row r="6" spans="1:140" s="100" customFormat="1" ht="18" customHeight="1">
      <c r="A6" s="38">
        <v>1</v>
      </c>
      <c r="B6" s="39" t="s">
        <v>19</v>
      </c>
      <c r="C6" s="40">
        <f>'4月'!C6</f>
        <v>289297</v>
      </c>
      <c r="D6" s="41">
        <f>'5月'!C6</f>
        <v>289227</v>
      </c>
      <c r="E6" s="42">
        <f>'6月'!C6</f>
        <v>289184</v>
      </c>
      <c r="F6" s="42">
        <f>'7月'!C6</f>
        <v>289065</v>
      </c>
      <c r="G6" s="42">
        <f>'8月'!C6</f>
        <v>288888</v>
      </c>
      <c r="H6" s="42">
        <f>'9月'!C6</f>
        <v>288618</v>
      </c>
      <c r="I6" s="42">
        <f>'10月'!C6</f>
        <v>288584</v>
      </c>
      <c r="J6" s="42">
        <f>'11月'!C6</f>
        <v>288575</v>
      </c>
      <c r="K6" s="43">
        <f>'12月'!C6</f>
        <v>288470</v>
      </c>
      <c r="L6" s="42">
        <f>'1月'!C6</f>
        <v>288268</v>
      </c>
      <c r="M6" s="42">
        <f>'2月'!C6</f>
        <v>288020</v>
      </c>
      <c r="N6" s="44">
        <f>'3月'!C6</f>
        <v>287326</v>
      </c>
      <c r="O6" s="45">
        <f>'4月'!Z6</f>
        <v>8615.9</v>
      </c>
      <c r="P6" s="46">
        <f>'5月'!Z6</f>
        <v>9392.800000000001</v>
      </c>
      <c r="Q6" s="46">
        <f>'6月'!Z6</f>
        <v>8638</v>
      </c>
      <c r="R6" s="47">
        <f>'7月'!Z6</f>
        <v>9568.800000000001</v>
      </c>
      <c r="S6" s="47">
        <f>'8月'!Z6</f>
        <v>9512.900000000001</v>
      </c>
      <c r="T6" s="47">
        <f>'9月'!Z6</f>
        <v>8944.1</v>
      </c>
      <c r="U6" s="47">
        <f>'10月'!Z6</f>
        <v>9168.5</v>
      </c>
      <c r="V6" s="47">
        <f>'11月'!Z6</f>
        <v>8313.8</v>
      </c>
      <c r="W6" s="47">
        <f>'12月'!Z6</f>
        <v>8003.6</v>
      </c>
      <c r="X6" s="47">
        <f>'1月'!Z6</f>
        <v>7672.799999999999</v>
      </c>
      <c r="Y6" s="47">
        <f>'2月'!Z6</f>
        <v>6719.5</v>
      </c>
      <c r="Z6" s="47">
        <f>'3月'!Z6</f>
        <v>8411.599999999999</v>
      </c>
      <c r="AA6" s="48">
        <f aca="true" t="shared" si="7" ref="AA6:AA38">SUM(O6:Z6)</f>
        <v>102962.30000000002</v>
      </c>
      <c r="AB6" s="49">
        <f>'4月'!D6</f>
        <v>5088.999999999999</v>
      </c>
      <c r="AC6" s="46">
        <f>'5月'!D6</f>
        <v>5749.200000000001</v>
      </c>
      <c r="AD6" s="47">
        <f>'6月'!D6</f>
        <v>5081.400000000001</v>
      </c>
      <c r="AE6" s="47">
        <f>'7月'!D6</f>
        <v>5577.700000000001</v>
      </c>
      <c r="AF6" s="47">
        <f>'8月'!D6</f>
        <v>5777.1</v>
      </c>
      <c r="AG6" s="47">
        <f>'9月'!D6</f>
        <v>5351.400000000001</v>
      </c>
      <c r="AH6" s="47">
        <f>'10月'!D6</f>
        <v>5503.799999999999</v>
      </c>
      <c r="AI6" s="47">
        <f>'11月'!D6</f>
        <v>4943.299999999999</v>
      </c>
      <c r="AJ6" s="47">
        <f>'12月'!D6</f>
        <v>4715.8</v>
      </c>
      <c r="AK6" s="47">
        <f>'1月'!AA6</f>
        <v>4709.599999999999</v>
      </c>
      <c r="AL6" s="47">
        <f>'2月'!AA6</f>
        <v>4041.4999999999995</v>
      </c>
      <c r="AM6" s="47">
        <f>'3月'!AA6</f>
        <v>5056.4</v>
      </c>
      <c r="AN6" s="50">
        <f aca="true" t="shared" si="8" ref="AN6:AN38">SUM(AB6:AM6)</f>
        <v>61596.20000000001</v>
      </c>
      <c r="AO6" s="49">
        <f>'4月'!AB6</f>
        <v>4255.799999999999</v>
      </c>
      <c r="AP6" s="46">
        <f>'5月'!AB6</f>
        <v>4866.6</v>
      </c>
      <c r="AQ6" s="47">
        <f>'6月'!AB6</f>
        <v>4234.6</v>
      </c>
      <c r="AR6" s="47">
        <f>'7月'!AB6</f>
        <v>4763.1</v>
      </c>
      <c r="AS6" s="47">
        <f>'8月'!AB6</f>
        <v>4827.3</v>
      </c>
      <c r="AT6" s="47">
        <f>'9月'!AB6</f>
        <v>4502.6</v>
      </c>
      <c r="AU6" s="47">
        <f>'10月'!AB6</f>
        <v>4690.299999999999</v>
      </c>
      <c r="AV6" s="47">
        <f>'11月'!AB6</f>
        <v>4116.5</v>
      </c>
      <c r="AW6" s="47">
        <f>'12月'!AB6</f>
        <v>3869</v>
      </c>
      <c r="AX6" s="47">
        <f>'1月'!AB6</f>
        <v>3819.5999999999995</v>
      </c>
      <c r="AY6" s="47">
        <f>'2月'!AB6</f>
        <v>3225.8999999999996</v>
      </c>
      <c r="AZ6" s="47">
        <f>'3月'!AB6</f>
        <v>4222</v>
      </c>
      <c r="BA6" s="217">
        <f aca="true" t="shared" si="9" ref="BA6:BA38">SUM(AO6:AZ6)</f>
        <v>51393.3</v>
      </c>
      <c r="BB6" s="49">
        <f>'4月'!Y6</f>
        <v>3526.9</v>
      </c>
      <c r="BC6" s="46">
        <f>'5月'!Y6</f>
        <v>3643.6</v>
      </c>
      <c r="BD6" s="47">
        <f>'6月'!Y6</f>
        <v>3556.6</v>
      </c>
      <c r="BE6" s="47">
        <f>'7月'!Y6</f>
        <v>3991.1</v>
      </c>
      <c r="BF6" s="47">
        <f>'8月'!Y6</f>
        <v>3735.8</v>
      </c>
      <c r="BG6" s="47">
        <f>'9月'!Y6</f>
        <v>3592.7</v>
      </c>
      <c r="BH6" s="47">
        <f>'10月'!Y6</f>
        <v>3664.7</v>
      </c>
      <c r="BI6" s="47">
        <f>'11月'!Y6</f>
        <v>3370.5</v>
      </c>
      <c r="BJ6" s="47">
        <f>'12月'!Y6</f>
        <v>3287.8</v>
      </c>
      <c r="BK6" s="47">
        <f>'1月'!Y6</f>
        <v>2963.2</v>
      </c>
      <c r="BL6" s="47">
        <f>'2月'!Y6</f>
        <v>2678</v>
      </c>
      <c r="BM6" s="47">
        <f>'3月'!Y6</f>
        <v>3355.2</v>
      </c>
      <c r="BN6" s="51">
        <f aca="true" t="shared" si="10" ref="BN6:BN38">SUM(BB6:BM6)</f>
        <v>41366.1</v>
      </c>
      <c r="BO6" s="45">
        <f>'4月'!AG6</f>
        <v>992.7398717120006</v>
      </c>
      <c r="BP6" s="46">
        <f>'5月'!AG6</f>
        <v>1047.5977290747296</v>
      </c>
      <c r="BQ6" s="47">
        <f>'6月'!AG6</f>
        <v>995.67518719339</v>
      </c>
      <c r="BR6" s="47">
        <f>'7月'!AG6</f>
        <v>1067.8254639680883</v>
      </c>
      <c r="BS6" s="47">
        <f>'8月'!AG6</f>
        <v>1062.2377597390127</v>
      </c>
      <c r="BT6" s="47">
        <f>'9月'!AG6</f>
        <v>1032.980156007826</v>
      </c>
      <c r="BU6" s="47">
        <f>'10月'!AG6</f>
        <v>1024.859536620634</v>
      </c>
      <c r="BV6" s="47">
        <f>'11月'!AG6</f>
        <v>960.3280487452713</v>
      </c>
      <c r="BW6" s="47">
        <f>'12月'!AG6</f>
        <v>894.9999832262985</v>
      </c>
      <c r="BX6" s="47">
        <f>'1月'!AG6</f>
        <v>858.6096182002678</v>
      </c>
      <c r="BY6" s="47">
        <f>'2月'!AG6</f>
        <v>804.4819684456779</v>
      </c>
      <c r="BZ6" s="47">
        <f>'3月'!AG6</f>
        <v>944.3695853625183</v>
      </c>
      <c r="CA6" s="52">
        <f aca="true" t="shared" si="11" ref="CA6:CA38">AA6/H6/366*1000000</f>
        <v>974.7062191645759</v>
      </c>
      <c r="CB6" s="53">
        <f>'4月'!AD6</f>
        <v>586.363955842381</v>
      </c>
      <c r="CC6" s="47">
        <f>'5月'!AD6</f>
        <v>641.2197495950552</v>
      </c>
      <c r="CD6" s="47">
        <f>'6月'!AD6</f>
        <v>585.717052119066</v>
      </c>
      <c r="CE6" s="47">
        <f>'7月'!AD6</f>
        <v>622.440649859419</v>
      </c>
      <c r="CF6" s="47">
        <f>'8月'!AD6</f>
        <v>645.0875928253477</v>
      </c>
      <c r="CG6" s="47">
        <f>'9月'!AD6</f>
        <v>618.0487703469639</v>
      </c>
      <c r="CH6" s="47">
        <f>'10月'!AD6</f>
        <v>615.2175293289681</v>
      </c>
      <c r="CI6" s="47">
        <f>'11月'!AD6</f>
        <v>571.0011839787462</v>
      </c>
      <c r="CJ6" s="47">
        <f>'12月'!AD6</f>
        <v>527.3428108474409</v>
      </c>
      <c r="CK6" s="47">
        <f>'1月'!AD6</f>
        <v>527.0185405426939</v>
      </c>
      <c r="CL6" s="47">
        <f>'2月'!AD6</f>
        <v>483.86247123643227</v>
      </c>
      <c r="CM6" s="47">
        <f>'3月'!AD6</f>
        <v>567.6815791795898</v>
      </c>
      <c r="CN6" s="50">
        <f aca="true" t="shared" si="12" ref="CN6:CN38">AN6/H6/366*1000000</f>
        <v>583.1085670862544</v>
      </c>
      <c r="CO6" s="49">
        <f>'4月'!AE6</f>
        <v>490.3611167761849</v>
      </c>
      <c r="CP6" s="46">
        <f>'5月'!AE6</f>
        <v>542.7816102030362</v>
      </c>
      <c r="CQ6" s="47">
        <f>'6月'!AE6</f>
        <v>488.1090701191399</v>
      </c>
      <c r="CR6" s="47">
        <f>'7月'!AE6</f>
        <v>531.5357691065132</v>
      </c>
      <c r="CS6" s="47">
        <f>'8月'!AE6</f>
        <v>539.0301945345936</v>
      </c>
      <c r="CT6" s="47">
        <f>'9月'!AE6</f>
        <v>520.0183864716223</v>
      </c>
      <c r="CU6" s="47">
        <f>'10月'!AE6</f>
        <v>524.2840905940731</v>
      </c>
      <c r="CV6" s="47">
        <f>'11月'!AE6</f>
        <v>475.49741546102973</v>
      </c>
      <c r="CW6" s="47">
        <f>'12月'!AE6</f>
        <v>432.6496745342782</v>
      </c>
      <c r="CX6" s="47">
        <f>'1月'!AE6</f>
        <v>427.4248380874965</v>
      </c>
      <c r="CY6" s="47">
        <f>'2月'!AE6</f>
        <v>386.21599553670836</v>
      </c>
      <c r="CZ6" s="47">
        <f>'3月'!AE6</f>
        <v>474.00356524330124</v>
      </c>
      <c r="DA6" s="217">
        <f aca="true" t="shared" si="13" ref="DA6:DA38">BA6/H6/366*1000000</f>
        <v>486.5214659481266</v>
      </c>
      <c r="DB6" s="53">
        <f>'4月'!AH6</f>
        <v>406.3759158696196</v>
      </c>
      <c r="DC6" s="47">
        <f>'5月'!AH6</f>
        <v>406.3779794796742</v>
      </c>
      <c r="DD6" s="47">
        <f>'6月'!AH6</f>
        <v>409.9581350743241</v>
      </c>
      <c r="DE6" s="47">
        <f>'7月'!AH6</f>
        <v>445.38481410866956</v>
      </c>
      <c r="DF6" s="47">
        <f>'8月'!AH6</f>
        <v>417.1501669136649</v>
      </c>
      <c r="DG6" s="47">
        <f>'9月'!AH6</f>
        <v>414.93138566086196</v>
      </c>
      <c r="DH6" s="47">
        <f>'10月'!AH6</f>
        <v>409.64200729166566</v>
      </c>
      <c r="DI6" s="47">
        <f>'11月'!AH6</f>
        <v>389.3268647665252</v>
      </c>
      <c r="DJ6" s="47">
        <f>'12月'!AH6</f>
        <v>367.6571723788576</v>
      </c>
      <c r="DK6" s="47">
        <f>'1月'!AH6</f>
        <v>331.59107765757403</v>
      </c>
      <c r="DL6" s="47">
        <f>'2月'!AH6</f>
        <v>320.61949720924554</v>
      </c>
      <c r="DM6" s="47">
        <f>'3月'!AH6</f>
        <v>376.6880061829285</v>
      </c>
      <c r="DN6" s="51">
        <f aca="true" t="shared" si="14" ref="DN6:DN38">BN6/H6/366*1000000</f>
        <v>391.59765207832146</v>
      </c>
      <c r="DO6" s="54">
        <f>'4月'!AI6</f>
        <v>16.372568284535276</v>
      </c>
      <c r="DP6" s="55">
        <f>'5月'!AI6</f>
        <v>15.351701106240867</v>
      </c>
      <c r="DQ6" s="55">
        <f>'6月'!AI6</f>
        <v>16.664698705081275</v>
      </c>
      <c r="DR6" s="55">
        <f>'7月'!AI6</f>
        <v>14.604586119726765</v>
      </c>
      <c r="DS6" s="55">
        <f>'8月'!AI6</f>
        <v>16.44077478319572</v>
      </c>
      <c r="DT6" s="55">
        <f>'9月'!AI6</f>
        <v>15.861269948050976</v>
      </c>
      <c r="DU6" s="55">
        <f>'10月'!AI6</f>
        <v>14.780696973000474</v>
      </c>
      <c r="DV6" s="55">
        <f>'11月'!AI6</f>
        <v>16.725669087451703</v>
      </c>
      <c r="DW6" s="55">
        <f>'12月'!AI6</f>
        <v>17.956656346749224</v>
      </c>
      <c r="DX6" s="55">
        <f>'1月'!AI6</f>
        <v>18.89757091897401</v>
      </c>
      <c r="DY6" s="55">
        <f>'2月'!AI6</f>
        <v>20.180626005196093</v>
      </c>
      <c r="DZ6" s="56">
        <f>'3月'!AI6</f>
        <v>16.50185903014002</v>
      </c>
      <c r="EA6" s="57">
        <v>5240.8</v>
      </c>
      <c r="EB6" s="41">
        <f t="shared" si="5"/>
        <v>61596.20000000001</v>
      </c>
      <c r="EC6" s="41">
        <f>SUM(EA6:EB6)</f>
        <v>66837.00000000001</v>
      </c>
      <c r="ED6" s="41">
        <f t="shared" si="6"/>
        <v>41366.1</v>
      </c>
      <c r="EE6" s="42">
        <f>SUM(EC6:ED6)</f>
        <v>108203.1</v>
      </c>
      <c r="EF6" s="58">
        <f aca="true" t="shared" si="15" ref="EF6:EF38">EE6/H6/366*1000000</f>
        <v>1024.3189449233992</v>
      </c>
      <c r="EG6" s="59">
        <f aca="true" t="shared" si="16" ref="EG6:EG38">EC6/H6/366*1000000</f>
        <v>632.7212928450779</v>
      </c>
      <c r="EH6" s="60">
        <f aca="true" t="shared" si="17" ref="EH6:EH38">ED6/H6/366*1000000</f>
        <v>391.59765207832146</v>
      </c>
      <c r="EI6" s="38">
        <v>1</v>
      </c>
      <c r="EJ6" s="39" t="s">
        <v>19</v>
      </c>
    </row>
    <row r="7" spans="1:140" s="101" customFormat="1" ht="18" customHeight="1">
      <c r="A7" s="61">
        <v>2</v>
      </c>
      <c r="B7" s="62" t="s">
        <v>20</v>
      </c>
      <c r="C7" s="63">
        <f>'4月'!C7</f>
        <v>52381</v>
      </c>
      <c r="D7" s="64">
        <f>'5月'!C7</f>
        <v>52298</v>
      </c>
      <c r="E7" s="65">
        <f>'6月'!C7</f>
        <v>52217</v>
      </c>
      <c r="F7" s="65">
        <f>'7月'!C7</f>
        <v>52129</v>
      </c>
      <c r="G7" s="65">
        <f>'8月'!C7</f>
        <v>52064</v>
      </c>
      <c r="H7" s="65">
        <f>'9月'!C7</f>
        <v>51993</v>
      </c>
      <c r="I7" s="65">
        <f>'10月'!C7</f>
        <v>51895</v>
      </c>
      <c r="J7" s="65">
        <f>'11月'!C7</f>
        <v>51795</v>
      </c>
      <c r="K7" s="65">
        <f>'12月'!C7</f>
        <v>51744</v>
      </c>
      <c r="L7" s="65">
        <f>'1月'!C7</f>
        <v>51655</v>
      </c>
      <c r="M7" s="65">
        <f>'2月'!C7</f>
        <v>51547</v>
      </c>
      <c r="N7" s="66">
        <f>'3月'!C7</f>
        <v>51150</v>
      </c>
      <c r="O7" s="67">
        <f>'4月'!Z7</f>
        <v>1684.1000000000001</v>
      </c>
      <c r="P7" s="68">
        <f>'5月'!Z7</f>
        <v>1850.1000000000001</v>
      </c>
      <c r="Q7" s="69">
        <f>'6月'!Z7</f>
        <v>1628.7</v>
      </c>
      <c r="R7" s="69">
        <f>'7月'!Z7</f>
        <v>1809.4</v>
      </c>
      <c r="S7" s="69">
        <f>'8月'!Z7</f>
        <v>1951.5</v>
      </c>
      <c r="T7" s="69">
        <f>'9月'!Z7</f>
        <v>1693.1</v>
      </c>
      <c r="U7" s="69">
        <f>'10月'!Z7</f>
        <v>1702.4000000000003</v>
      </c>
      <c r="V7" s="69">
        <f>'11月'!Z7</f>
        <v>1559.3000000000002</v>
      </c>
      <c r="W7" s="69">
        <f>'12月'!Z7</f>
        <v>1626.8</v>
      </c>
      <c r="X7" s="69">
        <f>'1月'!Z7</f>
        <v>1425.2</v>
      </c>
      <c r="Y7" s="69">
        <f>'2月'!Z7</f>
        <v>1290.1</v>
      </c>
      <c r="Z7" s="69">
        <f>'3月'!Z7</f>
        <v>1619.6999999999998</v>
      </c>
      <c r="AA7" s="48">
        <f t="shared" si="7"/>
        <v>19840.4</v>
      </c>
      <c r="AB7" s="70">
        <f>'4月'!D7</f>
        <v>1182.8000000000002</v>
      </c>
      <c r="AC7" s="68">
        <f>'5月'!D7</f>
        <v>1296.1000000000001</v>
      </c>
      <c r="AD7" s="69">
        <f>'6月'!D7</f>
        <v>1107.7</v>
      </c>
      <c r="AE7" s="69">
        <f>'7月'!D7</f>
        <v>1240</v>
      </c>
      <c r="AF7" s="69">
        <f>'8月'!D7</f>
        <v>1402.2</v>
      </c>
      <c r="AG7" s="69">
        <f>'9月'!D7</f>
        <v>1177.2</v>
      </c>
      <c r="AH7" s="69">
        <f>'10月'!D7</f>
        <v>1165.7000000000003</v>
      </c>
      <c r="AI7" s="69">
        <f>'11月'!D7</f>
        <v>1113.5000000000002</v>
      </c>
      <c r="AJ7" s="69">
        <f>'12月'!D7</f>
        <v>1160</v>
      </c>
      <c r="AK7" s="69">
        <f>'1月'!AA7</f>
        <v>1010.7</v>
      </c>
      <c r="AL7" s="69">
        <f>'2月'!AA7</f>
        <v>894.0999999999999</v>
      </c>
      <c r="AM7" s="69">
        <f>'3月'!AA7</f>
        <v>1157.1999999999998</v>
      </c>
      <c r="AN7" s="50">
        <f t="shared" si="8"/>
        <v>13907.2</v>
      </c>
      <c r="AO7" s="70">
        <f>'4月'!AB7</f>
        <v>1017.4</v>
      </c>
      <c r="AP7" s="68">
        <f>'5月'!AB7</f>
        <v>1131.3000000000002</v>
      </c>
      <c r="AQ7" s="69">
        <f>'6月'!AB7</f>
        <v>951.9</v>
      </c>
      <c r="AR7" s="69">
        <f>'7月'!AB7</f>
        <v>1097</v>
      </c>
      <c r="AS7" s="69">
        <f>'8月'!AB7</f>
        <v>1225.3</v>
      </c>
      <c r="AT7" s="69">
        <f>'9月'!AB7</f>
        <v>1017.1000000000001</v>
      </c>
      <c r="AU7" s="69">
        <f>'10月'!AB7</f>
        <v>1032.2</v>
      </c>
      <c r="AV7" s="69">
        <f>'11月'!AB7</f>
        <v>967.2</v>
      </c>
      <c r="AW7" s="69">
        <f>'12月'!AB7</f>
        <v>999.9000000000001</v>
      </c>
      <c r="AX7" s="69">
        <f>'1月'!AB7</f>
        <v>868.6</v>
      </c>
      <c r="AY7" s="69">
        <f>'2月'!AB7</f>
        <v>756.9</v>
      </c>
      <c r="AZ7" s="69">
        <f>'3月'!AB7</f>
        <v>1003.4999999999999</v>
      </c>
      <c r="BA7" s="217">
        <f t="shared" si="9"/>
        <v>12068.300000000001</v>
      </c>
      <c r="BB7" s="70">
        <f>'4月'!Y7</f>
        <v>501.3</v>
      </c>
      <c r="BC7" s="68">
        <f>'5月'!Y7</f>
        <v>554</v>
      </c>
      <c r="BD7" s="69">
        <f>'6月'!Y7</f>
        <v>521</v>
      </c>
      <c r="BE7" s="69">
        <f>'7月'!Y7</f>
        <v>569.4</v>
      </c>
      <c r="BF7" s="69">
        <f>'8月'!Y7</f>
        <v>549.3</v>
      </c>
      <c r="BG7" s="69">
        <f>'9月'!Y7</f>
        <v>515.9</v>
      </c>
      <c r="BH7" s="69">
        <f>'10月'!Y7</f>
        <v>536.7</v>
      </c>
      <c r="BI7" s="69">
        <f>'11月'!Y7</f>
        <v>445.8</v>
      </c>
      <c r="BJ7" s="69">
        <f>'12月'!Y7</f>
        <v>466.8</v>
      </c>
      <c r="BK7" s="69">
        <f>'1月'!Y7</f>
        <v>414.5</v>
      </c>
      <c r="BL7" s="69">
        <f>'2月'!Y7</f>
        <v>396</v>
      </c>
      <c r="BM7" s="69">
        <f>'3月'!Y7</f>
        <v>462.5</v>
      </c>
      <c r="BN7" s="51">
        <f t="shared" si="10"/>
        <v>5933.200000000001</v>
      </c>
      <c r="BO7" s="67">
        <f>'4月'!AG7</f>
        <v>1071.6990257281584</v>
      </c>
      <c r="BP7" s="68">
        <f>'5月'!AG7</f>
        <v>1141.1649615910806</v>
      </c>
      <c r="BQ7" s="69">
        <f>'6月'!AG7</f>
        <v>1039.6997146523163</v>
      </c>
      <c r="BR7" s="69">
        <f>'7月'!AG7</f>
        <v>1119.6789106923952</v>
      </c>
      <c r="BS7" s="69">
        <f>'8月'!AG7</f>
        <v>1209.1197930091002</v>
      </c>
      <c r="BT7" s="69">
        <f>'9月'!AG7</f>
        <v>1085.4666333288455</v>
      </c>
      <c r="BU7" s="69">
        <f>'10月'!AG7</f>
        <v>1058.216187152097</v>
      </c>
      <c r="BV7" s="69">
        <f>'11月'!AG7</f>
        <v>1003.507417060849</v>
      </c>
      <c r="BW7" s="69">
        <f>'12月'!AG7</f>
        <v>1014.1739980449659</v>
      </c>
      <c r="BX7" s="69">
        <f>'1月'!AG7</f>
        <v>890.0240741145503</v>
      </c>
      <c r="BY7" s="69">
        <f>'2月'!AG7</f>
        <v>863.0222301307878</v>
      </c>
      <c r="BZ7" s="69">
        <f>'3月'!AG7</f>
        <v>1021.473843534197</v>
      </c>
      <c r="CA7" s="52">
        <f t="shared" si="11"/>
        <v>1042.6161823591428</v>
      </c>
      <c r="CB7" s="71">
        <f>'4月'!AD7</f>
        <v>752.6902248270683</v>
      </c>
      <c r="CC7" s="69">
        <f>'5月'!AD7</f>
        <v>799.450790075239</v>
      </c>
      <c r="CD7" s="69">
        <f>'6月'!AD7</f>
        <v>707.1132645179412</v>
      </c>
      <c r="CE7" s="69">
        <f>'7月'!AD7</f>
        <v>767.32720750446</v>
      </c>
      <c r="CF7" s="69">
        <f>'8月'!AD7</f>
        <v>868.78184666019</v>
      </c>
      <c r="CG7" s="69">
        <f>'9月'!AD7</f>
        <v>754.7169811320755</v>
      </c>
      <c r="CH7" s="69">
        <f>'10月'!AD7</f>
        <v>724.6020966654131</v>
      </c>
      <c r="CI7" s="69">
        <f>'11月'!AD7</f>
        <v>716.6071371110468</v>
      </c>
      <c r="CJ7" s="69">
        <f>'12月'!AD7</f>
        <v>723.1631655594789</v>
      </c>
      <c r="CK7" s="69">
        <f>'1月'!AD7</f>
        <v>631.1726997667529</v>
      </c>
      <c r="CL7" s="69">
        <f>'2月'!AD7</f>
        <v>598.1150112083849</v>
      </c>
      <c r="CM7" s="69">
        <f>'3月'!AD7</f>
        <v>729.7953520638222</v>
      </c>
      <c r="CN7" s="50">
        <f t="shared" si="12"/>
        <v>730.8255766670566</v>
      </c>
      <c r="CO7" s="70">
        <f>'4月'!AE7</f>
        <v>647.4357750583862</v>
      </c>
      <c r="CP7" s="68">
        <f>'5月'!AE7</f>
        <v>697.8000762380354</v>
      </c>
      <c r="CQ7" s="69">
        <f>'6月'!AE7</f>
        <v>607.6565103318842</v>
      </c>
      <c r="CR7" s="69">
        <f>'7月'!AE7</f>
        <v>678.8370537358006</v>
      </c>
      <c r="CS7" s="69">
        <f>'8月'!AE7</f>
        <v>759.1772904811943</v>
      </c>
      <c r="CT7" s="69">
        <f>'9月'!AE7</f>
        <v>652.0749588085577</v>
      </c>
      <c r="CU7" s="69">
        <f>'10月'!AE7</f>
        <v>641.618155767384</v>
      </c>
      <c r="CV7" s="69">
        <f>'11月'!AE7</f>
        <v>622.4539048170673</v>
      </c>
      <c r="CW7" s="69">
        <f>'12月'!AE7</f>
        <v>623.3541803818302</v>
      </c>
      <c r="CX7" s="69">
        <f>'1月'!AE7</f>
        <v>542.4325784282195</v>
      </c>
      <c r="CY7" s="69">
        <f>'2月'!AE7</f>
        <v>506.33402525850187</v>
      </c>
      <c r="CZ7" s="69">
        <f>'3月'!AE7</f>
        <v>632.8634944659918</v>
      </c>
      <c r="DA7" s="217">
        <f t="shared" si="13"/>
        <v>634.1910885649908</v>
      </c>
      <c r="DB7" s="71">
        <f>'4月'!AH7</f>
        <v>319.00880090109007</v>
      </c>
      <c r="DC7" s="69">
        <f>'5月'!AH7</f>
        <v>341.7141715158416</v>
      </c>
      <c r="DD7" s="69">
        <f>'6月'!AH7</f>
        <v>332.5864501343751</v>
      </c>
      <c r="DE7" s="69">
        <f>'7月'!AH7</f>
        <v>352.3517031879352</v>
      </c>
      <c r="DF7" s="69">
        <f>'8月'!AH7</f>
        <v>340.3379463489105</v>
      </c>
      <c r="DG7" s="69">
        <f>'9月'!AH7</f>
        <v>330.74965219677006</v>
      </c>
      <c r="DH7" s="69">
        <f>'10月'!AH7</f>
        <v>333.6140904866837</v>
      </c>
      <c r="DI7" s="69">
        <f>'11月'!AH7</f>
        <v>286.9002799498021</v>
      </c>
      <c r="DJ7" s="69">
        <f>'12月'!AH7</f>
        <v>291.01083248548684</v>
      </c>
      <c r="DK7" s="69">
        <f>'1月'!AH7</f>
        <v>258.85137434779756</v>
      </c>
      <c r="DL7" s="69">
        <f>'2月'!AH7</f>
        <v>264.90721892240293</v>
      </c>
      <c r="DM7" s="69">
        <f>'3月'!AH7</f>
        <v>291.6784914703749</v>
      </c>
      <c r="DN7" s="51">
        <f t="shared" si="14"/>
        <v>311.79060569208616</v>
      </c>
      <c r="DO7" s="72">
        <f>'4月'!AI7</f>
        <v>13.983767331755157</v>
      </c>
      <c r="DP7" s="73">
        <f>'5月'!AI7</f>
        <v>12.715068281768382</v>
      </c>
      <c r="DQ7" s="73">
        <f>'6月'!AI7</f>
        <v>14.065180102915953</v>
      </c>
      <c r="DR7" s="73">
        <f>'7月'!AI7</f>
        <v>11.53225806451613</v>
      </c>
      <c r="DS7" s="73">
        <f>'8月'!AI7</f>
        <v>12.615889316787904</v>
      </c>
      <c r="DT7" s="73">
        <f>'9月'!AI7</f>
        <v>13.600067957866122</v>
      </c>
      <c r="DU7" s="73">
        <f>'10月'!AI7</f>
        <v>11.452346229733207</v>
      </c>
      <c r="DV7" s="73">
        <f>'11月'!AI7</f>
        <v>13.13875168387966</v>
      </c>
      <c r="DW7" s="73">
        <f>'12月'!AI7</f>
        <v>13.801724137931034</v>
      </c>
      <c r="DX7" s="73">
        <f>'1月'!AI7</f>
        <v>14.059562679331156</v>
      </c>
      <c r="DY7" s="73">
        <f>'2月'!AI7</f>
        <v>15.345039704731015</v>
      </c>
      <c r="DZ7" s="74">
        <f>'3月'!AI7</f>
        <v>13.282060145178017</v>
      </c>
      <c r="EA7" s="75">
        <v>841.2</v>
      </c>
      <c r="EB7" s="76">
        <f t="shared" si="5"/>
        <v>13907.2</v>
      </c>
      <c r="EC7" s="76">
        <f aca="true" t="shared" si="18" ref="EC7:EC38">SUM(EA7:EB7)</f>
        <v>14748.400000000001</v>
      </c>
      <c r="ED7" s="76">
        <f t="shared" si="6"/>
        <v>5933.200000000001</v>
      </c>
      <c r="EE7" s="77">
        <f aca="true" t="shared" si="19" ref="EE7:EE38">SUM(EC7:ED7)</f>
        <v>20681.600000000002</v>
      </c>
      <c r="EF7" s="78">
        <f t="shared" si="15"/>
        <v>1086.8213764379168</v>
      </c>
      <c r="EG7" s="79">
        <f t="shared" si="16"/>
        <v>775.0307707458309</v>
      </c>
      <c r="EH7" s="80">
        <f t="shared" si="17"/>
        <v>311.79060569208616</v>
      </c>
      <c r="EI7" s="61">
        <v>2</v>
      </c>
      <c r="EJ7" s="62" t="s">
        <v>20</v>
      </c>
    </row>
    <row r="8" spans="1:140" s="100" customFormat="1" ht="18" customHeight="1">
      <c r="A8" s="81">
        <v>3</v>
      </c>
      <c r="B8" s="82" t="s">
        <v>21</v>
      </c>
      <c r="C8" s="83">
        <f>'4月'!C8</f>
        <v>36217</v>
      </c>
      <c r="D8" s="41">
        <f>'5月'!C8</f>
        <v>36173</v>
      </c>
      <c r="E8" s="42">
        <f>'6月'!C8</f>
        <v>36132</v>
      </c>
      <c r="F8" s="42">
        <f>'7月'!C8</f>
        <v>36084</v>
      </c>
      <c r="G8" s="42">
        <f>'8月'!C8</f>
        <v>36046</v>
      </c>
      <c r="H8" s="42">
        <f>'9月'!C8</f>
        <v>36040</v>
      </c>
      <c r="I8" s="42">
        <f>'10月'!C8</f>
        <v>35986</v>
      </c>
      <c r="J8" s="42">
        <f>'11月'!C8</f>
        <v>35912</v>
      </c>
      <c r="K8" s="42">
        <f>'12月'!C8</f>
        <v>35849</v>
      </c>
      <c r="L8" s="42">
        <f>'1月'!C8</f>
        <v>35775</v>
      </c>
      <c r="M8" s="42">
        <f>'2月'!C8</f>
        <v>35755</v>
      </c>
      <c r="N8" s="44">
        <f>'3月'!C8</f>
        <v>35471</v>
      </c>
      <c r="O8" s="45">
        <f>'4月'!Z8</f>
        <v>824.2</v>
      </c>
      <c r="P8" s="46">
        <f>'5月'!Z8</f>
        <v>926.5000000000001</v>
      </c>
      <c r="Q8" s="47">
        <f>'6月'!Z8</f>
        <v>780.5999999999999</v>
      </c>
      <c r="R8" s="47">
        <f>'7月'!Z8</f>
        <v>898.8</v>
      </c>
      <c r="S8" s="47">
        <f>'8月'!Z8</f>
        <v>912.4000000000001</v>
      </c>
      <c r="T8" s="47">
        <f>'9月'!Z8</f>
        <v>821.7</v>
      </c>
      <c r="U8" s="47">
        <f>'10月'!Z8</f>
        <v>841.6999999999999</v>
      </c>
      <c r="V8" s="47">
        <f>'11月'!Z8</f>
        <v>766.2</v>
      </c>
      <c r="W8" s="47">
        <f>'12月'!Z8</f>
        <v>865.0999999999999</v>
      </c>
      <c r="X8" s="47">
        <f>'1月'!Z8</f>
        <v>744.1</v>
      </c>
      <c r="Y8" s="47">
        <f>'2月'!Z8</f>
        <v>647.6999999999999</v>
      </c>
      <c r="Z8" s="47">
        <f>'3月'!Z8</f>
        <v>822.8000000000001</v>
      </c>
      <c r="AA8" s="48">
        <f t="shared" si="7"/>
        <v>9851.8</v>
      </c>
      <c r="AB8" s="49">
        <f>'4月'!D8</f>
        <v>747.1</v>
      </c>
      <c r="AC8" s="46">
        <f>'5月'!D8</f>
        <v>845.6000000000001</v>
      </c>
      <c r="AD8" s="47">
        <f>'6月'!D8</f>
        <v>707.8</v>
      </c>
      <c r="AE8" s="47">
        <f>'7月'!D8</f>
        <v>811.3</v>
      </c>
      <c r="AF8" s="47">
        <f>'8月'!D8</f>
        <v>823.2</v>
      </c>
      <c r="AG8" s="47">
        <f>'9月'!D8</f>
        <v>741.8000000000001</v>
      </c>
      <c r="AH8" s="47">
        <f>'10月'!D8</f>
        <v>759.8</v>
      </c>
      <c r="AI8" s="47">
        <f>'11月'!D8</f>
        <v>693</v>
      </c>
      <c r="AJ8" s="47">
        <f>'12月'!D8</f>
        <v>781.3</v>
      </c>
      <c r="AK8" s="47">
        <f>'1月'!AA8</f>
        <v>665.1</v>
      </c>
      <c r="AL8" s="47">
        <f>'2月'!AA8</f>
        <v>583.0999999999999</v>
      </c>
      <c r="AM8" s="47">
        <f>'3月'!AA8</f>
        <v>739.6</v>
      </c>
      <c r="AN8" s="50">
        <f t="shared" si="8"/>
        <v>8898.7</v>
      </c>
      <c r="AO8" s="49">
        <f>'4月'!AB8</f>
        <v>710.2</v>
      </c>
      <c r="AP8" s="46">
        <f>'5月'!AB8</f>
        <v>811.4000000000001</v>
      </c>
      <c r="AQ8" s="47">
        <f>'6月'!AB8</f>
        <v>673.1999999999999</v>
      </c>
      <c r="AR8" s="47">
        <f>'7月'!AB8</f>
        <v>779.8</v>
      </c>
      <c r="AS8" s="47">
        <f>'8月'!AB8</f>
        <v>793.1</v>
      </c>
      <c r="AT8" s="47">
        <f>'9月'!AB8</f>
        <v>707.3000000000001</v>
      </c>
      <c r="AU8" s="47">
        <f>'10月'!AB8</f>
        <v>723.9</v>
      </c>
      <c r="AV8" s="47">
        <f>'11月'!AB8</f>
        <v>664.4</v>
      </c>
      <c r="AW8" s="47">
        <f>'12月'!AB8</f>
        <v>746.4</v>
      </c>
      <c r="AX8" s="47">
        <f>'1月'!AB8</f>
        <v>637.6</v>
      </c>
      <c r="AY8" s="47">
        <f>'2月'!AB8</f>
        <v>553.6999999999999</v>
      </c>
      <c r="AZ8" s="47">
        <f>'3月'!AB8</f>
        <v>706.8000000000001</v>
      </c>
      <c r="BA8" s="217">
        <f t="shared" si="9"/>
        <v>8507.8</v>
      </c>
      <c r="BB8" s="49">
        <f>'4月'!Y8</f>
        <v>77.1</v>
      </c>
      <c r="BC8" s="46">
        <f>'5月'!Y8</f>
        <v>80.9</v>
      </c>
      <c r="BD8" s="47">
        <f>'6月'!Y8</f>
        <v>72.8</v>
      </c>
      <c r="BE8" s="47">
        <f>'7月'!Y8</f>
        <v>87.5</v>
      </c>
      <c r="BF8" s="47">
        <f>'8月'!Y8</f>
        <v>89.2</v>
      </c>
      <c r="BG8" s="47">
        <f>'9月'!Y8</f>
        <v>79.9</v>
      </c>
      <c r="BH8" s="47">
        <f>'10月'!Y8</f>
        <v>81.9</v>
      </c>
      <c r="BI8" s="47">
        <f>'11月'!Y8</f>
        <v>73.2</v>
      </c>
      <c r="BJ8" s="47">
        <f>'12月'!Y8</f>
        <v>83.8</v>
      </c>
      <c r="BK8" s="47">
        <f>'1月'!Y8</f>
        <v>79</v>
      </c>
      <c r="BL8" s="47">
        <f>'2月'!Y8</f>
        <v>64.6</v>
      </c>
      <c r="BM8" s="47">
        <f>'3月'!Y8</f>
        <v>83.2</v>
      </c>
      <c r="BN8" s="51">
        <f t="shared" si="10"/>
        <v>953.1</v>
      </c>
      <c r="BO8" s="45">
        <f>'4月'!AG8</f>
        <v>758.5756228658732</v>
      </c>
      <c r="BP8" s="46">
        <f>'5月'!AG8</f>
        <v>826.2266545266789</v>
      </c>
      <c r="BQ8" s="47">
        <f>'6月'!AG8</f>
        <v>720.1372744381711</v>
      </c>
      <c r="BR8" s="47">
        <f>'7月'!AG8</f>
        <v>803.5015072358045</v>
      </c>
      <c r="BS8" s="47">
        <f>'8月'!AG8</f>
        <v>816.5193936779707</v>
      </c>
      <c r="BT8" s="47">
        <f>'9月'!AG8</f>
        <v>759.9889012208657</v>
      </c>
      <c r="BU8" s="47">
        <f>'10月'!AG8</f>
        <v>754.5048881016452</v>
      </c>
      <c r="BV8" s="47">
        <f>'11月'!AG8</f>
        <v>711.1828915125864</v>
      </c>
      <c r="BW8" s="47">
        <f>'12月'!AG8</f>
        <v>778.4443530615421</v>
      </c>
      <c r="BX8" s="47">
        <f>'1月'!AG8</f>
        <v>670.9497080769144</v>
      </c>
      <c r="BY8" s="47">
        <f>'2月'!AG8</f>
        <v>624.6534123512987</v>
      </c>
      <c r="BZ8" s="47">
        <f>'3月'!AG8</f>
        <v>748.2714184508744</v>
      </c>
      <c r="CA8" s="52">
        <f t="shared" si="11"/>
        <v>746.878089311815</v>
      </c>
      <c r="CB8" s="53">
        <f>'4月'!AD8</f>
        <v>687.614472025108</v>
      </c>
      <c r="CC8" s="47">
        <f>'5月'!AD8</f>
        <v>754.0823087617481</v>
      </c>
      <c r="CD8" s="47">
        <f>'6月'!AD8</f>
        <v>652.9761245802429</v>
      </c>
      <c r="CE8" s="47">
        <f>'7月'!AD8</f>
        <v>725.2790084784249</v>
      </c>
      <c r="CF8" s="47">
        <f>'8月'!AD8</f>
        <v>736.6930785573273</v>
      </c>
      <c r="CG8" s="47">
        <f>'9月'!AD8</f>
        <v>686.0895301516833</v>
      </c>
      <c r="CH8" s="47">
        <f>'10月'!AD8</f>
        <v>681.0892407979447</v>
      </c>
      <c r="CI8" s="47">
        <f>'11月'!AD8</f>
        <v>643.2390287369125</v>
      </c>
      <c r="CJ8" s="47">
        <f>'12月'!AD8</f>
        <v>703.0384615038527</v>
      </c>
      <c r="CK8" s="47">
        <f>'1月'!AD8</f>
        <v>599.7159667275309</v>
      </c>
      <c r="CL8" s="47">
        <f>'2月'!AD8</f>
        <v>562.3520221430327</v>
      </c>
      <c r="CM8" s="47">
        <f>'3月'!AD8</f>
        <v>672.6076094874414</v>
      </c>
      <c r="CN8" s="50">
        <f t="shared" si="12"/>
        <v>674.6223079395694</v>
      </c>
      <c r="CO8" s="49">
        <f>'4月'!AE8</f>
        <v>653.6525204554032</v>
      </c>
      <c r="CP8" s="46">
        <f>'5月'!AE8</f>
        <v>723.5837101812706</v>
      </c>
      <c r="CQ8" s="47">
        <f>'6月'!AE8</f>
        <v>621.0561275323812</v>
      </c>
      <c r="CR8" s="47">
        <f>'7月'!AE8</f>
        <v>697.1189089257681</v>
      </c>
      <c r="CS8" s="47">
        <f>'8月'!AE8</f>
        <v>709.7561717733435</v>
      </c>
      <c r="CT8" s="47">
        <f>'9月'!AE8</f>
        <v>654.1805401405845</v>
      </c>
      <c r="CU8" s="47">
        <f>'10月'!AE8</f>
        <v>648.9082671935142</v>
      </c>
      <c r="CV8" s="47">
        <f>'11月'!AE8</f>
        <v>616.6926561223731</v>
      </c>
      <c r="CW8" s="47">
        <f>'12月'!AE8</f>
        <v>671.634337215507</v>
      </c>
      <c r="CX8" s="47">
        <f>'1月'!AE8</f>
        <v>574.9194111945177</v>
      </c>
      <c r="CY8" s="47">
        <f>'2月'!AE8</f>
        <v>533.998138673636</v>
      </c>
      <c r="CZ8" s="47">
        <f>'3月'!AE8</f>
        <v>642.7786078768572</v>
      </c>
      <c r="DA8" s="217">
        <f t="shared" si="13"/>
        <v>644.9876579150063</v>
      </c>
      <c r="DB8" s="53">
        <f>'4月'!AH8</f>
        <v>70.96115084076538</v>
      </c>
      <c r="DC8" s="47">
        <f>'5月'!AH8</f>
        <v>72.14434576493072</v>
      </c>
      <c r="DD8" s="47">
        <f>'6月'!AH8</f>
        <v>67.16114985792834</v>
      </c>
      <c r="DE8" s="47">
        <f>'7月'!AH8</f>
        <v>78.22249875737974</v>
      </c>
      <c r="DF8" s="47">
        <f>'8月'!AH8</f>
        <v>79.82631512064334</v>
      </c>
      <c r="DG8" s="47">
        <f>'9月'!AH8</f>
        <v>73.8993710691824</v>
      </c>
      <c r="DH8" s="47">
        <f>'10月'!AH8</f>
        <v>73.41564730370055</v>
      </c>
      <c r="DI8" s="47">
        <f>'11月'!AH8</f>
        <v>67.94386277567388</v>
      </c>
      <c r="DJ8" s="47">
        <f>'12月'!AH8</f>
        <v>75.40589155768954</v>
      </c>
      <c r="DK8" s="47">
        <f>'1月'!AH8</f>
        <v>71.23374134938346</v>
      </c>
      <c r="DL8" s="47">
        <f>'2月'!AH8</f>
        <v>62.30139020826602</v>
      </c>
      <c r="DM8" s="47">
        <f>'3月'!AH8</f>
        <v>75.6638089634331</v>
      </c>
      <c r="DN8" s="51">
        <f t="shared" si="14"/>
        <v>72.25578137224578</v>
      </c>
      <c r="DO8" s="84">
        <f>'4月'!AI8</f>
        <v>4.939097845000669</v>
      </c>
      <c r="DP8" s="85">
        <f>'5月'!AI8</f>
        <v>4.0444654683065275</v>
      </c>
      <c r="DQ8" s="85">
        <f>'6月'!AI8</f>
        <v>4.888386549872846</v>
      </c>
      <c r="DR8" s="85">
        <f>'7月'!AI8</f>
        <v>3.8826574633304576</v>
      </c>
      <c r="DS8" s="85">
        <f>'8月'!AI8</f>
        <v>3.6564625850340136</v>
      </c>
      <c r="DT8" s="85">
        <f>'9月'!AI8</f>
        <v>4.650849285521703</v>
      </c>
      <c r="DU8" s="85">
        <f>'10月'!AI8</f>
        <v>4.724927612529613</v>
      </c>
      <c r="DV8" s="85">
        <f>'11月'!AI8</f>
        <v>4.126984126984127</v>
      </c>
      <c r="DW8" s="85">
        <f>'12月'!AI8</f>
        <v>4.46691411749648</v>
      </c>
      <c r="DX8" s="85">
        <f>'1月'!AI8</f>
        <v>4.1347165839723345</v>
      </c>
      <c r="DY8" s="85">
        <f>'2月'!AI8</f>
        <v>5.04201680672269</v>
      </c>
      <c r="DZ8" s="86">
        <f>'3月'!AI8</f>
        <v>4.434829637641969</v>
      </c>
      <c r="EA8" s="87">
        <v>293.2</v>
      </c>
      <c r="EB8" s="88">
        <f t="shared" si="5"/>
        <v>8898.7</v>
      </c>
      <c r="EC8" s="88">
        <f t="shared" si="18"/>
        <v>9191.900000000001</v>
      </c>
      <c r="ED8" s="88">
        <f t="shared" si="6"/>
        <v>953.1</v>
      </c>
      <c r="EE8" s="89">
        <f t="shared" si="19"/>
        <v>10145.000000000002</v>
      </c>
      <c r="EF8" s="90">
        <f t="shared" si="15"/>
        <v>769.1059721135595</v>
      </c>
      <c r="EG8" s="91">
        <f t="shared" si="16"/>
        <v>696.8501907413137</v>
      </c>
      <c r="EH8" s="92">
        <f t="shared" si="17"/>
        <v>72.25578137224578</v>
      </c>
      <c r="EI8" s="81">
        <v>3</v>
      </c>
      <c r="EJ8" s="82" t="s">
        <v>21</v>
      </c>
    </row>
    <row r="9" spans="1:140" s="101" customFormat="1" ht="18" customHeight="1">
      <c r="A9" s="61">
        <v>4</v>
      </c>
      <c r="B9" s="93" t="s">
        <v>22</v>
      </c>
      <c r="C9" s="63">
        <f>'4月'!C9</f>
        <v>95575</v>
      </c>
      <c r="D9" s="64">
        <f>'5月'!C9</f>
        <v>95606</v>
      </c>
      <c r="E9" s="65">
        <f>'6月'!C9</f>
        <v>95596</v>
      </c>
      <c r="F9" s="65">
        <f>'7月'!C9</f>
        <v>95554</v>
      </c>
      <c r="G9" s="65">
        <f>'8月'!C9</f>
        <v>95511</v>
      </c>
      <c r="H9" s="65">
        <f>'9月'!C9</f>
        <v>95466</v>
      </c>
      <c r="I9" s="65">
        <f>'10月'!C9</f>
        <v>95415</v>
      </c>
      <c r="J9" s="65">
        <f>'11月'!C9</f>
        <v>95332</v>
      </c>
      <c r="K9" s="65">
        <f>'12月'!C9</f>
        <v>95228</v>
      </c>
      <c r="L9" s="65">
        <f>'1月'!C9</f>
        <v>95126</v>
      </c>
      <c r="M9" s="65">
        <f>'2月'!C9</f>
        <v>95011</v>
      </c>
      <c r="N9" s="66">
        <f>'3月'!C9</f>
        <v>94691</v>
      </c>
      <c r="O9" s="67">
        <f>'4月'!Z9</f>
        <v>2414.7000000000003</v>
      </c>
      <c r="P9" s="68">
        <f>'5月'!Z9</f>
        <v>2592.4</v>
      </c>
      <c r="Q9" s="69">
        <f>'6月'!Z9</f>
        <v>2230.3999999999996</v>
      </c>
      <c r="R9" s="69">
        <f>'7月'!Z9</f>
        <v>2561.9</v>
      </c>
      <c r="S9" s="69">
        <f>'8月'!Z9</f>
        <v>2699.3999999999996</v>
      </c>
      <c r="T9" s="69">
        <f>'9月'!Z9</f>
        <v>2474.2</v>
      </c>
      <c r="U9" s="69">
        <f>'10月'!Z9</f>
        <v>2530.5</v>
      </c>
      <c r="V9" s="69">
        <f>'11月'!Z9</f>
        <v>2305.9</v>
      </c>
      <c r="W9" s="69">
        <f>'12月'!Z9</f>
        <v>2257.9</v>
      </c>
      <c r="X9" s="69">
        <f>'1月'!Z9</f>
        <v>2202.3</v>
      </c>
      <c r="Y9" s="69">
        <f>'2月'!Z9</f>
        <v>1855.5</v>
      </c>
      <c r="Z9" s="69">
        <f>'3月'!Z9</f>
        <v>2284.2</v>
      </c>
      <c r="AA9" s="48">
        <f t="shared" si="7"/>
        <v>28409.300000000003</v>
      </c>
      <c r="AB9" s="70">
        <f>'4月'!D9</f>
        <v>1468.8000000000002</v>
      </c>
      <c r="AC9" s="68">
        <f>'5月'!D9</f>
        <v>1631.8</v>
      </c>
      <c r="AD9" s="69">
        <f>'6月'!D9</f>
        <v>1370.1</v>
      </c>
      <c r="AE9" s="69">
        <f>'7月'!D9</f>
        <v>1585.2</v>
      </c>
      <c r="AF9" s="69">
        <f>'8月'!D9</f>
        <v>1715.1</v>
      </c>
      <c r="AG9" s="69">
        <f>'9月'!D9</f>
        <v>1525.8</v>
      </c>
      <c r="AH9" s="69">
        <f>'10月'!D9</f>
        <v>1577.9</v>
      </c>
      <c r="AI9" s="69">
        <f>'11月'!D9</f>
        <v>1393.8</v>
      </c>
      <c r="AJ9" s="69">
        <f>'12月'!D9</f>
        <v>1366.3</v>
      </c>
      <c r="AK9" s="69">
        <f>'1月'!AA9</f>
        <v>1346.6000000000001</v>
      </c>
      <c r="AL9" s="69">
        <f>'2月'!AA9</f>
        <v>1088.4</v>
      </c>
      <c r="AM9" s="69">
        <f>'3月'!AA9</f>
        <v>1422.3</v>
      </c>
      <c r="AN9" s="50">
        <f t="shared" si="8"/>
        <v>17492.1</v>
      </c>
      <c r="AO9" s="70">
        <f>'4月'!AB9</f>
        <v>1361.9</v>
      </c>
      <c r="AP9" s="68">
        <f>'5月'!AB9</f>
        <v>1481</v>
      </c>
      <c r="AQ9" s="69">
        <f>'6月'!AB9</f>
        <v>1254.5</v>
      </c>
      <c r="AR9" s="69">
        <f>'7月'!AB9</f>
        <v>1456.3</v>
      </c>
      <c r="AS9" s="69">
        <f>'8月'!AB9</f>
        <v>1586.6</v>
      </c>
      <c r="AT9" s="69">
        <f>'9月'!AB9</f>
        <v>1415.1</v>
      </c>
      <c r="AU9" s="69">
        <f>'10月'!AB9</f>
        <v>1447.7</v>
      </c>
      <c r="AV9" s="69">
        <f>'11月'!AB9</f>
        <v>1289.3</v>
      </c>
      <c r="AW9" s="69">
        <f>'12月'!AB9</f>
        <v>1264.5</v>
      </c>
      <c r="AX9" s="69">
        <f>'1月'!AB9</f>
        <v>1217.7</v>
      </c>
      <c r="AY9" s="69">
        <f>'2月'!AB9</f>
        <v>993.6</v>
      </c>
      <c r="AZ9" s="69">
        <f>'3月'!AB9</f>
        <v>1319.2</v>
      </c>
      <c r="BA9" s="217">
        <f t="shared" si="9"/>
        <v>16087.400000000001</v>
      </c>
      <c r="BB9" s="70">
        <f>'4月'!Y9</f>
        <v>945.9</v>
      </c>
      <c r="BC9" s="68">
        <f>'5月'!Y9</f>
        <v>960.6</v>
      </c>
      <c r="BD9" s="69">
        <f>'6月'!Y9</f>
        <v>860.3</v>
      </c>
      <c r="BE9" s="69">
        <f>'7月'!Y9</f>
        <v>976.7</v>
      </c>
      <c r="BF9" s="69">
        <f>'8月'!Y9</f>
        <v>984.3</v>
      </c>
      <c r="BG9" s="69">
        <f>'9月'!Y9</f>
        <v>948.4</v>
      </c>
      <c r="BH9" s="69">
        <f>'10月'!Y9</f>
        <v>952.6</v>
      </c>
      <c r="BI9" s="69">
        <f>'11月'!Y9</f>
        <v>912.1</v>
      </c>
      <c r="BJ9" s="69">
        <f>'12月'!Y9</f>
        <v>891.6</v>
      </c>
      <c r="BK9" s="69">
        <f>'1月'!Y9</f>
        <v>855.7</v>
      </c>
      <c r="BL9" s="69">
        <f>'2月'!Y9</f>
        <v>767.1</v>
      </c>
      <c r="BM9" s="69">
        <f>'3月'!Y9</f>
        <v>861.9</v>
      </c>
      <c r="BN9" s="51">
        <f t="shared" si="10"/>
        <v>10917.2</v>
      </c>
      <c r="BO9" s="67">
        <f>'4月'!AG9</f>
        <v>842.1658383468481</v>
      </c>
      <c r="BP9" s="68">
        <f>'5月'!AG9</f>
        <v>874.6920324206943</v>
      </c>
      <c r="BQ9" s="69">
        <f>'6月'!AG9</f>
        <v>777.7173382428831</v>
      </c>
      <c r="BR9" s="69">
        <f>'7月'!AG9</f>
        <v>864.8715436702909</v>
      </c>
      <c r="BS9" s="69">
        <f>'8月'!AG9</f>
        <v>911.7004256560888</v>
      </c>
      <c r="BT9" s="69">
        <f>'9月'!AG9</f>
        <v>863.902680884643</v>
      </c>
      <c r="BU9" s="69">
        <f>'10月'!AG9</f>
        <v>855.5157182630038</v>
      </c>
      <c r="BV9" s="69">
        <f>'11月'!AG9</f>
        <v>806.2700177624861</v>
      </c>
      <c r="BW9" s="69">
        <f>'12月'!AG9</f>
        <v>764.8536551326054</v>
      </c>
      <c r="BX9" s="69">
        <f>'1月'!AG9</f>
        <v>746.8193289307967</v>
      </c>
      <c r="BY9" s="69">
        <f>'2月'!AG9</f>
        <v>673.4247468260481</v>
      </c>
      <c r="BZ9" s="69">
        <f>'3月'!AG9</f>
        <v>778.1507320415026</v>
      </c>
      <c r="CA9" s="52">
        <f t="shared" si="11"/>
        <v>813.0752126554597</v>
      </c>
      <c r="CB9" s="71">
        <f>'4月'!AD9</f>
        <v>512.2678524718808</v>
      </c>
      <c r="CC9" s="69">
        <f>'5月'!AD9</f>
        <v>550.5795627619539</v>
      </c>
      <c r="CD9" s="69">
        <f>'6月'!AD9</f>
        <v>477.73965437884425</v>
      </c>
      <c r="CE9" s="69">
        <f>'7月'!AD9</f>
        <v>535.1474963996038</v>
      </c>
      <c r="CF9" s="69">
        <f>'8月'!AD9</f>
        <v>579.261095074001</v>
      </c>
      <c r="CG9" s="69">
        <f>'9月'!AD9</f>
        <v>532.755117005007</v>
      </c>
      <c r="CH9" s="69">
        <f>'10月'!AD9</f>
        <v>533.4590997222659</v>
      </c>
      <c r="CI9" s="69">
        <f>'11月'!AD9</f>
        <v>487.34947341920866</v>
      </c>
      <c r="CJ9" s="69">
        <f>'12月'!AD9</f>
        <v>462.8280920358203</v>
      </c>
      <c r="CK9" s="69">
        <f>'1月'!AD9</f>
        <v>456.6439215085188</v>
      </c>
      <c r="CL9" s="69">
        <f>'2月'!AD9</f>
        <v>395.01778197007314</v>
      </c>
      <c r="CM9" s="69">
        <f>'3月'!AD9</f>
        <v>484.5301576843662</v>
      </c>
      <c r="CN9" s="50">
        <f t="shared" si="12"/>
        <v>500.6245464439661</v>
      </c>
      <c r="CO9" s="70">
        <f>'4月'!AE9</f>
        <v>474.984741477025</v>
      </c>
      <c r="CP9" s="68">
        <f>'5月'!AE9</f>
        <v>499.69869619466454</v>
      </c>
      <c r="CQ9" s="69">
        <f>'6月'!AE9</f>
        <v>437.4311337991827</v>
      </c>
      <c r="CR9" s="69">
        <f>'7月'!AE9</f>
        <v>491.63215935323177</v>
      </c>
      <c r="CS9" s="69">
        <f>'8月'!AE9</f>
        <v>535.8612637422948</v>
      </c>
      <c r="CT9" s="69">
        <f>'9月'!AE9</f>
        <v>494.1026124484109</v>
      </c>
      <c r="CU9" s="69">
        <f>'10月'!AE9</f>
        <v>489.44086359587067</v>
      </c>
      <c r="CV9" s="69">
        <f>'11月'!AE9</f>
        <v>450.8105008461657</v>
      </c>
      <c r="CW9" s="69">
        <f>'12月'!AE9</f>
        <v>428.3437915386773</v>
      </c>
      <c r="CX9" s="69">
        <f>'1月'!AE9</f>
        <v>412.9327960945517</v>
      </c>
      <c r="CY9" s="69">
        <f>'2月'!AE9</f>
        <v>360.61160250410205</v>
      </c>
      <c r="CZ9" s="69">
        <f>'3月'!AE9</f>
        <v>449.407427418418</v>
      </c>
      <c r="DA9" s="217">
        <f t="shared" si="13"/>
        <v>460.42198069200737</v>
      </c>
      <c r="DB9" s="71">
        <f>'4月'!AH9</f>
        <v>329.89798587496733</v>
      </c>
      <c r="DC9" s="69">
        <f>'5月'!AH9</f>
        <v>324.11246965874057</v>
      </c>
      <c r="DD9" s="69">
        <f>'6月'!AH9</f>
        <v>299.97768386403897</v>
      </c>
      <c r="DE9" s="69">
        <f>'7月'!AH9</f>
        <v>329.72404727068704</v>
      </c>
      <c r="DF9" s="69">
        <f>'8月'!AH9</f>
        <v>332.43933058208796</v>
      </c>
      <c r="DG9" s="69">
        <f>'9月'!AH9</f>
        <v>331.14756387963604</v>
      </c>
      <c r="DH9" s="69">
        <f>'10月'!AH9</f>
        <v>322.05661854073804</v>
      </c>
      <c r="DI9" s="69">
        <f>'11月'!AH9</f>
        <v>318.9205443432775</v>
      </c>
      <c r="DJ9" s="69">
        <f>'12月'!AH9</f>
        <v>302.02556309678505</v>
      </c>
      <c r="DK9" s="69">
        <f>'1月'!AH9</f>
        <v>290.175407422278</v>
      </c>
      <c r="DL9" s="69">
        <f>'2月'!AH9</f>
        <v>278.40696485597493</v>
      </c>
      <c r="DM9" s="69">
        <f>'3月'!AH9</f>
        <v>293.6205743571365</v>
      </c>
      <c r="DN9" s="51">
        <f t="shared" si="14"/>
        <v>312.4506662114936</v>
      </c>
      <c r="DO9" s="72">
        <f>'4月'!AI9</f>
        <v>7.278050108932461</v>
      </c>
      <c r="DP9" s="73">
        <f>'5月'!AI9</f>
        <v>9.241328594190465</v>
      </c>
      <c r="DQ9" s="73">
        <f>'6月'!AI9</f>
        <v>8.43734034012116</v>
      </c>
      <c r="DR9" s="73">
        <f>'7月'!AI9</f>
        <v>8.131466061064849</v>
      </c>
      <c r="DS9" s="73">
        <f>'8月'!AI9</f>
        <v>7.4922745029444355</v>
      </c>
      <c r="DT9" s="73">
        <f>'9月'!AI9</f>
        <v>7.2552103814392455</v>
      </c>
      <c r="DU9" s="73">
        <f>'10月'!AI9</f>
        <v>8.251473477406678</v>
      </c>
      <c r="DV9" s="73">
        <f>'11月'!AI9</f>
        <v>7.497488879322715</v>
      </c>
      <c r="DW9" s="73">
        <f>'12月'!AI9</f>
        <v>7.450779477420772</v>
      </c>
      <c r="DX9" s="73">
        <f>'1月'!AI9</f>
        <v>9.572256052279815</v>
      </c>
      <c r="DY9" s="73">
        <f>'2月'!AI9</f>
        <v>8.710033076074971</v>
      </c>
      <c r="DZ9" s="74">
        <f>'3月'!AI9</f>
        <v>7.248822330028827</v>
      </c>
      <c r="EA9" s="75">
        <v>2499.2</v>
      </c>
      <c r="EB9" s="76">
        <f t="shared" si="5"/>
        <v>17492.1</v>
      </c>
      <c r="EC9" s="76">
        <f t="shared" si="18"/>
        <v>19991.3</v>
      </c>
      <c r="ED9" s="76">
        <f t="shared" si="6"/>
        <v>10917.2</v>
      </c>
      <c r="EE9" s="77">
        <f t="shared" si="19"/>
        <v>30908.5</v>
      </c>
      <c r="EF9" s="78">
        <f t="shared" si="15"/>
        <v>884.6024087309888</v>
      </c>
      <c r="EG9" s="79">
        <f t="shared" si="16"/>
        <v>572.151742519495</v>
      </c>
      <c r="EH9" s="80">
        <f t="shared" si="17"/>
        <v>312.4506662114936</v>
      </c>
      <c r="EI9" s="61">
        <v>4</v>
      </c>
      <c r="EJ9" s="93" t="s">
        <v>22</v>
      </c>
    </row>
    <row r="10" spans="1:140" s="100" customFormat="1" ht="18" customHeight="1">
      <c r="A10" s="94">
        <v>5</v>
      </c>
      <c r="B10" s="82" t="s">
        <v>23</v>
      </c>
      <c r="C10" s="83">
        <f>'4月'!C10</f>
        <v>92323</v>
      </c>
      <c r="D10" s="41">
        <f>'5月'!C10</f>
        <v>92446</v>
      </c>
      <c r="E10" s="42">
        <f>'6月'!C10</f>
        <v>92491</v>
      </c>
      <c r="F10" s="42">
        <f>'7月'!C10</f>
        <v>92539</v>
      </c>
      <c r="G10" s="42">
        <f>'8月'!C10</f>
        <v>92503</v>
      </c>
      <c r="H10" s="42">
        <f>'9月'!C10</f>
        <v>92545</v>
      </c>
      <c r="I10" s="42">
        <f>'10月'!C10</f>
        <v>92546</v>
      </c>
      <c r="J10" s="42">
        <f>'11月'!C10</f>
        <v>92571</v>
      </c>
      <c r="K10" s="42">
        <f>'12月'!C10</f>
        <v>92556</v>
      </c>
      <c r="L10" s="42">
        <f>'1月'!C10</f>
        <v>92533</v>
      </c>
      <c r="M10" s="42">
        <f>'2月'!C10</f>
        <v>92491</v>
      </c>
      <c r="N10" s="44">
        <f>'3月'!C10</f>
        <v>92298</v>
      </c>
      <c r="O10" s="45">
        <f>'4月'!Z10</f>
        <v>2237</v>
      </c>
      <c r="P10" s="46">
        <f>'5月'!Z10</f>
        <v>2385.3</v>
      </c>
      <c r="Q10" s="47">
        <f>'6月'!Z10</f>
        <v>2140.5</v>
      </c>
      <c r="R10" s="47">
        <f>'7月'!Z10</f>
        <v>2340.7</v>
      </c>
      <c r="S10" s="47">
        <f>'8月'!Z10</f>
        <v>2390</v>
      </c>
      <c r="T10" s="47">
        <f>'9月'!Z10</f>
        <v>2175.6000000000004</v>
      </c>
      <c r="U10" s="47">
        <f>'10月'!Z10</f>
        <v>2214.5</v>
      </c>
      <c r="V10" s="47">
        <f>'11月'!Z10</f>
        <v>2063</v>
      </c>
      <c r="W10" s="47">
        <f>'12月'!Z10</f>
        <v>2107.1</v>
      </c>
      <c r="X10" s="47">
        <f>'1月'!Z10</f>
        <v>2021.1999999999998</v>
      </c>
      <c r="Y10" s="47">
        <f>'2月'!Z10</f>
        <v>1804.1</v>
      </c>
      <c r="Z10" s="47">
        <f>'3月'!Z10</f>
        <v>2127.9</v>
      </c>
      <c r="AA10" s="48">
        <f t="shared" si="7"/>
        <v>26006.899999999998</v>
      </c>
      <c r="AB10" s="49">
        <f>'4月'!D10</f>
        <v>1471</v>
      </c>
      <c r="AC10" s="46">
        <f>'5月'!D10</f>
        <v>1639.2000000000003</v>
      </c>
      <c r="AD10" s="47">
        <f>'6月'!D10</f>
        <v>1426.5</v>
      </c>
      <c r="AE10" s="47">
        <f>'7月'!D10</f>
        <v>1543.9</v>
      </c>
      <c r="AF10" s="47">
        <f>'8月'!D10</f>
        <v>1640.3000000000002</v>
      </c>
      <c r="AG10" s="47">
        <f>'9月'!D10</f>
        <v>1483.9</v>
      </c>
      <c r="AH10" s="47">
        <f>'10月'!D10</f>
        <v>1474.3</v>
      </c>
      <c r="AI10" s="47">
        <f>'11月'!D10</f>
        <v>1389.6</v>
      </c>
      <c r="AJ10" s="47">
        <f>'12月'!D10</f>
        <v>1405.5</v>
      </c>
      <c r="AK10" s="47">
        <f>'1月'!AA10</f>
        <v>1358.6</v>
      </c>
      <c r="AL10" s="47">
        <f>'2月'!AA10</f>
        <v>1188.6999999999998</v>
      </c>
      <c r="AM10" s="47">
        <f>'3月'!AA10</f>
        <v>1451.8</v>
      </c>
      <c r="AN10" s="50">
        <f t="shared" si="8"/>
        <v>17473.3</v>
      </c>
      <c r="AO10" s="49">
        <f>'4月'!AB10</f>
        <v>1172.8999999999999</v>
      </c>
      <c r="AP10" s="46">
        <f>'5月'!AB10</f>
        <v>1322.6000000000001</v>
      </c>
      <c r="AQ10" s="47">
        <f>'6月'!AB10</f>
        <v>1124</v>
      </c>
      <c r="AR10" s="47">
        <f>'7月'!AB10</f>
        <v>1260.5000000000002</v>
      </c>
      <c r="AS10" s="47">
        <f>'8月'!AB10</f>
        <v>1323.2</v>
      </c>
      <c r="AT10" s="47">
        <f>'9月'!AB10</f>
        <v>1190.3</v>
      </c>
      <c r="AU10" s="47">
        <f>'10月'!AB10</f>
        <v>1214.3</v>
      </c>
      <c r="AV10" s="47">
        <f>'11月'!AB10</f>
        <v>1117.8</v>
      </c>
      <c r="AW10" s="47">
        <f>'12月'!AB10</f>
        <v>1101.4</v>
      </c>
      <c r="AX10" s="47">
        <f>'1月'!AB10</f>
        <v>1078.8</v>
      </c>
      <c r="AY10" s="47">
        <f>'2月'!AB10</f>
        <v>919.6999999999999</v>
      </c>
      <c r="AZ10" s="47">
        <f>'3月'!AB10</f>
        <v>1152</v>
      </c>
      <c r="BA10" s="217">
        <f t="shared" si="9"/>
        <v>13977.499999999998</v>
      </c>
      <c r="BB10" s="49">
        <f>'4月'!Y10</f>
        <v>766</v>
      </c>
      <c r="BC10" s="46">
        <f>'5月'!Y10</f>
        <v>746.1</v>
      </c>
      <c r="BD10" s="47">
        <f>'6月'!Y10</f>
        <v>714</v>
      </c>
      <c r="BE10" s="47">
        <f>'7月'!Y10</f>
        <v>796.8</v>
      </c>
      <c r="BF10" s="47">
        <f>'8月'!Y10</f>
        <v>749.7</v>
      </c>
      <c r="BG10" s="47">
        <f>'9月'!Y10</f>
        <v>691.7</v>
      </c>
      <c r="BH10" s="47">
        <f>'10月'!Y10</f>
        <v>740.2</v>
      </c>
      <c r="BI10" s="47">
        <f>'11月'!Y10</f>
        <v>673.4</v>
      </c>
      <c r="BJ10" s="47">
        <f>'12月'!Y10</f>
        <v>701.6</v>
      </c>
      <c r="BK10" s="47">
        <f>'1月'!Y10</f>
        <v>662.6</v>
      </c>
      <c r="BL10" s="47">
        <f>'2月'!Y10</f>
        <v>615.4</v>
      </c>
      <c r="BM10" s="47">
        <f>'3月'!Y10</f>
        <v>676.1</v>
      </c>
      <c r="BN10" s="51">
        <f t="shared" si="10"/>
        <v>8533.599999999999</v>
      </c>
      <c r="BO10" s="45">
        <f>'4月'!AG10</f>
        <v>807.6716166791228</v>
      </c>
      <c r="BP10" s="46">
        <f>'5月'!AG10</f>
        <v>832.3254796348418</v>
      </c>
      <c r="BQ10" s="47">
        <f>'6月'!AG10</f>
        <v>771.4264090560164</v>
      </c>
      <c r="BR10" s="47">
        <f>'7月'!AG10</f>
        <v>815.941944616899</v>
      </c>
      <c r="BS10" s="47">
        <f>'8月'!AG10</f>
        <v>833.4516090672561</v>
      </c>
      <c r="BT10" s="47">
        <f>'9月'!AG10</f>
        <v>783.6187800529474</v>
      </c>
      <c r="BU10" s="47">
        <f>'10月'!AG10</f>
        <v>771.8916416805453</v>
      </c>
      <c r="BV10" s="47">
        <f>'11月'!AG10</f>
        <v>742.8532333740228</v>
      </c>
      <c r="BW10" s="47">
        <f>'12月'!AG10</f>
        <v>734.3766772757625</v>
      </c>
      <c r="BX10" s="47">
        <f>'1月'!AG10</f>
        <v>704.6134892416758</v>
      </c>
      <c r="BY10" s="47">
        <f>'2月'!AG10</f>
        <v>672.6097115134036</v>
      </c>
      <c r="BZ10" s="47">
        <f>'3月'!AG10</f>
        <v>743.6990561428305</v>
      </c>
      <c r="CA10" s="52">
        <f t="shared" si="11"/>
        <v>767.8113763589238</v>
      </c>
      <c r="CB10" s="53">
        <f>'4月'!AD10</f>
        <v>531.106369304868</v>
      </c>
      <c r="CC10" s="47">
        <f>'5月'!AD10</f>
        <v>571.98169044457</v>
      </c>
      <c r="CD10" s="47">
        <f>'6月'!AD10</f>
        <v>514.1040749910802</v>
      </c>
      <c r="CE10" s="47">
        <f>'7月'!AD10</f>
        <v>538.1863409638272</v>
      </c>
      <c r="CF10" s="47">
        <f>'8月'!AD10</f>
        <v>572.0128344573305</v>
      </c>
      <c r="CG10" s="47">
        <f>'9月'!AD10</f>
        <v>534.4787220631404</v>
      </c>
      <c r="CH10" s="47">
        <f>'10月'!AD10</f>
        <v>513.8856840504077</v>
      </c>
      <c r="CI10" s="47">
        <f>'11月'!AD10</f>
        <v>500.37268691058756</v>
      </c>
      <c r="CJ10" s="47">
        <f>'12月'!AD10</f>
        <v>489.8516538897463</v>
      </c>
      <c r="CK10" s="47">
        <f>'1月'!AD10</f>
        <v>473.6235337837626</v>
      </c>
      <c r="CL10" s="47">
        <f>'2月'!AD10</f>
        <v>443.1745269530418</v>
      </c>
      <c r="CM10" s="47">
        <f>'3月'!AD10</f>
        <v>507.40273965325497</v>
      </c>
      <c r="CN10" s="50">
        <f t="shared" si="12"/>
        <v>515.8707313263936</v>
      </c>
      <c r="CO10" s="49">
        <f>'4月'!AE10</f>
        <v>423.4769956204485</v>
      </c>
      <c r="CP10" s="46">
        <f>'5月'!AE10</f>
        <v>461.5074327610958</v>
      </c>
      <c r="CQ10" s="47">
        <f>'6月'!AE10</f>
        <v>405.0844586680506</v>
      </c>
      <c r="CR10" s="47">
        <f>'7月'!AE10</f>
        <v>439.39625803802346</v>
      </c>
      <c r="CS10" s="47">
        <f>'8月'!AE10</f>
        <v>461.4322883338047</v>
      </c>
      <c r="CT10" s="47">
        <f>'9月'!AE10</f>
        <v>428.7283663803194</v>
      </c>
      <c r="CU10" s="47">
        <f>'10月'!AE10</f>
        <v>423.25943576097814</v>
      </c>
      <c r="CV10" s="47">
        <f>'11月'!AE10</f>
        <v>402.5018634345529</v>
      </c>
      <c r="CW10" s="47">
        <f>'12月'!AE10</f>
        <v>383.8652519346614</v>
      </c>
      <c r="CX10" s="47">
        <f>'1月'!AE10</f>
        <v>376.0820464050663</v>
      </c>
      <c r="CY10" s="47">
        <f>'2月'!AE10</f>
        <v>342.88517913578914</v>
      </c>
      <c r="CZ10" s="47">
        <f>'3月'!AE10</f>
        <v>402.62292056794996</v>
      </c>
      <c r="DA10" s="217">
        <f t="shared" si="13"/>
        <v>412.6629284173376</v>
      </c>
      <c r="DB10" s="53">
        <f>'4月'!AH10</f>
        <v>276.5652473742549</v>
      </c>
      <c r="DC10" s="47">
        <f>'5月'!AH10</f>
        <v>260.3437891902718</v>
      </c>
      <c r="DD10" s="47">
        <f>'6月'!AH10</f>
        <v>257.322334064936</v>
      </c>
      <c r="DE10" s="47">
        <f>'7月'!AH10</f>
        <v>277.7556036530718</v>
      </c>
      <c r="DF10" s="47">
        <f>'8月'!AH10</f>
        <v>261.4387746099255</v>
      </c>
      <c r="DG10" s="47">
        <f>'9月'!AH10</f>
        <v>249.14005798980676</v>
      </c>
      <c r="DH10" s="47">
        <f>'10月'!AH10</f>
        <v>258.0059576301376</v>
      </c>
      <c r="DI10" s="47">
        <f>'11月'!AH10</f>
        <v>242.4805464634353</v>
      </c>
      <c r="DJ10" s="47">
        <f>'12月'!AH10</f>
        <v>244.52502338601636</v>
      </c>
      <c r="DK10" s="47">
        <f>'1月'!AH10</f>
        <v>230.98995545791337</v>
      </c>
      <c r="DL10" s="47">
        <f>'2月'!AH10</f>
        <v>229.43518456036168</v>
      </c>
      <c r="DM10" s="47">
        <f>'3月'!AH10</f>
        <v>236.2963164895755</v>
      </c>
      <c r="DN10" s="51">
        <f t="shared" si="14"/>
        <v>251.94064503253028</v>
      </c>
      <c r="DO10" s="84">
        <f>'4月'!AI10</f>
        <v>20.26512576478586</v>
      </c>
      <c r="DP10" s="85">
        <f>'5月'!AI10</f>
        <v>19.314299658369936</v>
      </c>
      <c r="DQ10" s="85">
        <f>'6月'!AI10</f>
        <v>21.205748335085875</v>
      </c>
      <c r="DR10" s="85">
        <f>'7月'!AI10</f>
        <v>18.356111147095017</v>
      </c>
      <c r="DS10" s="85">
        <f>'8月'!AI10</f>
        <v>19.331829543376212</v>
      </c>
      <c r="DT10" s="85">
        <f>'9月'!AI10</f>
        <v>19.785699845003034</v>
      </c>
      <c r="DU10" s="85">
        <f>'10月'!AI10</f>
        <v>17.63548802821678</v>
      </c>
      <c r="DV10" s="85">
        <f>'11月'!AI10</f>
        <v>19.55958549222798</v>
      </c>
      <c r="DW10" s="85">
        <f>'12月'!AI10</f>
        <v>21.6364283173248</v>
      </c>
      <c r="DX10" s="85">
        <f>'1月'!AI10</f>
        <v>20.59472986898278</v>
      </c>
      <c r="DY10" s="85">
        <f>'2月'!AI10</f>
        <v>22.6297636073021</v>
      </c>
      <c r="DZ10" s="86">
        <f>'3月'!AI10</f>
        <v>20.65022730403637</v>
      </c>
      <c r="EA10" s="95">
        <v>915.9</v>
      </c>
      <c r="EB10" s="88">
        <f t="shared" si="5"/>
        <v>17473.3</v>
      </c>
      <c r="EC10" s="88">
        <f t="shared" si="18"/>
        <v>18389.2</v>
      </c>
      <c r="ED10" s="88">
        <f t="shared" si="6"/>
        <v>8533.599999999999</v>
      </c>
      <c r="EE10" s="89">
        <f t="shared" si="19"/>
        <v>26922.8</v>
      </c>
      <c r="EF10" s="90">
        <f t="shared" si="15"/>
        <v>794.8518325304451</v>
      </c>
      <c r="EG10" s="91">
        <f t="shared" si="16"/>
        <v>542.911187497915</v>
      </c>
      <c r="EH10" s="92">
        <f t="shared" si="17"/>
        <v>251.94064503253028</v>
      </c>
      <c r="EI10" s="94">
        <v>5</v>
      </c>
      <c r="EJ10" s="82" t="s">
        <v>23</v>
      </c>
    </row>
    <row r="11" spans="1:140" s="101" customFormat="1" ht="18" customHeight="1">
      <c r="A11" s="61">
        <v>6</v>
      </c>
      <c r="B11" s="93" t="s">
        <v>24</v>
      </c>
      <c r="C11" s="63">
        <f>'4月'!C11</f>
        <v>34821</v>
      </c>
      <c r="D11" s="64">
        <f>'5月'!C11</f>
        <v>34784</v>
      </c>
      <c r="E11" s="65">
        <f>'6月'!C11</f>
        <v>34769</v>
      </c>
      <c r="F11" s="65">
        <f>'7月'!C11</f>
        <v>34798</v>
      </c>
      <c r="G11" s="65">
        <f>'8月'!C11</f>
        <v>34775</v>
      </c>
      <c r="H11" s="65">
        <f>'9月'!C11</f>
        <v>34740</v>
      </c>
      <c r="I11" s="65">
        <f>'10月'!C11</f>
        <v>34747</v>
      </c>
      <c r="J11" s="65">
        <f>'11月'!C11</f>
        <v>34758</v>
      </c>
      <c r="K11" s="65">
        <f>'12月'!C11</f>
        <v>34696</v>
      </c>
      <c r="L11" s="65">
        <f>'1月'!C11</f>
        <v>34654</v>
      </c>
      <c r="M11" s="65">
        <f>'2月'!C11</f>
        <v>34620</v>
      </c>
      <c r="N11" s="66">
        <f>'3月'!C11</f>
        <v>34418</v>
      </c>
      <c r="O11" s="67">
        <f>'4月'!Z11</f>
        <v>1157.1</v>
      </c>
      <c r="P11" s="68">
        <f>'5月'!Z11</f>
        <v>1233.8999999999999</v>
      </c>
      <c r="Q11" s="69">
        <f>'6月'!Z11</f>
        <v>1029.4</v>
      </c>
      <c r="R11" s="69">
        <f>'7月'!Z11</f>
        <v>1179.5</v>
      </c>
      <c r="S11" s="69">
        <f>'8月'!Z11</f>
        <v>1266</v>
      </c>
      <c r="T11" s="69">
        <f>'9月'!Z11</f>
        <v>1118.9</v>
      </c>
      <c r="U11" s="69">
        <f>'10月'!Z11</f>
        <v>1110.3</v>
      </c>
      <c r="V11" s="69">
        <f>'11月'!Z11</f>
        <v>1001.8</v>
      </c>
      <c r="W11" s="69">
        <f>'12月'!Z11</f>
        <v>1025.6</v>
      </c>
      <c r="X11" s="69">
        <f>'1月'!Z11</f>
        <v>996.5</v>
      </c>
      <c r="Y11" s="69">
        <f>'2月'!Z11</f>
        <v>821.8</v>
      </c>
      <c r="Z11" s="69">
        <f>'3月'!Z11</f>
        <v>1192.6</v>
      </c>
      <c r="AA11" s="48">
        <f t="shared" si="7"/>
        <v>13133.4</v>
      </c>
      <c r="AB11" s="70">
        <f>'4月'!D11</f>
        <v>829.6</v>
      </c>
      <c r="AC11" s="68">
        <f>'5月'!D11</f>
        <v>907.6999999999999</v>
      </c>
      <c r="AD11" s="69">
        <f>'6月'!D11</f>
        <v>742.3</v>
      </c>
      <c r="AE11" s="69">
        <f>'7月'!D11</f>
        <v>835.9</v>
      </c>
      <c r="AF11" s="69">
        <f>'8月'!D11</f>
        <v>943.4</v>
      </c>
      <c r="AG11" s="69">
        <f>'9月'!D11</f>
        <v>803.3</v>
      </c>
      <c r="AH11" s="69">
        <f>'10月'!D11</f>
        <v>800.1999999999999</v>
      </c>
      <c r="AI11" s="69">
        <f>'11月'!D11</f>
        <v>726.6</v>
      </c>
      <c r="AJ11" s="69">
        <f>'12月'!D11</f>
        <v>722.6</v>
      </c>
      <c r="AK11" s="69">
        <f>'1月'!AA11</f>
        <v>718.8000000000001</v>
      </c>
      <c r="AL11" s="69">
        <f>'2月'!AA11</f>
        <v>588.9</v>
      </c>
      <c r="AM11" s="69">
        <f>'3月'!AA11</f>
        <v>861.1</v>
      </c>
      <c r="AN11" s="50">
        <f t="shared" si="8"/>
        <v>9480.400000000001</v>
      </c>
      <c r="AO11" s="70">
        <f>'4月'!AB11</f>
        <v>728.1</v>
      </c>
      <c r="AP11" s="68">
        <f>'5月'!AB11</f>
        <v>801.3</v>
      </c>
      <c r="AQ11" s="69">
        <f>'6月'!AB11</f>
        <v>640.9</v>
      </c>
      <c r="AR11" s="69">
        <f>'7月'!AB11</f>
        <v>744.1</v>
      </c>
      <c r="AS11" s="69">
        <f>'8月'!AB11</f>
        <v>823.3</v>
      </c>
      <c r="AT11" s="69">
        <f>'9月'!AB11</f>
        <v>700.3</v>
      </c>
      <c r="AU11" s="69">
        <f>'10月'!AB11</f>
        <v>709.3</v>
      </c>
      <c r="AV11" s="69">
        <f>'11月'!AB11</f>
        <v>631.6</v>
      </c>
      <c r="AW11" s="69">
        <f>'12月'!AB11</f>
        <v>626.5</v>
      </c>
      <c r="AX11" s="69">
        <f>'1月'!AB11</f>
        <v>624.2</v>
      </c>
      <c r="AY11" s="69">
        <f>'2月'!AB11</f>
        <v>496.9</v>
      </c>
      <c r="AZ11" s="69">
        <f>'3月'!AB11</f>
        <v>759</v>
      </c>
      <c r="BA11" s="217">
        <f t="shared" si="9"/>
        <v>8285.5</v>
      </c>
      <c r="BB11" s="70">
        <f>'4月'!Y11</f>
        <v>327.5</v>
      </c>
      <c r="BC11" s="68">
        <f>'5月'!Y11</f>
        <v>326.2</v>
      </c>
      <c r="BD11" s="69">
        <f>'6月'!Y11</f>
        <v>287.1</v>
      </c>
      <c r="BE11" s="69">
        <f>'7月'!Y11</f>
        <v>343.6</v>
      </c>
      <c r="BF11" s="69">
        <f>'8月'!Y11</f>
        <v>322.6</v>
      </c>
      <c r="BG11" s="69">
        <f>'9月'!Y11</f>
        <v>315.6</v>
      </c>
      <c r="BH11" s="69">
        <f>'10月'!Y11</f>
        <v>310.1</v>
      </c>
      <c r="BI11" s="69">
        <f>'11月'!Y11</f>
        <v>275.2</v>
      </c>
      <c r="BJ11" s="69">
        <f>'12月'!Y11</f>
        <v>303</v>
      </c>
      <c r="BK11" s="69">
        <f>'1月'!Y11</f>
        <v>277.7</v>
      </c>
      <c r="BL11" s="69">
        <f>'2月'!Y11</f>
        <v>232.9</v>
      </c>
      <c r="BM11" s="69">
        <f>'3月'!Y11</f>
        <v>331.5</v>
      </c>
      <c r="BN11" s="51">
        <f t="shared" si="10"/>
        <v>3652.9999999999995</v>
      </c>
      <c r="BO11" s="67">
        <f>'4月'!AG11</f>
        <v>1107.664914850234</v>
      </c>
      <c r="BP11" s="68">
        <f>'5月'!AG11</f>
        <v>1144.2969700566816</v>
      </c>
      <c r="BQ11" s="69">
        <f>'6月'!AG11</f>
        <v>986.8944557891608</v>
      </c>
      <c r="BR11" s="69">
        <f>'7月'!AG11</f>
        <v>1093.4072963036438</v>
      </c>
      <c r="BS11" s="69">
        <f>'8月'!AG11</f>
        <v>1174.3697966188167</v>
      </c>
      <c r="BT11" s="69">
        <f>'9月'!AG11</f>
        <v>1073.5943197083095</v>
      </c>
      <c r="BU11" s="69">
        <f>'10月'!AG11</f>
        <v>1030.7689593996045</v>
      </c>
      <c r="BV11" s="69">
        <f>'11月'!AG11</f>
        <v>960.7380555076048</v>
      </c>
      <c r="BW11" s="69">
        <f>'12月'!AG11</f>
        <v>953.5355939515198</v>
      </c>
      <c r="BX11" s="69">
        <f>'1月'!AG11</f>
        <v>927.6031999285099</v>
      </c>
      <c r="BY11" s="69">
        <f>'2月'!AG11</f>
        <v>818.542202035897</v>
      </c>
      <c r="BZ11" s="69">
        <f>'3月'!AG11</f>
        <v>1117.757212561319</v>
      </c>
      <c r="CA11" s="52">
        <f t="shared" si="11"/>
        <v>1032.9190143171286</v>
      </c>
      <c r="CB11" s="71">
        <f>'4月'!AD11</f>
        <v>794.1567827843352</v>
      </c>
      <c r="CC11" s="69">
        <f>'5月'!AD11</f>
        <v>841.7848769920171</v>
      </c>
      <c r="CD11" s="69">
        <f>'6月'!AD11</f>
        <v>711.6492661086983</v>
      </c>
      <c r="CE11" s="69">
        <f>'7月'!AD11</f>
        <v>774.8869512337565</v>
      </c>
      <c r="CF11" s="69">
        <f>'8月'!AD11</f>
        <v>875.1188516036269</v>
      </c>
      <c r="CG11" s="69">
        <f>'9月'!AD11</f>
        <v>770.7733640376127</v>
      </c>
      <c r="CH11" s="69">
        <f>'10月'!AD11</f>
        <v>742.8814926700563</v>
      </c>
      <c r="CI11" s="69">
        <f>'11月'!AD11</f>
        <v>696.8179987341044</v>
      </c>
      <c r="CJ11" s="69">
        <f>'12月'!AD11</f>
        <v>671.8260727275432</v>
      </c>
      <c r="CK11" s="69">
        <f>'1月'!AD11</f>
        <v>669.1030407512424</v>
      </c>
      <c r="CL11" s="69">
        <f>'2月'!AD11</f>
        <v>586.565469431662</v>
      </c>
      <c r="CM11" s="69">
        <f>'3月'!AD11</f>
        <v>807.0608215131242</v>
      </c>
      <c r="CN11" s="50">
        <f t="shared" si="12"/>
        <v>745.616932655071</v>
      </c>
      <c r="CO11" s="70">
        <f>'4月'!AE11</f>
        <v>696.9931937623847</v>
      </c>
      <c r="CP11" s="68">
        <f>'5月'!AE11</f>
        <v>743.111404576075</v>
      </c>
      <c r="CQ11" s="69">
        <f>'6月'!AE11</f>
        <v>614.4362315089111</v>
      </c>
      <c r="CR11" s="69">
        <f>'7月'!AE11</f>
        <v>689.7875109618833</v>
      </c>
      <c r="CS11" s="69">
        <f>'8月'!AE11</f>
        <v>763.7114167111152</v>
      </c>
      <c r="CT11" s="69">
        <f>'9月'!AE11</f>
        <v>671.9439646900786</v>
      </c>
      <c r="CU11" s="69">
        <f>'10月'!AE11</f>
        <v>658.4926802685217</v>
      </c>
      <c r="CV11" s="69">
        <f>'11月'!AE11</f>
        <v>605.7118744845312</v>
      </c>
      <c r="CW11" s="69">
        <f>'12月'!AE11</f>
        <v>582.4785975142621</v>
      </c>
      <c r="CX11" s="69">
        <f>'1月'!AE11</f>
        <v>581.0435698899909</v>
      </c>
      <c r="CY11" s="69">
        <f>'2月'!AE11</f>
        <v>494.93017789198984</v>
      </c>
      <c r="CZ11" s="69">
        <f>'3月'!AE11</f>
        <v>711.3682075583107</v>
      </c>
      <c r="DA11" s="217">
        <f t="shared" si="13"/>
        <v>651.6401307448618</v>
      </c>
      <c r="DB11" s="71">
        <f>'4月'!AH11</f>
        <v>313.5081320658989</v>
      </c>
      <c r="DC11" s="69">
        <f>'5月'!AH11</f>
        <v>302.5120930646645</v>
      </c>
      <c r="DD11" s="69">
        <f>'6月'!AH11</f>
        <v>275.2451896804625</v>
      </c>
      <c r="DE11" s="69">
        <f>'7月'!AH11</f>
        <v>318.52034506988724</v>
      </c>
      <c r="DF11" s="69">
        <f>'8月'!AH11</f>
        <v>299.2509450151898</v>
      </c>
      <c r="DG11" s="69">
        <f>'9月'!AH11</f>
        <v>302.82095567069666</v>
      </c>
      <c r="DH11" s="69">
        <f>'10月'!AH11</f>
        <v>287.88746672954824</v>
      </c>
      <c r="DI11" s="69">
        <f>'11月'!AH11</f>
        <v>263.92005677350056</v>
      </c>
      <c r="DJ11" s="69">
        <f>'12月'!AH11</f>
        <v>281.7095212239767</v>
      </c>
      <c r="DK11" s="69">
        <f>'1月'!AH11</f>
        <v>258.5001591772676</v>
      </c>
      <c r="DL11" s="69">
        <f>'2月'!AH11</f>
        <v>231.97673260423514</v>
      </c>
      <c r="DM11" s="69">
        <f>'3月'!AH11</f>
        <v>310.696391048195</v>
      </c>
      <c r="DN11" s="51">
        <f t="shared" si="14"/>
        <v>287.30208166205784</v>
      </c>
      <c r="DO11" s="72">
        <f>'4月'!AI11</f>
        <v>12.234811957569914</v>
      </c>
      <c r="DP11" s="73">
        <f>'5月'!AI11</f>
        <v>11.721934559876612</v>
      </c>
      <c r="DQ11" s="73">
        <f>'6月'!AI11</f>
        <v>13.660245183887916</v>
      </c>
      <c r="DR11" s="73">
        <f>'7月'!AI11</f>
        <v>10.982174901303985</v>
      </c>
      <c r="DS11" s="73">
        <f>'8月'!AI11</f>
        <v>12.730549077803689</v>
      </c>
      <c r="DT11" s="73">
        <f>'9月'!AI11</f>
        <v>12.822108801195071</v>
      </c>
      <c r="DU11" s="73">
        <f>'10月'!AI11</f>
        <v>11.359660084978756</v>
      </c>
      <c r="DV11" s="73">
        <f>'11月'!AI11</f>
        <v>13.07459399944949</v>
      </c>
      <c r="DW11" s="73">
        <f>'12月'!AI11</f>
        <v>13.299197342928315</v>
      </c>
      <c r="DX11" s="73">
        <f>'1月'!AI11</f>
        <v>13.160823594880355</v>
      </c>
      <c r="DY11" s="73">
        <f>'2月'!AI11</f>
        <v>15.622346748174563</v>
      </c>
      <c r="DZ11" s="74">
        <f>'3月'!AI11</f>
        <v>11.85692718615724</v>
      </c>
      <c r="EA11" s="75">
        <v>27.5</v>
      </c>
      <c r="EB11" s="76">
        <f t="shared" si="5"/>
        <v>9480.400000000001</v>
      </c>
      <c r="EC11" s="76">
        <f t="shared" si="18"/>
        <v>9507.900000000001</v>
      </c>
      <c r="ED11" s="76">
        <f t="shared" si="6"/>
        <v>3652.9999999999995</v>
      </c>
      <c r="EE11" s="77">
        <f t="shared" si="19"/>
        <v>13160.900000000001</v>
      </c>
      <c r="EF11" s="78">
        <f t="shared" si="15"/>
        <v>1035.0818413759043</v>
      </c>
      <c r="EG11" s="79">
        <f t="shared" si="16"/>
        <v>747.7797597138464</v>
      </c>
      <c r="EH11" s="80">
        <f t="shared" si="17"/>
        <v>287.30208166205784</v>
      </c>
      <c r="EI11" s="61">
        <v>6</v>
      </c>
      <c r="EJ11" s="93" t="s">
        <v>24</v>
      </c>
    </row>
    <row r="12" spans="1:140" s="100" customFormat="1" ht="18" customHeight="1">
      <c r="A12" s="94">
        <v>7</v>
      </c>
      <c r="B12" s="82" t="s">
        <v>25</v>
      </c>
      <c r="C12" s="83">
        <f>'4月'!C12</f>
        <v>26864</v>
      </c>
      <c r="D12" s="41">
        <f>'5月'!C12</f>
        <v>26860</v>
      </c>
      <c r="E12" s="42">
        <f>'6月'!C12</f>
        <v>26820</v>
      </c>
      <c r="F12" s="42">
        <f>'7月'!C12</f>
        <v>26778</v>
      </c>
      <c r="G12" s="42">
        <f>'8月'!C12</f>
        <v>26758</v>
      </c>
      <c r="H12" s="42">
        <f>'9月'!C12</f>
        <v>26737</v>
      </c>
      <c r="I12" s="42">
        <f>'10月'!C12</f>
        <v>26669</v>
      </c>
      <c r="J12" s="42">
        <f>'11月'!C12</f>
        <v>26613</v>
      </c>
      <c r="K12" s="42">
        <f>'12月'!C12</f>
        <v>26555</v>
      </c>
      <c r="L12" s="42">
        <f>'1月'!C12</f>
        <v>26506</v>
      </c>
      <c r="M12" s="42">
        <f>'2月'!C12</f>
        <v>26490</v>
      </c>
      <c r="N12" s="44">
        <f>'3月'!C12</f>
        <v>26378</v>
      </c>
      <c r="O12" s="45">
        <f>'4月'!Z12</f>
        <v>726.5</v>
      </c>
      <c r="P12" s="46">
        <f>'5月'!Z12</f>
        <v>782.2</v>
      </c>
      <c r="Q12" s="47">
        <f>'6月'!Z12</f>
        <v>684</v>
      </c>
      <c r="R12" s="47">
        <f>'7月'!Z12</f>
        <v>764.6</v>
      </c>
      <c r="S12" s="47">
        <f>'8月'!Z12</f>
        <v>806.9000000000001</v>
      </c>
      <c r="T12" s="47">
        <f>'9月'!Z12</f>
        <v>728.7</v>
      </c>
      <c r="U12" s="47">
        <f>'10月'!Z12</f>
        <v>714.0999999999999</v>
      </c>
      <c r="V12" s="47">
        <f>'11月'!Z12</f>
        <v>658.2</v>
      </c>
      <c r="W12" s="47">
        <f>'12月'!Z12</f>
        <v>627.6</v>
      </c>
      <c r="X12" s="47">
        <f>'1月'!Z12</f>
        <v>608.3</v>
      </c>
      <c r="Y12" s="47">
        <f>'2月'!Z12</f>
        <v>544.5999999999999</v>
      </c>
      <c r="Z12" s="47">
        <f>'3月'!Z12</f>
        <v>621.4</v>
      </c>
      <c r="AA12" s="48">
        <f t="shared" si="7"/>
        <v>8267.1</v>
      </c>
      <c r="AB12" s="49">
        <f>'4月'!D12</f>
        <v>518.3</v>
      </c>
      <c r="AC12" s="46">
        <f>'5月'!D12</f>
        <v>578.3000000000001</v>
      </c>
      <c r="AD12" s="47">
        <f>'6月'!D12</f>
        <v>498.59999999999997</v>
      </c>
      <c r="AE12" s="47">
        <f>'7月'!D12</f>
        <v>539.1</v>
      </c>
      <c r="AF12" s="47">
        <f>'8月'!D12</f>
        <v>591.6</v>
      </c>
      <c r="AG12" s="47">
        <f>'9月'!D12</f>
        <v>526.2</v>
      </c>
      <c r="AH12" s="47">
        <f>'10月'!D12</f>
        <v>520.6999999999999</v>
      </c>
      <c r="AI12" s="47">
        <f>'11月'!D12</f>
        <v>458.5</v>
      </c>
      <c r="AJ12" s="47">
        <f>'12月'!D12</f>
        <v>450.3</v>
      </c>
      <c r="AK12" s="47">
        <f>'1月'!AA12</f>
        <v>431.1</v>
      </c>
      <c r="AL12" s="47">
        <f>'2月'!AA12</f>
        <v>388.09999999999997</v>
      </c>
      <c r="AM12" s="47">
        <f>'3月'!AA12</f>
        <v>447.49999999999994</v>
      </c>
      <c r="AN12" s="50">
        <f t="shared" si="8"/>
        <v>5948.3</v>
      </c>
      <c r="AO12" s="49">
        <f>'4月'!AB12</f>
        <v>398.40000000000003</v>
      </c>
      <c r="AP12" s="46">
        <f>'5月'!AB12</f>
        <v>457.1</v>
      </c>
      <c r="AQ12" s="47">
        <f>'6月'!AB12</f>
        <v>385</v>
      </c>
      <c r="AR12" s="47">
        <f>'7月'!AB12</f>
        <v>438.79999999999995</v>
      </c>
      <c r="AS12" s="47">
        <f>'8月'!AB12</f>
        <v>474.00000000000006</v>
      </c>
      <c r="AT12" s="47">
        <f>'9月'!AB12</f>
        <v>415.6</v>
      </c>
      <c r="AU12" s="47">
        <f>'10月'!AB12</f>
        <v>423.90000000000003</v>
      </c>
      <c r="AV12" s="47">
        <f>'11月'!AB12</f>
        <v>361.7</v>
      </c>
      <c r="AW12" s="47">
        <f>'12月'!AB12</f>
        <v>351</v>
      </c>
      <c r="AX12" s="47">
        <f>'1月'!AB12</f>
        <v>325</v>
      </c>
      <c r="AY12" s="47">
        <f>'2月'!AB12</f>
        <v>286.79999999999995</v>
      </c>
      <c r="AZ12" s="47">
        <f>'3月'!AB12</f>
        <v>350.49999999999994</v>
      </c>
      <c r="BA12" s="217">
        <f t="shared" si="9"/>
        <v>4667.8</v>
      </c>
      <c r="BB12" s="49">
        <f>'4月'!Y12</f>
        <v>208.2</v>
      </c>
      <c r="BC12" s="46">
        <f>'5月'!Y12</f>
        <v>203.9</v>
      </c>
      <c r="BD12" s="47">
        <f>'6月'!Y12</f>
        <v>185.4</v>
      </c>
      <c r="BE12" s="47">
        <f>'7月'!Y12</f>
        <v>225.5</v>
      </c>
      <c r="BF12" s="47">
        <f>'8月'!Y12</f>
        <v>215.3</v>
      </c>
      <c r="BG12" s="47">
        <f>'9月'!Y12</f>
        <v>202.5</v>
      </c>
      <c r="BH12" s="47">
        <f>'10月'!Y12</f>
        <v>193.4</v>
      </c>
      <c r="BI12" s="47">
        <f>'11月'!Y12</f>
        <v>199.7</v>
      </c>
      <c r="BJ12" s="47">
        <f>'12月'!Y12</f>
        <v>177.3</v>
      </c>
      <c r="BK12" s="47">
        <f>'1月'!Y12</f>
        <v>177.2</v>
      </c>
      <c r="BL12" s="47">
        <f>'2月'!Y12</f>
        <v>156.5</v>
      </c>
      <c r="BM12" s="47">
        <f>'3月'!Y12</f>
        <v>173.9</v>
      </c>
      <c r="BN12" s="51">
        <f t="shared" si="10"/>
        <v>2318.8</v>
      </c>
      <c r="BO12" s="45">
        <f>'4月'!AG12</f>
        <v>901.4542386341077</v>
      </c>
      <c r="BP12" s="46">
        <f>'5月'!AG12</f>
        <v>939.3990344198112</v>
      </c>
      <c r="BQ12" s="47">
        <f>'6月'!AG12</f>
        <v>850.1118568232662</v>
      </c>
      <c r="BR12" s="47">
        <f>'7月'!AG12</f>
        <v>921.0738714255083</v>
      </c>
      <c r="BS12" s="47">
        <f>'8月'!AG12</f>
        <v>972.7570168945556</v>
      </c>
      <c r="BT12" s="47">
        <f>'9月'!AG12</f>
        <v>908.4788869357071</v>
      </c>
      <c r="BU12" s="47">
        <f>'10月'!AG12</f>
        <v>863.7550665929633</v>
      </c>
      <c r="BV12" s="47">
        <f>'11月'!AG12</f>
        <v>824.4091233607637</v>
      </c>
      <c r="BW12" s="47">
        <f>'12月'!AG12</f>
        <v>762.3860399293008</v>
      </c>
      <c r="BX12" s="47">
        <f>'1月'!AG12</f>
        <v>740.30712461938</v>
      </c>
      <c r="BY12" s="47">
        <f>'2月'!AG12</f>
        <v>708.9207378190858</v>
      </c>
      <c r="BZ12" s="47">
        <f>'3月'!AG12</f>
        <v>759.9196789113116</v>
      </c>
      <c r="CA12" s="52">
        <f t="shared" si="11"/>
        <v>844.8107460834344</v>
      </c>
      <c r="CB12" s="53">
        <f>'4月'!AD12</f>
        <v>643.1159420289856</v>
      </c>
      <c r="CC12" s="47">
        <f>'5月'!AD12</f>
        <v>694.5211731078713</v>
      </c>
      <c r="CD12" s="47">
        <f>'6月'!AD12</f>
        <v>619.6868008948546</v>
      </c>
      <c r="CE12" s="47">
        <f>'7月'!AD12</f>
        <v>649.4257442917752</v>
      </c>
      <c r="CF12" s="47">
        <f>'8月'!AD12</f>
        <v>713.2024429233103</v>
      </c>
      <c r="CG12" s="47">
        <f>'9月'!AD12</f>
        <v>656.0197479148745</v>
      </c>
      <c r="CH12" s="47">
        <f>'10月'!AD12</f>
        <v>629.8239226648315</v>
      </c>
      <c r="CI12" s="47">
        <f>'11月'!AD12</f>
        <v>574.2807399892282</v>
      </c>
      <c r="CJ12" s="47">
        <f>'12月'!AD12</f>
        <v>547.0083393565395</v>
      </c>
      <c r="CK12" s="47">
        <f>'1月'!AD12</f>
        <v>524.6529696258668</v>
      </c>
      <c r="CL12" s="47">
        <f>'2月'!AD12</f>
        <v>505.20040093203676</v>
      </c>
      <c r="CM12" s="47">
        <f>'3月'!AD12</f>
        <v>547.254677040251</v>
      </c>
      <c r="CN12" s="50">
        <f t="shared" si="12"/>
        <v>607.8537529397363</v>
      </c>
      <c r="CO12" s="49">
        <f>'4月'!AE12</f>
        <v>494.34187016081006</v>
      </c>
      <c r="CP12" s="46">
        <f>'5月'!AE12</f>
        <v>548.9635625585473</v>
      </c>
      <c r="CQ12" s="47">
        <f>'6月'!AE12</f>
        <v>478.498632861049</v>
      </c>
      <c r="CR12" s="47">
        <f>'7月'!AE12</f>
        <v>528.5995484979244</v>
      </c>
      <c r="CS12" s="47">
        <f>'8月'!AE12</f>
        <v>571.4299491981898</v>
      </c>
      <c r="CT12" s="47">
        <f>'9月'!AE12</f>
        <v>518.1334230965828</v>
      </c>
      <c r="CU12" s="47">
        <f>'10月'!AE12</f>
        <v>512.7373935425811</v>
      </c>
      <c r="CV12" s="47">
        <f>'11月'!AE12</f>
        <v>453.0367364320695</v>
      </c>
      <c r="CW12" s="47">
        <f>'12月'!AE12</f>
        <v>426.3822498648575</v>
      </c>
      <c r="CX12" s="47">
        <f>'1月'!AE12</f>
        <v>395.5282188086446</v>
      </c>
      <c r="CY12" s="47">
        <f>'2月'!AE12</f>
        <v>373.3354160971609</v>
      </c>
      <c r="CZ12" s="47">
        <f>'3月'!AE12</f>
        <v>428.63187553655405</v>
      </c>
      <c r="DA12" s="217">
        <f t="shared" si="13"/>
        <v>477.0001089339981</v>
      </c>
      <c r="DB12" s="53">
        <f>'4月'!AH12</f>
        <v>258.3382966051221</v>
      </c>
      <c r="DC12" s="47">
        <f>'5月'!AH12</f>
        <v>244.87786131194008</v>
      </c>
      <c r="DD12" s="47">
        <f>'6月'!AH12</f>
        <v>230.4250559284116</v>
      </c>
      <c r="DE12" s="47">
        <f>'7月'!AH12</f>
        <v>271.6481271337328</v>
      </c>
      <c r="DF12" s="47">
        <f>'8月'!AH12</f>
        <v>259.5545739712453</v>
      </c>
      <c r="DG12" s="47">
        <f>'9月'!AH12</f>
        <v>252.45913902083257</v>
      </c>
      <c r="DH12" s="47">
        <f>'10月'!AH12</f>
        <v>233.9311439281321</v>
      </c>
      <c r="DI12" s="47">
        <f>'11月'!AH12</f>
        <v>250.12838337153522</v>
      </c>
      <c r="DJ12" s="47">
        <f>'12月'!AH12</f>
        <v>215.37770057276137</v>
      </c>
      <c r="DK12" s="47">
        <f>'1月'!AH12</f>
        <v>215.65415499351332</v>
      </c>
      <c r="DL12" s="47">
        <f>'2月'!AH12</f>
        <v>203.72033688704911</v>
      </c>
      <c r="DM12" s="47">
        <f>'3月'!AH12</f>
        <v>212.6650018710607</v>
      </c>
      <c r="DN12" s="51">
        <f t="shared" si="14"/>
        <v>236.95699314369827</v>
      </c>
      <c r="DO12" s="84">
        <f>'4月'!AI12</f>
        <v>23.13332047076982</v>
      </c>
      <c r="DP12" s="85">
        <f>'5月'!AI12</f>
        <v>20.957980287048244</v>
      </c>
      <c r="DQ12" s="85">
        <f>'6月'!AI12</f>
        <v>22.78379462494986</v>
      </c>
      <c r="DR12" s="85">
        <f>'7月'!AI12</f>
        <v>18.605082544982384</v>
      </c>
      <c r="DS12" s="85">
        <f>'8月'!AI12</f>
        <v>19.878296146044622</v>
      </c>
      <c r="DT12" s="85">
        <f>'9月'!AI12</f>
        <v>21.018624097301405</v>
      </c>
      <c r="DU12" s="85">
        <f>'10月'!AI12</f>
        <v>18.590359131937774</v>
      </c>
      <c r="DV12" s="85">
        <f>'11月'!AI12</f>
        <v>21.112322791712106</v>
      </c>
      <c r="DW12" s="85">
        <f>'12月'!AI12</f>
        <v>22.05196535642905</v>
      </c>
      <c r="DX12" s="85">
        <f>'1月'!AI12</f>
        <v>24.611459058223147</v>
      </c>
      <c r="DY12" s="85">
        <f>'2月'!AI12</f>
        <v>26.101520226745688</v>
      </c>
      <c r="DZ12" s="86">
        <f>'3月'!AI12</f>
        <v>21.67597765363129</v>
      </c>
      <c r="EA12" s="95">
        <v>285.7</v>
      </c>
      <c r="EB12" s="88">
        <f t="shared" si="5"/>
        <v>5948.3</v>
      </c>
      <c r="EC12" s="88">
        <f t="shared" si="18"/>
        <v>6234</v>
      </c>
      <c r="ED12" s="88">
        <f t="shared" si="6"/>
        <v>2318.8</v>
      </c>
      <c r="EE12" s="89">
        <f t="shared" si="19"/>
        <v>8552.8</v>
      </c>
      <c r="EF12" s="90">
        <f t="shared" si="15"/>
        <v>874.006283836218</v>
      </c>
      <c r="EG12" s="91">
        <f t="shared" si="16"/>
        <v>637.0492906925199</v>
      </c>
      <c r="EH12" s="92">
        <f t="shared" si="17"/>
        <v>236.95699314369827</v>
      </c>
      <c r="EI12" s="94">
        <v>7</v>
      </c>
      <c r="EJ12" s="82" t="s">
        <v>25</v>
      </c>
    </row>
    <row r="13" spans="1:140" s="101" customFormat="1" ht="18" customHeight="1">
      <c r="A13" s="61">
        <v>8</v>
      </c>
      <c r="B13" s="93" t="s">
        <v>73</v>
      </c>
      <c r="C13" s="63">
        <f>'4月'!C13</f>
        <v>116360</v>
      </c>
      <c r="D13" s="64">
        <f>'5月'!C13</f>
        <v>116260</v>
      </c>
      <c r="E13" s="65">
        <f>'6月'!C13</f>
        <v>116167</v>
      </c>
      <c r="F13" s="65">
        <f>'7月'!C13</f>
        <v>116023</v>
      </c>
      <c r="G13" s="65">
        <f>'8月'!C13</f>
        <v>115937</v>
      </c>
      <c r="H13" s="65">
        <f>'9月'!C13</f>
        <v>115822</v>
      </c>
      <c r="I13" s="65">
        <f>'10月'!C13</f>
        <v>115717</v>
      </c>
      <c r="J13" s="65">
        <f>'11月'!C13</f>
        <v>115557</v>
      </c>
      <c r="K13" s="65">
        <f>'12月'!C13</f>
        <v>115437</v>
      </c>
      <c r="L13" s="65">
        <f>'1月'!C13</f>
        <v>115255</v>
      </c>
      <c r="M13" s="65">
        <f>'2月'!C13</f>
        <v>115129</v>
      </c>
      <c r="N13" s="66">
        <f>'3月'!C13</f>
        <v>114438</v>
      </c>
      <c r="O13" s="67">
        <f>'4月'!Z13</f>
        <v>2754.2</v>
      </c>
      <c r="P13" s="68">
        <f>'5月'!Z13</f>
        <v>3160.9999999999995</v>
      </c>
      <c r="Q13" s="69">
        <f>'6月'!Z13</f>
        <v>2695.9</v>
      </c>
      <c r="R13" s="69">
        <f>'7月'!Z13</f>
        <v>3012.2</v>
      </c>
      <c r="S13" s="69">
        <f>'8月'!Z13</f>
        <v>3145.9</v>
      </c>
      <c r="T13" s="69">
        <f>'9月'!Z13</f>
        <v>2772.5</v>
      </c>
      <c r="U13" s="69">
        <f>'10月'!Z13</f>
        <v>2856.3999999999996</v>
      </c>
      <c r="V13" s="69">
        <f>'11月'!Z13</f>
        <v>2641.6</v>
      </c>
      <c r="W13" s="69">
        <f>'12月'!Z13</f>
        <v>2674</v>
      </c>
      <c r="X13" s="69">
        <f>'1月'!Z13</f>
        <v>2663.2999999999997</v>
      </c>
      <c r="Y13" s="69">
        <f>'2月'!Z13</f>
        <v>2236</v>
      </c>
      <c r="Z13" s="69">
        <f>'3月'!Z13</f>
        <v>2742.9</v>
      </c>
      <c r="AA13" s="48">
        <f t="shared" si="7"/>
        <v>33355.899999999994</v>
      </c>
      <c r="AB13" s="70">
        <f>'4月'!D13</f>
        <v>1960.2</v>
      </c>
      <c r="AC13" s="68">
        <f>'5月'!D13</f>
        <v>2350.8999999999996</v>
      </c>
      <c r="AD13" s="69">
        <f>'6月'!D13</f>
        <v>1963.0000000000002</v>
      </c>
      <c r="AE13" s="69">
        <f>'7月'!D13</f>
        <v>2182.4</v>
      </c>
      <c r="AF13" s="69">
        <f>'8月'!D13</f>
        <v>2345.9</v>
      </c>
      <c r="AG13" s="69">
        <f>'9月'!D13</f>
        <v>2024.2</v>
      </c>
      <c r="AH13" s="69">
        <f>'10月'!D13</f>
        <v>2079.1</v>
      </c>
      <c r="AI13" s="69">
        <f>'11月'!D13</f>
        <v>1904.8</v>
      </c>
      <c r="AJ13" s="69">
        <f>'12月'!D13</f>
        <v>1937.4</v>
      </c>
      <c r="AK13" s="69">
        <f>'1月'!AA13</f>
        <v>1888.8999999999999</v>
      </c>
      <c r="AL13" s="69">
        <f>'2月'!AA13</f>
        <v>1580.3</v>
      </c>
      <c r="AM13" s="69">
        <f>'3月'!AA13</f>
        <v>1991.8</v>
      </c>
      <c r="AN13" s="50">
        <f t="shared" si="8"/>
        <v>24208.9</v>
      </c>
      <c r="AO13" s="70">
        <f>'4月'!AB13</f>
        <v>1716.2</v>
      </c>
      <c r="AP13" s="68">
        <f>'5月'!AB13</f>
        <v>2115.2999999999997</v>
      </c>
      <c r="AQ13" s="69">
        <f>'6月'!AB13</f>
        <v>1711.6000000000001</v>
      </c>
      <c r="AR13" s="69">
        <f>'7月'!AB13</f>
        <v>1969.6000000000001</v>
      </c>
      <c r="AS13" s="69">
        <f>'8月'!AB13</f>
        <v>2088.1</v>
      </c>
      <c r="AT13" s="69">
        <f>'9月'!AB13</f>
        <v>1779.8</v>
      </c>
      <c r="AU13" s="69">
        <f>'10月'!AB13</f>
        <v>1878.8</v>
      </c>
      <c r="AV13" s="69">
        <f>'11月'!AB13</f>
        <v>1700.7</v>
      </c>
      <c r="AW13" s="69">
        <f>'12月'!AB13</f>
        <v>1704.2</v>
      </c>
      <c r="AX13" s="69">
        <f>'1月'!AB13</f>
        <v>1685.3999999999999</v>
      </c>
      <c r="AY13" s="69">
        <f>'2月'!AB13</f>
        <v>1371.7</v>
      </c>
      <c r="AZ13" s="69">
        <f>'3月'!AB13</f>
        <v>1779.7</v>
      </c>
      <c r="BA13" s="217">
        <f t="shared" si="9"/>
        <v>21501.100000000002</v>
      </c>
      <c r="BB13" s="70">
        <f>'4月'!Y13</f>
        <v>794</v>
      </c>
      <c r="BC13" s="68">
        <f>'5月'!Y13</f>
        <v>810.1</v>
      </c>
      <c r="BD13" s="69">
        <f>'6月'!Y13</f>
        <v>732.9</v>
      </c>
      <c r="BE13" s="69">
        <f>'7月'!Y13</f>
        <v>829.8</v>
      </c>
      <c r="BF13" s="69">
        <f>'8月'!Y13</f>
        <v>800</v>
      </c>
      <c r="BG13" s="69">
        <f>'9月'!Y13</f>
        <v>748.3</v>
      </c>
      <c r="BH13" s="69">
        <f>'10月'!Y13</f>
        <v>777.3</v>
      </c>
      <c r="BI13" s="69">
        <f>'11月'!Y13</f>
        <v>736.8</v>
      </c>
      <c r="BJ13" s="69">
        <f>'12月'!Y13</f>
        <v>736.6</v>
      </c>
      <c r="BK13" s="69">
        <f>'1月'!Y13</f>
        <v>774.4</v>
      </c>
      <c r="BL13" s="69">
        <f>'2月'!Y13</f>
        <v>655.7</v>
      </c>
      <c r="BM13" s="69">
        <f>'3月'!Y13</f>
        <v>751.1</v>
      </c>
      <c r="BN13" s="51">
        <f t="shared" si="10"/>
        <v>9147.000000000002</v>
      </c>
      <c r="BO13" s="67">
        <f>'4月'!AG13</f>
        <v>788.98819754784</v>
      </c>
      <c r="BP13" s="68">
        <f>'5月'!AG13</f>
        <v>877.0664195379653</v>
      </c>
      <c r="BQ13" s="69">
        <f>'6月'!AG13</f>
        <v>773.5702336578662</v>
      </c>
      <c r="BR13" s="69">
        <f>'7月'!AG13</f>
        <v>837.486894283753</v>
      </c>
      <c r="BS13" s="69">
        <f>'8月'!AG13</f>
        <v>875.3085310236622</v>
      </c>
      <c r="BT13" s="69">
        <f>'9月'!AG13</f>
        <v>797.9197964692949</v>
      </c>
      <c r="BU13" s="69">
        <f>'10月'!AG13</f>
        <v>796.2696534119528</v>
      </c>
      <c r="BV13" s="69">
        <f>'11月'!AG13</f>
        <v>761.990475119061</v>
      </c>
      <c r="BW13" s="69">
        <f>'12月'!AG13</f>
        <v>747.230649758128</v>
      </c>
      <c r="BX13" s="69">
        <f>'1月'!AG13</f>
        <v>745.4158450896399</v>
      </c>
      <c r="BY13" s="69">
        <f>'2月'!AG13</f>
        <v>669.7135237504197</v>
      </c>
      <c r="BZ13" s="69">
        <f>'3月'!AG13</f>
        <v>773.1753889555072</v>
      </c>
      <c r="CA13" s="52">
        <f t="shared" si="11"/>
        <v>786.8655246655575</v>
      </c>
      <c r="CB13" s="71">
        <f>'4月'!AD13</f>
        <v>561.5331729116534</v>
      </c>
      <c r="CC13" s="69">
        <f>'5月'!AD13</f>
        <v>652.2921372008234</v>
      </c>
      <c r="CD13" s="69">
        <f>'6月'!AD13</f>
        <v>563.2695458549617</v>
      </c>
      <c r="CE13" s="69">
        <f>'7月'!AD13</f>
        <v>606.7762426415453</v>
      </c>
      <c r="CF13" s="69">
        <f>'8月'!AD13</f>
        <v>652.7182310081088</v>
      </c>
      <c r="CG13" s="69">
        <f>'9月'!AD13</f>
        <v>582.5605958568609</v>
      </c>
      <c r="CH13" s="69">
        <f>'10月'!AD13</f>
        <v>579.5841746284804</v>
      </c>
      <c r="CI13" s="69">
        <f>'11月'!AD13</f>
        <v>549.45467027816</v>
      </c>
      <c r="CJ13" s="69">
        <f>'12月'!AD13</f>
        <v>541.3929172929684</v>
      </c>
      <c r="CK13" s="69">
        <f>'1月'!AD13</f>
        <v>528.6734463972593</v>
      </c>
      <c r="CL13" s="69">
        <f>'2月'!AD13</f>
        <v>473.32212950929704</v>
      </c>
      <c r="CM13" s="69">
        <f>'3月'!AD13</f>
        <v>561.453476146261</v>
      </c>
      <c r="CN13" s="50">
        <f t="shared" si="12"/>
        <v>571.0878375362685</v>
      </c>
      <c r="CO13" s="70">
        <f>'4月'!AE13</f>
        <v>491.6351552652688</v>
      </c>
      <c r="CP13" s="68">
        <f>'5月'!AE13</f>
        <v>586.9214164026125</v>
      </c>
      <c r="CQ13" s="69">
        <f>'6月'!AE13</f>
        <v>491.1320197072606</v>
      </c>
      <c r="CR13" s="69">
        <f>'7月'!AE13</f>
        <v>547.611110477817</v>
      </c>
      <c r="CS13" s="69">
        <f>'8月'!AE13</f>
        <v>580.9885068280965</v>
      </c>
      <c r="CT13" s="69">
        <f>'9月'!AE13</f>
        <v>512.2227786315784</v>
      </c>
      <c r="CU13" s="69">
        <f>'10月'!AE13</f>
        <v>523.7471729556005</v>
      </c>
      <c r="CV13" s="69">
        <f>'11月'!AE13</f>
        <v>490.58040620646096</v>
      </c>
      <c r="CW13" s="69">
        <f>'12月'!AE13</f>
        <v>476.2268037837703</v>
      </c>
      <c r="CX13" s="69">
        <f>'1月'!AE13</f>
        <v>471.7169921954264</v>
      </c>
      <c r="CY13" s="69">
        <f>'2月'!AE13</f>
        <v>410.84348860843056</v>
      </c>
      <c r="CZ13" s="69">
        <f>'3月'!AE13</f>
        <v>501.6662071982631</v>
      </c>
      <c r="DA13" s="217">
        <f t="shared" si="13"/>
        <v>507.2108482273487</v>
      </c>
      <c r="DB13" s="71">
        <f>'4月'!AH13</f>
        <v>227.45502463618652</v>
      </c>
      <c r="DC13" s="69">
        <f>'5月'!AH13</f>
        <v>224.774282337142</v>
      </c>
      <c r="DD13" s="69">
        <f>'6月'!AH13</f>
        <v>210.30068780290443</v>
      </c>
      <c r="DE13" s="69">
        <f>'7月'!AH13</f>
        <v>230.71065164220775</v>
      </c>
      <c r="DF13" s="69">
        <f>'8月'!AH13</f>
        <v>222.59030001555348</v>
      </c>
      <c r="DG13" s="69">
        <f>'9月'!AH13</f>
        <v>215.35920061243402</v>
      </c>
      <c r="DH13" s="69">
        <f>'10月'!AH13</f>
        <v>216.68547878347258</v>
      </c>
      <c r="DI13" s="69">
        <f>'11月'!AH13</f>
        <v>212.53580484090102</v>
      </c>
      <c r="DJ13" s="69">
        <f>'12月'!AH13</f>
        <v>205.83773246515977</v>
      </c>
      <c r="DK13" s="69">
        <f>'1月'!AH13</f>
        <v>216.7423986923806</v>
      </c>
      <c r="DL13" s="69">
        <f>'2月'!AH13</f>
        <v>196.39139424112267</v>
      </c>
      <c r="DM13" s="69">
        <f>'3月'!AH13</f>
        <v>211.72191280924622</v>
      </c>
      <c r="DN13" s="51">
        <f t="shared" si="14"/>
        <v>215.77768712928918</v>
      </c>
      <c r="DO13" s="72">
        <f>'4月'!AI13</f>
        <v>12.447709417406386</v>
      </c>
      <c r="DP13" s="73">
        <f>'5月'!AI13</f>
        <v>10.021693819388322</v>
      </c>
      <c r="DQ13" s="73">
        <f>'6月'!AI13</f>
        <v>12.80692817116658</v>
      </c>
      <c r="DR13" s="73">
        <f>'7月'!AI13</f>
        <v>9.750733137829911</v>
      </c>
      <c r="DS13" s="73">
        <f>'8月'!AI13</f>
        <v>10.989385736817425</v>
      </c>
      <c r="DT13" s="73">
        <f>'9月'!AI13</f>
        <v>12.073905740539471</v>
      </c>
      <c r="DU13" s="73">
        <f>'10月'!AI13</f>
        <v>9.633976239719109</v>
      </c>
      <c r="DV13" s="73">
        <f>'11月'!AI13</f>
        <v>10.715035699286014</v>
      </c>
      <c r="DW13" s="73">
        <f>'12月'!AI13</f>
        <v>12.036750283885619</v>
      </c>
      <c r="DX13" s="73">
        <f>'1月'!AI13</f>
        <v>10.77346603843507</v>
      </c>
      <c r="DY13" s="73">
        <f>'2月'!AI13</f>
        <v>13.200025311649688</v>
      </c>
      <c r="DZ13" s="74">
        <f>'3月'!AI13</f>
        <v>10.648659503966261</v>
      </c>
      <c r="EA13" s="75">
        <v>1679.7</v>
      </c>
      <c r="EB13" s="76">
        <f t="shared" si="5"/>
        <v>24208.9</v>
      </c>
      <c r="EC13" s="76">
        <f t="shared" si="18"/>
        <v>25888.600000000002</v>
      </c>
      <c r="ED13" s="76">
        <f t="shared" si="6"/>
        <v>9147.000000000002</v>
      </c>
      <c r="EE13" s="77">
        <f t="shared" si="19"/>
        <v>35035.600000000006</v>
      </c>
      <c r="EF13" s="78">
        <f t="shared" si="15"/>
        <v>826.4896397930385</v>
      </c>
      <c r="EG13" s="79">
        <f t="shared" si="16"/>
        <v>610.7119526637493</v>
      </c>
      <c r="EH13" s="80">
        <f t="shared" si="17"/>
        <v>215.77768712928918</v>
      </c>
      <c r="EI13" s="61">
        <v>8</v>
      </c>
      <c r="EJ13" s="93" t="s">
        <v>73</v>
      </c>
    </row>
    <row r="14" spans="1:140" s="100" customFormat="1" ht="18" customHeight="1">
      <c r="A14" s="94">
        <v>9</v>
      </c>
      <c r="B14" s="82" t="s">
        <v>26</v>
      </c>
      <c r="C14" s="83">
        <f>'4月'!C14</f>
        <v>19078</v>
      </c>
      <c r="D14" s="41">
        <f>'5月'!C14</f>
        <v>19025</v>
      </c>
      <c r="E14" s="42">
        <f>'6月'!C14</f>
        <v>18987</v>
      </c>
      <c r="F14" s="42">
        <f>'7月'!C14</f>
        <v>18972</v>
      </c>
      <c r="G14" s="42">
        <f>'8月'!C14</f>
        <v>18971</v>
      </c>
      <c r="H14" s="42">
        <f>'9月'!C14</f>
        <v>18959</v>
      </c>
      <c r="I14" s="42">
        <f>'10月'!C14</f>
        <v>18946</v>
      </c>
      <c r="J14" s="42">
        <f>'11月'!C14</f>
        <v>18925</v>
      </c>
      <c r="K14" s="42">
        <f>'12月'!C14</f>
        <v>18931</v>
      </c>
      <c r="L14" s="42">
        <f>'1月'!C14</f>
        <v>18910</v>
      </c>
      <c r="M14" s="42">
        <f>'2月'!C14</f>
        <v>18881</v>
      </c>
      <c r="N14" s="44">
        <f>'3月'!C14</f>
        <v>18766</v>
      </c>
      <c r="O14" s="45">
        <f>'4月'!Z14</f>
        <v>477.29999999999995</v>
      </c>
      <c r="P14" s="46">
        <f>'5月'!Z14</f>
        <v>500.1</v>
      </c>
      <c r="Q14" s="47">
        <f>'6月'!Z14</f>
        <v>416.70000000000005</v>
      </c>
      <c r="R14" s="47">
        <f>'7月'!Z14</f>
        <v>436.4</v>
      </c>
      <c r="S14" s="47">
        <f>'8月'!Z14</f>
        <v>517</v>
      </c>
      <c r="T14" s="47">
        <f>'9月'!Z14</f>
        <v>455.6</v>
      </c>
      <c r="U14" s="47">
        <f>'10月'!Z14</f>
        <v>480.5</v>
      </c>
      <c r="V14" s="47">
        <f>'11月'!Z14</f>
        <v>426.8</v>
      </c>
      <c r="W14" s="47">
        <f>'12月'!Z14</f>
        <v>439.3</v>
      </c>
      <c r="X14" s="47">
        <f>'1月'!Z14</f>
        <v>444.79999999999995</v>
      </c>
      <c r="Y14" s="47">
        <f>'2月'!Z14</f>
        <v>379.79999999999995</v>
      </c>
      <c r="Z14" s="47">
        <f>'3月'!Z14</f>
        <v>402.5</v>
      </c>
      <c r="AA14" s="48">
        <f t="shared" si="7"/>
        <v>5376.8</v>
      </c>
      <c r="AB14" s="49">
        <f>'4月'!D14</f>
        <v>388.09999999999997</v>
      </c>
      <c r="AC14" s="46">
        <f>'5月'!D14</f>
        <v>407.7</v>
      </c>
      <c r="AD14" s="47">
        <f>'6月'!D14</f>
        <v>334.3</v>
      </c>
      <c r="AE14" s="47">
        <f>'7月'!D14</f>
        <v>342.5</v>
      </c>
      <c r="AF14" s="47">
        <f>'8月'!D14</f>
        <v>425.90000000000003</v>
      </c>
      <c r="AG14" s="47">
        <f>'9月'!D14</f>
        <v>369.8</v>
      </c>
      <c r="AH14" s="47">
        <f>'10月'!D14</f>
        <v>391.59999999999997</v>
      </c>
      <c r="AI14" s="47">
        <f>'11月'!D14</f>
        <v>346.1</v>
      </c>
      <c r="AJ14" s="47">
        <f>'12月'!D14</f>
        <v>353.5</v>
      </c>
      <c r="AK14" s="47">
        <f>'1月'!AA14</f>
        <v>366.2</v>
      </c>
      <c r="AL14" s="47">
        <f>'2月'!AA14</f>
        <v>308.79999999999995</v>
      </c>
      <c r="AM14" s="47">
        <f>'3月'!AA14</f>
        <v>320.9</v>
      </c>
      <c r="AN14" s="50">
        <f t="shared" si="8"/>
        <v>4355.4</v>
      </c>
      <c r="AO14" s="49">
        <f>'4月'!AB14</f>
        <v>330.29999999999995</v>
      </c>
      <c r="AP14" s="46">
        <f>'5月'!AB14</f>
        <v>349.9</v>
      </c>
      <c r="AQ14" s="47">
        <f>'6月'!AB14</f>
        <v>281.90000000000003</v>
      </c>
      <c r="AR14" s="47">
        <f>'7月'!AB14</f>
        <v>290.7</v>
      </c>
      <c r="AS14" s="47">
        <f>'8月'!AB14</f>
        <v>373.50000000000006</v>
      </c>
      <c r="AT14" s="47">
        <f>'9月'!AB14</f>
        <v>312.40000000000003</v>
      </c>
      <c r="AU14" s="47">
        <f>'10月'!AB14</f>
        <v>341.79999999999995</v>
      </c>
      <c r="AV14" s="47">
        <f>'11月'!AB14</f>
        <v>290.6</v>
      </c>
      <c r="AW14" s="47">
        <f>'12月'!AB14</f>
        <v>296.1</v>
      </c>
      <c r="AX14" s="47">
        <f>'1月'!AB14</f>
        <v>314.9</v>
      </c>
      <c r="AY14" s="47">
        <f>'2月'!AB14</f>
        <v>257.9</v>
      </c>
      <c r="AZ14" s="47">
        <f>'3月'!AB14</f>
        <v>260.9</v>
      </c>
      <c r="BA14" s="217">
        <f t="shared" si="9"/>
        <v>3700.9</v>
      </c>
      <c r="BB14" s="49">
        <f>'4月'!Y14</f>
        <v>89.2</v>
      </c>
      <c r="BC14" s="46">
        <f>'5月'!Y14</f>
        <v>92.4</v>
      </c>
      <c r="BD14" s="47">
        <f>'6月'!Y14</f>
        <v>82.4</v>
      </c>
      <c r="BE14" s="47">
        <f>'7月'!Y14</f>
        <v>93.9</v>
      </c>
      <c r="BF14" s="47">
        <f>'8月'!Y14</f>
        <v>91.1</v>
      </c>
      <c r="BG14" s="47">
        <f>'9月'!Y14</f>
        <v>85.8</v>
      </c>
      <c r="BH14" s="47">
        <f>'10月'!Y14</f>
        <v>88.9</v>
      </c>
      <c r="BI14" s="47">
        <f>'11月'!Y14</f>
        <v>80.7</v>
      </c>
      <c r="BJ14" s="47">
        <f>'12月'!Y14</f>
        <v>85.8</v>
      </c>
      <c r="BK14" s="47">
        <f>'1月'!Y14</f>
        <v>78.6</v>
      </c>
      <c r="BL14" s="47">
        <f>'2月'!Y14</f>
        <v>71</v>
      </c>
      <c r="BM14" s="47">
        <f>'3月'!Y14</f>
        <v>81.6</v>
      </c>
      <c r="BN14" s="51">
        <f t="shared" si="10"/>
        <v>1021.4</v>
      </c>
      <c r="BO14" s="45">
        <f>'4月'!AG14</f>
        <v>833.9448579515672</v>
      </c>
      <c r="BP14" s="46">
        <f>'5月'!AG14</f>
        <v>847.950489593489</v>
      </c>
      <c r="BQ14" s="47">
        <f>'6月'!AG14</f>
        <v>731.5531679570233</v>
      </c>
      <c r="BR14" s="47">
        <f>'7月'!AG14</f>
        <v>742.0102970081546</v>
      </c>
      <c r="BS14" s="47">
        <f>'8月'!AG14</f>
        <v>879.1006986895109</v>
      </c>
      <c r="BT14" s="47">
        <f>'9月'!AG14</f>
        <v>801.0267770803664</v>
      </c>
      <c r="BU14" s="47">
        <f>'10月'!AG14</f>
        <v>818.1146416130053</v>
      </c>
      <c r="BV14" s="47">
        <f>'11月'!AG14</f>
        <v>751.7393218846324</v>
      </c>
      <c r="BW14" s="47">
        <f>'12月'!AG14</f>
        <v>748.5588580600858</v>
      </c>
      <c r="BX14" s="47">
        <f>'1月'!AG14</f>
        <v>758.7724535575987</v>
      </c>
      <c r="BY14" s="47">
        <f>'2月'!AG14</f>
        <v>693.6365512492946</v>
      </c>
      <c r="BZ14" s="47">
        <f>'3月'!AG14</f>
        <v>691.8827116989202</v>
      </c>
      <c r="CA14" s="52">
        <f t="shared" si="11"/>
        <v>774.8673654999558</v>
      </c>
      <c r="CB14" s="53">
        <f>'4月'!AD14</f>
        <v>678.0934409616661</v>
      </c>
      <c r="CC14" s="47">
        <f>'5月'!AD14</f>
        <v>691.280573099911</v>
      </c>
      <c r="CD14" s="47">
        <f>'6月'!AD14</f>
        <v>586.8927862923755</v>
      </c>
      <c r="CE14" s="47">
        <f>'7月'!AD14</f>
        <v>582.3522610570416</v>
      </c>
      <c r="CF14" s="47">
        <f>'8月'!AD14</f>
        <v>724.1953337947053</v>
      </c>
      <c r="CG14" s="47">
        <f>'9月'!AD14</f>
        <v>650.1749389032474</v>
      </c>
      <c r="CH14" s="47">
        <f>'10月'!AD14</f>
        <v>666.7506631751362</v>
      </c>
      <c r="CI14" s="47">
        <f>'11月'!AD14</f>
        <v>609.599295464553</v>
      </c>
      <c r="CJ14" s="47">
        <f>'12月'!AD14</f>
        <v>602.35728733039</v>
      </c>
      <c r="CK14" s="47">
        <f>'1月'!AD14</f>
        <v>624.6908104604152</v>
      </c>
      <c r="CL14" s="47">
        <f>'2月'!AD14</f>
        <v>563.9677910104848</v>
      </c>
      <c r="CM14" s="47">
        <f>'3月'!AD14</f>
        <v>551.6153097743688</v>
      </c>
      <c r="CN14" s="50">
        <f t="shared" si="12"/>
        <v>627.6702357719289</v>
      </c>
      <c r="CO14" s="49">
        <f>'4月'!AE14</f>
        <v>577.104518293322</v>
      </c>
      <c r="CP14" s="46">
        <f>'5月'!AE14</f>
        <v>593.2770971980839</v>
      </c>
      <c r="CQ14" s="47">
        <f>'6月'!AE14</f>
        <v>494.9000193114587</v>
      </c>
      <c r="CR14" s="47">
        <f>'7月'!AE14</f>
        <v>494.2767950052029</v>
      </c>
      <c r="CS14" s="47">
        <f>'8月'!AE14</f>
        <v>635.0949921867164</v>
      </c>
      <c r="CT14" s="47">
        <f>'9月'!AE14</f>
        <v>549.2554107987412</v>
      </c>
      <c r="CU14" s="47">
        <f>'10月'!AE14</f>
        <v>581.9595931390744</v>
      </c>
      <c r="CV14" s="47">
        <f>'11月'!AE14</f>
        <v>511.8450022016733</v>
      </c>
      <c r="CW14" s="47">
        <f>'12月'!AE14</f>
        <v>504.5487773084257</v>
      </c>
      <c r="CX14" s="47">
        <f>'1月'!AE14</f>
        <v>537.1795090496579</v>
      </c>
      <c r="CY14" s="47">
        <f>'2月'!AE14</f>
        <v>471.00807416322556</v>
      </c>
      <c r="CZ14" s="47">
        <f>'3月'!AE14</f>
        <v>448.4775142416106</v>
      </c>
      <c r="DA14" s="217">
        <f t="shared" si="13"/>
        <v>533.3482058062019</v>
      </c>
      <c r="DB14" s="53">
        <f>'4月'!AH14</f>
        <v>155.8514169899011</v>
      </c>
      <c r="DC14" s="47">
        <f>'5月'!AH14</f>
        <v>156.66991649357806</v>
      </c>
      <c r="DD14" s="47">
        <f>'6月'!AH14</f>
        <v>144.66038166464776</v>
      </c>
      <c r="DE14" s="47">
        <f>'7月'!AH14</f>
        <v>159.65803595111302</v>
      </c>
      <c r="DF14" s="47">
        <f>'8月'!AH14</f>
        <v>154.90536489480547</v>
      </c>
      <c r="DG14" s="47">
        <f>'9月'!AH14</f>
        <v>150.85183817711905</v>
      </c>
      <c r="DH14" s="47">
        <f>'10月'!AH14</f>
        <v>151.3639784378693</v>
      </c>
      <c r="DI14" s="47">
        <f>'11月'!AH14</f>
        <v>142.14002642007927</v>
      </c>
      <c r="DJ14" s="47">
        <f>'12月'!AH14</f>
        <v>146.2015707296958</v>
      </c>
      <c r="DK14" s="47">
        <f>'1月'!AH14</f>
        <v>134.0816430971836</v>
      </c>
      <c r="DL14" s="47">
        <f>'2月'!AH14</f>
        <v>129.66876023880968</v>
      </c>
      <c r="DM14" s="47">
        <f>'3月'!AH14</f>
        <v>140.26740192455125</v>
      </c>
      <c r="DN14" s="51">
        <f t="shared" si="14"/>
        <v>147.19712972802685</v>
      </c>
      <c r="DO14" s="84">
        <f>'4月'!AI14</f>
        <v>14.893068796701883</v>
      </c>
      <c r="DP14" s="85">
        <f>'5月'!AI14</f>
        <v>14.177090998283052</v>
      </c>
      <c r="DQ14" s="85">
        <f>'6月'!AI14</f>
        <v>15.67454382291355</v>
      </c>
      <c r="DR14" s="85">
        <f>'7月'!AI14</f>
        <v>15.124087591240876</v>
      </c>
      <c r="DS14" s="85">
        <f>'8月'!AI14</f>
        <v>12.303357595679737</v>
      </c>
      <c r="DT14" s="85">
        <f>'9月'!AI14</f>
        <v>15.521903731746889</v>
      </c>
      <c r="DU14" s="85">
        <f>'10月'!AI14</f>
        <v>12.7170582226762</v>
      </c>
      <c r="DV14" s="85">
        <f>'11月'!AI14</f>
        <v>16.035827795434844</v>
      </c>
      <c r="DW14" s="85">
        <f>'12月'!AI14</f>
        <v>16.23762376237624</v>
      </c>
      <c r="DX14" s="85">
        <f>'1月'!AI14</f>
        <v>14.008738394320044</v>
      </c>
      <c r="DY14" s="85">
        <f>'2月'!AI14</f>
        <v>16.48316062176166</v>
      </c>
      <c r="DZ14" s="86">
        <f>'3月'!AI14</f>
        <v>18.69741352446245</v>
      </c>
      <c r="EA14" s="95">
        <v>83.2</v>
      </c>
      <c r="EB14" s="88">
        <f t="shared" si="5"/>
        <v>4355.4</v>
      </c>
      <c r="EC14" s="88">
        <f t="shared" si="18"/>
        <v>4438.599999999999</v>
      </c>
      <c r="ED14" s="88">
        <f t="shared" si="6"/>
        <v>1021.4</v>
      </c>
      <c r="EE14" s="89">
        <f t="shared" si="19"/>
        <v>5459.999999999999</v>
      </c>
      <c r="EF14" s="90">
        <f t="shared" si="15"/>
        <v>786.8575761846745</v>
      </c>
      <c r="EG14" s="91">
        <f t="shared" si="16"/>
        <v>639.6604464566477</v>
      </c>
      <c r="EH14" s="92">
        <f t="shared" si="17"/>
        <v>147.19712972802685</v>
      </c>
      <c r="EI14" s="94">
        <v>9</v>
      </c>
      <c r="EJ14" s="82" t="s">
        <v>26</v>
      </c>
    </row>
    <row r="15" spans="1:140" s="101" customFormat="1" ht="18" customHeight="1">
      <c r="A15" s="61">
        <v>10</v>
      </c>
      <c r="B15" s="93" t="s">
        <v>74</v>
      </c>
      <c r="C15" s="63">
        <f>'4月'!C15</f>
        <v>33414</v>
      </c>
      <c r="D15" s="64">
        <f>'5月'!C15</f>
        <v>33356</v>
      </c>
      <c r="E15" s="65">
        <f>'6月'!C15</f>
        <v>33317</v>
      </c>
      <c r="F15" s="65">
        <f>'7月'!C15</f>
        <v>33246</v>
      </c>
      <c r="G15" s="65">
        <f>'8月'!C15</f>
        <v>33212</v>
      </c>
      <c r="H15" s="65">
        <f>'9月'!C15</f>
        <v>33167</v>
      </c>
      <c r="I15" s="65">
        <f>'10月'!C15</f>
        <v>33088</v>
      </c>
      <c r="J15" s="65">
        <f>'11月'!C15</f>
        <v>33051</v>
      </c>
      <c r="K15" s="65">
        <f>'12月'!C15</f>
        <v>32986</v>
      </c>
      <c r="L15" s="65">
        <f>'1月'!C15</f>
        <v>32886</v>
      </c>
      <c r="M15" s="65">
        <f>'2月'!C15</f>
        <v>32821</v>
      </c>
      <c r="N15" s="66">
        <f>'3月'!C15</f>
        <v>32609</v>
      </c>
      <c r="O15" s="67">
        <f>'4月'!Z15</f>
        <v>1136.1000000000001</v>
      </c>
      <c r="P15" s="68">
        <f>'5月'!Z15</f>
        <v>1239.7</v>
      </c>
      <c r="Q15" s="69">
        <f>'6月'!Z15</f>
        <v>1053.5</v>
      </c>
      <c r="R15" s="69">
        <f>'7月'!Z15</f>
        <v>1190.6</v>
      </c>
      <c r="S15" s="69">
        <f>'8月'!Z15</f>
        <v>1224.3</v>
      </c>
      <c r="T15" s="69">
        <f>'9月'!Z15</f>
        <v>1164.1</v>
      </c>
      <c r="U15" s="69">
        <f>'10月'!Z15</f>
        <v>1084.3999999999999</v>
      </c>
      <c r="V15" s="69">
        <f>'11月'!Z15</f>
        <v>1061.3</v>
      </c>
      <c r="W15" s="69">
        <f>'12月'!Z15</f>
        <v>1100.7</v>
      </c>
      <c r="X15" s="69">
        <f>'1月'!Z15</f>
        <v>1043.9</v>
      </c>
      <c r="Y15" s="69">
        <f>'2月'!Z15</f>
        <v>850.5</v>
      </c>
      <c r="Z15" s="69">
        <f>'3月'!Z15</f>
        <v>1096.1</v>
      </c>
      <c r="AA15" s="48">
        <f t="shared" si="7"/>
        <v>13245.199999999999</v>
      </c>
      <c r="AB15" s="70">
        <f>'4月'!D15</f>
        <v>693.8000000000001</v>
      </c>
      <c r="AC15" s="68">
        <f>'5月'!D15</f>
        <v>822.4</v>
      </c>
      <c r="AD15" s="69">
        <f>'6月'!D15</f>
        <v>649.4</v>
      </c>
      <c r="AE15" s="69">
        <f>'7月'!D15</f>
        <v>738.8</v>
      </c>
      <c r="AF15" s="69">
        <f>'8月'!D15</f>
        <v>803.1999999999999</v>
      </c>
      <c r="AG15" s="69">
        <f>'9月'!D15</f>
        <v>734.4</v>
      </c>
      <c r="AH15" s="69">
        <f>'10月'!D15</f>
        <v>659.1999999999999</v>
      </c>
      <c r="AI15" s="69">
        <f>'11月'!D15</f>
        <v>662</v>
      </c>
      <c r="AJ15" s="69">
        <f>'12月'!D15</f>
        <v>689.3000000000001</v>
      </c>
      <c r="AK15" s="69">
        <f>'1月'!AA15</f>
        <v>671.4</v>
      </c>
      <c r="AL15" s="69">
        <f>'2月'!AA15</f>
        <v>529.4</v>
      </c>
      <c r="AM15" s="69">
        <f>'3月'!AA15</f>
        <v>699.1999999999999</v>
      </c>
      <c r="AN15" s="50">
        <f t="shared" si="8"/>
        <v>8352.499999999998</v>
      </c>
      <c r="AO15" s="70">
        <f>'4月'!AB15</f>
        <v>609.5000000000001</v>
      </c>
      <c r="AP15" s="68">
        <f>'5月'!AB15</f>
        <v>699.9</v>
      </c>
      <c r="AQ15" s="69">
        <f>'6月'!AB15</f>
        <v>553.6</v>
      </c>
      <c r="AR15" s="69">
        <f>'7月'!AB15</f>
        <v>635</v>
      </c>
      <c r="AS15" s="69">
        <f>'8月'!AB15</f>
        <v>716.4</v>
      </c>
      <c r="AT15" s="69">
        <f>'9月'!AB15</f>
        <v>595.5</v>
      </c>
      <c r="AU15" s="69">
        <f>'10月'!AB15</f>
        <v>600.3</v>
      </c>
      <c r="AV15" s="69">
        <f>'11月'!AB15</f>
        <v>551.1</v>
      </c>
      <c r="AW15" s="69">
        <f>'12月'!AB15</f>
        <v>584.6</v>
      </c>
      <c r="AX15" s="69">
        <f>'1月'!AB15</f>
        <v>576.4</v>
      </c>
      <c r="AY15" s="69">
        <f>'2月'!AB15</f>
        <v>452.7</v>
      </c>
      <c r="AZ15" s="69">
        <f>'3月'!AB15</f>
        <v>608.3</v>
      </c>
      <c r="BA15" s="217">
        <f t="shared" si="9"/>
        <v>7183.3</v>
      </c>
      <c r="BB15" s="70">
        <f>'4月'!Y15</f>
        <v>442.3</v>
      </c>
      <c r="BC15" s="68">
        <f>'5月'!Y15</f>
        <v>417.3</v>
      </c>
      <c r="BD15" s="69">
        <f>'6月'!Y15</f>
        <v>404.1</v>
      </c>
      <c r="BE15" s="69">
        <f>'7月'!Y15</f>
        <v>451.8</v>
      </c>
      <c r="BF15" s="69">
        <f>'8月'!Y15</f>
        <v>421.1</v>
      </c>
      <c r="BG15" s="69">
        <f>'9月'!Y15</f>
        <v>429.7</v>
      </c>
      <c r="BH15" s="69">
        <f>'10月'!Y15</f>
        <v>425.2</v>
      </c>
      <c r="BI15" s="69">
        <f>'11月'!Y15</f>
        <v>399.3</v>
      </c>
      <c r="BJ15" s="69">
        <f>'12月'!Y15</f>
        <v>411.4</v>
      </c>
      <c r="BK15" s="69">
        <f>'1月'!Y15</f>
        <v>372.5</v>
      </c>
      <c r="BL15" s="69">
        <f>'2月'!Y15</f>
        <v>321.1</v>
      </c>
      <c r="BM15" s="69">
        <f>'3月'!Y15</f>
        <v>396.9</v>
      </c>
      <c r="BN15" s="51">
        <f t="shared" si="10"/>
        <v>4892.7</v>
      </c>
      <c r="BO15" s="67">
        <f>'4月'!AG15</f>
        <v>1133.3572753935475</v>
      </c>
      <c r="BP15" s="68">
        <f>'5月'!AG15</f>
        <v>1198.8944292074939</v>
      </c>
      <c r="BQ15" s="69">
        <f>'6月'!AG15</f>
        <v>1054.0164680693542</v>
      </c>
      <c r="BR15" s="69">
        <f>'7月'!AG15</f>
        <v>1155.2202253775858</v>
      </c>
      <c r="BS15" s="69">
        <f>'8月'!AG15</f>
        <v>1189.1349026585804</v>
      </c>
      <c r="BT15" s="69">
        <f>'9月'!AG15</f>
        <v>1169.937990572959</v>
      </c>
      <c r="BU15" s="69">
        <f>'10月'!AG15</f>
        <v>1057.2003494103699</v>
      </c>
      <c r="BV15" s="69">
        <f>'11月'!AG15</f>
        <v>1070.3660000201708</v>
      </c>
      <c r="BW15" s="69">
        <f>'12月'!AG15</f>
        <v>1076.4097378555518</v>
      </c>
      <c r="BX15" s="69">
        <f>'1月'!AG15</f>
        <v>1023.9674496255883</v>
      </c>
      <c r="BY15" s="69">
        <f>'2月'!AG15</f>
        <v>893.5616284359572</v>
      </c>
      <c r="BZ15" s="69">
        <f>'3月'!AG15</f>
        <v>1084.3038583252794</v>
      </c>
      <c r="CA15" s="52">
        <f t="shared" si="11"/>
        <v>1091.1168039994984</v>
      </c>
      <c r="CB15" s="71">
        <f>'4月'!AD15</f>
        <v>692.1250573611859</v>
      </c>
      <c r="CC15" s="69">
        <f>'5月'!AD15</f>
        <v>795.3301432445292</v>
      </c>
      <c r="CD15" s="69">
        <f>'6月'!AD15</f>
        <v>649.7183619973787</v>
      </c>
      <c r="CE15" s="69">
        <f>'7月'!AD15</f>
        <v>716.8458781362006</v>
      </c>
      <c r="CF15" s="69">
        <f>'8月'!AD15</f>
        <v>780.1299957652305</v>
      </c>
      <c r="CG15" s="69">
        <f>'9月'!AD15</f>
        <v>738.0830343413634</v>
      </c>
      <c r="CH15" s="69">
        <f>'10月'!AD15</f>
        <v>642.6655019654332</v>
      </c>
      <c r="CI15" s="69">
        <f>'11月'!AD15</f>
        <v>667.6550381733282</v>
      </c>
      <c r="CJ15" s="69">
        <f>'12月'!AD15</f>
        <v>674.088518491716</v>
      </c>
      <c r="CK15" s="69">
        <f>'1月'!AD15</f>
        <v>658.580080159613</v>
      </c>
      <c r="CL15" s="69">
        <f>'2月'!AD15</f>
        <v>556.204028329213</v>
      </c>
      <c r="CM15" s="69">
        <f>'3月'!AD15</f>
        <v>691.6752647943028</v>
      </c>
      <c r="CN15" s="50">
        <f t="shared" si="12"/>
        <v>688.0645898443066</v>
      </c>
      <c r="CO15" s="70">
        <f>'4月'!AE15</f>
        <v>608.0285708585225</v>
      </c>
      <c r="CP15" s="68">
        <f>'5月'!AE15</f>
        <v>676.8623142714567</v>
      </c>
      <c r="CQ15" s="69">
        <f>'6月'!AE15</f>
        <v>553.8713969845224</v>
      </c>
      <c r="CR15" s="69">
        <f>'7月'!AE15</f>
        <v>616.1303906557762</v>
      </c>
      <c r="CS15" s="69">
        <f>'8月'!AE15</f>
        <v>695.8231187328328</v>
      </c>
      <c r="CT15" s="69">
        <f>'9月'!AE15</f>
        <v>598.4864473723883</v>
      </c>
      <c r="CU15" s="69">
        <f>'10月'!AE15</f>
        <v>585.2428714045047</v>
      </c>
      <c r="CV15" s="69">
        <f>'11月'!AE15</f>
        <v>555.8076911439897</v>
      </c>
      <c r="CW15" s="69">
        <f>'12月'!AE15</f>
        <v>571.6990394752025</v>
      </c>
      <c r="CX15" s="69">
        <f>'1月'!AE15</f>
        <v>565.3940396246662</v>
      </c>
      <c r="CY15" s="69">
        <f>'2月'!AE15</f>
        <v>475.6206339717317</v>
      </c>
      <c r="CZ15" s="69">
        <f>'3月'!AE15</f>
        <v>601.7535234187277</v>
      </c>
      <c r="DA15" s="217">
        <f t="shared" si="13"/>
        <v>591.7479040082142</v>
      </c>
      <c r="DB15" s="71">
        <f>'4月'!AH15</f>
        <v>441.2322180323617</v>
      </c>
      <c r="DC15" s="69">
        <f>'5月'!AH15</f>
        <v>403.56428596296456</v>
      </c>
      <c r="DD15" s="69">
        <f>'6月'!AH15</f>
        <v>404.29810607197527</v>
      </c>
      <c r="DE15" s="69">
        <f>'7月'!AH15</f>
        <v>438.37434724138535</v>
      </c>
      <c r="DF15" s="69">
        <f>'8月'!AH15</f>
        <v>409.00490689334987</v>
      </c>
      <c r="DG15" s="69">
        <f>'9月'!AH15</f>
        <v>431.8549562315957</v>
      </c>
      <c r="DH15" s="69">
        <f>'10月'!AH15</f>
        <v>414.53484744493664</v>
      </c>
      <c r="DI15" s="69">
        <f>'11月'!AH15</f>
        <v>402.7109618468428</v>
      </c>
      <c r="DJ15" s="69">
        <f>'12月'!AH15</f>
        <v>402.32121936383567</v>
      </c>
      <c r="DK15" s="69">
        <f>'1月'!AH15</f>
        <v>365.3873694659753</v>
      </c>
      <c r="DL15" s="69">
        <f>'2月'!AH15</f>
        <v>337.35760010674414</v>
      </c>
      <c r="DM15" s="69">
        <f>'3月'!AH15</f>
        <v>392.6285935309765</v>
      </c>
      <c r="DN15" s="51">
        <f t="shared" si="14"/>
        <v>403.05221415519173</v>
      </c>
      <c r="DO15" s="72">
        <f>'4月'!AI15</f>
        <v>12.150475641395214</v>
      </c>
      <c r="DP15" s="73">
        <f>'5月'!AI15</f>
        <v>14.895428015564203</v>
      </c>
      <c r="DQ15" s="73">
        <f>'6月'!AI15</f>
        <v>14.752078842008007</v>
      </c>
      <c r="DR15" s="73">
        <f>'7月'!AI15</f>
        <v>14.049810503519222</v>
      </c>
      <c r="DS15" s="73">
        <f>'8月'!AI15</f>
        <v>10.806772908366534</v>
      </c>
      <c r="DT15" s="73">
        <f>'9月'!AI15</f>
        <v>18.913398692810457</v>
      </c>
      <c r="DU15" s="73">
        <f>'10月'!AI15</f>
        <v>8.935072815533982</v>
      </c>
      <c r="DV15" s="73">
        <f>'11月'!AI15</f>
        <v>16.75226586102719</v>
      </c>
      <c r="DW15" s="73">
        <f>'12月'!AI15</f>
        <v>15.189322501088059</v>
      </c>
      <c r="DX15" s="73">
        <f>'1月'!AI15</f>
        <v>14.149538278224606</v>
      </c>
      <c r="DY15" s="73">
        <f>'2月'!AI15</f>
        <v>14.48809973554968</v>
      </c>
      <c r="DZ15" s="74">
        <f>'3月'!AI15</f>
        <v>13.000572082379865</v>
      </c>
      <c r="EA15" s="75">
        <v>206.8</v>
      </c>
      <c r="EB15" s="76">
        <f t="shared" si="5"/>
        <v>8352.499999999998</v>
      </c>
      <c r="EC15" s="76">
        <f t="shared" si="18"/>
        <v>8559.299999999997</v>
      </c>
      <c r="ED15" s="76">
        <f t="shared" si="6"/>
        <v>4892.7</v>
      </c>
      <c r="EE15" s="77">
        <f t="shared" si="19"/>
        <v>13451.999999999996</v>
      </c>
      <c r="EF15" s="78">
        <f t="shared" si="15"/>
        <v>1108.1526324556255</v>
      </c>
      <c r="EG15" s="79">
        <f t="shared" si="16"/>
        <v>705.1004183004337</v>
      </c>
      <c r="EH15" s="80">
        <f t="shared" si="17"/>
        <v>403.05221415519173</v>
      </c>
      <c r="EI15" s="61">
        <v>10</v>
      </c>
      <c r="EJ15" s="93" t="s">
        <v>74</v>
      </c>
    </row>
    <row r="16" spans="1:140" s="100" customFormat="1" ht="18" customHeight="1">
      <c r="A16" s="94">
        <v>11</v>
      </c>
      <c r="B16" s="82" t="s">
        <v>28</v>
      </c>
      <c r="C16" s="83">
        <f>'4月'!C16</f>
        <v>26816</v>
      </c>
      <c r="D16" s="41">
        <f>'5月'!C16</f>
        <v>26781</v>
      </c>
      <c r="E16" s="42">
        <f>'6月'!C16</f>
        <v>26759</v>
      </c>
      <c r="F16" s="42">
        <f>'7月'!C16</f>
        <v>26751</v>
      </c>
      <c r="G16" s="42">
        <f>'8月'!C16</f>
        <v>26722</v>
      </c>
      <c r="H16" s="42">
        <f>'9月'!C16</f>
        <v>26692</v>
      </c>
      <c r="I16" s="42">
        <f>'10月'!C16</f>
        <v>26661</v>
      </c>
      <c r="J16" s="42">
        <f>'11月'!C16</f>
        <v>26636</v>
      </c>
      <c r="K16" s="42">
        <f>'12月'!C16</f>
        <v>26576</v>
      </c>
      <c r="L16" s="42">
        <f>'1月'!C16</f>
        <v>26535</v>
      </c>
      <c r="M16" s="42">
        <f>'2月'!C16</f>
        <v>26507</v>
      </c>
      <c r="N16" s="44">
        <f>'3月'!C16</f>
        <v>26344</v>
      </c>
      <c r="O16" s="45">
        <f>'4月'!Z16</f>
        <v>760.7</v>
      </c>
      <c r="P16" s="46">
        <f>'5月'!Z16</f>
        <v>813.1999999999999</v>
      </c>
      <c r="Q16" s="47">
        <f>'6月'!Z16</f>
        <v>669.1</v>
      </c>
      <c r="R16" s="47">
        <f>'7月'!Z16</f>
        <v>727.0999999999999</v>
      </c>
      <c r="S16" s="47">
        <f>'8月'!Z16</f>
        <v>814.7</v>
      </c>
      <c r="T16" s="47">
        <f>'9月'!Z16</f>
        <v>712.2</v>
      </c>
      <c r="U16" s="47">
        <f>'10月'!Z16</f>
        <v>727.7</v>
      </c>
      <c r="V16" s="47">
        <f>'11月'!Z16</f>
        <v>663.9000000000001</v>
      </c>
      <c r="W16" s="47">
        <f>'12月'!Z16</f>
        <v>676.6</v>
      </c>
      <c r="X16" s="47">
        <f>'1月'!Z16</f>
        <v>651.8</v>
      </c>
      <c r="Y16" s="47">
        <f>'2月'!Z16</f>
        <v>533.1</v>
      </c>
      <c r="Z16" s="47">
        <f>'3月'!Z16</f>
        <v>701.5</v>
      </c>
      <c r="AA16" s="48">
        <f t="shared" si="7"/>
        <v>8451.600000000002</v>
      </c>
      <c r="AB16" s="49">
        <f>'4月'!D16</f>
        <v>572.2</v>
      </c>
      <c r="AC16" s="46">
        <f>'5月'!D16</f>
        <v>621.3</v>
      </c>
      <c r="AD16" s="47">
        <f>'6月'!D16</f>
        <v>502.70000000000005</v>
      </c>
      <c r="AE16" s="47">
        <f>'7月'!D16</f>
        <v>539.3</v>
      </c>
      <c r="AF16" s="47">
        <f>'8月'!D16</f>
        <v>627.2</v>
      </c>
      <c r="AG16" s="47">
        <f>'9月'!D16</f>
        <v>536.6</v>
      </c>
      <c r="AH16" s="47">
        <f>'10月'!D16</f>
        <v>551.3000000000001</v>
      </c>
      <c r="AI16" s="47">
        <f>'11月'!D16</f>
        <v>499.90000000000003</v>
      </c>
      <c r="AJ16" s="47">
        <f>'12月'!D16</f>
        <v>482.6</v>
      </c>
      <c r="AK16" s="47">
        <f>'1月'!AA16</f>
        <v>483.29999999999995</v>
      </c>
      <c r="AL16" s="47">
        <f>'2月'!AA16</f>
        <v>382</v>
      </c>
      <c r="AM16" s="47">
        <f>'3月'!AA16</f>
        <v>504.4</v>
      </c>
      <c r="AN16" s="50">
        <f t="shared" si="8"/>
        <v>6302.8</v>
      </c>
      <c r="AO16" s="49">
        <f>'4月'!AB16</f>
        <v>509</v>
      </c>
      <c r="AP16" s="46">
        <f>'5月'!AB16</f>
        <v>547.4</v>
      </c>
      <c r="AQ16" s="47">
        <f>'6月'!AB16</f>
        <v>445.4</v>
      </c>
      <c r="AR16" s="47">
        <f>'7月'!AB16</f>
        <v>476.1</v>
      </c>
      <c r="AS16" s="47">
        <f>'8月'!AB16</f>
        <v>560.8000000000001</v>
      </c>
      <c r="AT16" s="47">
        <f>'9月'!AB16</f>
        <v>473.59999999999997</v>
      </c>
      <c r="AU16" s="47">
        <f>'10月'!AB16</f>
        <v>497.8</v>
      </c>
      <c r="AV16" s="47">
        <f>'11月'!AB16</f>
        <v>449.00000000000006</v>
      </c>
      <c r="AW16" s="47">
        <f>'12月'!AB16</f>
        <v>429.5</v>
      </c>
      <c r="AX16" s="47">
        <f>'1月'!AB16</f>
        <v>429.9</v>
      </c>
      <c r="AY16" s="47">
        <f>'2月'!AB16</f>
        <v>339.4</v>
      </c>
      <c r="AZ16" s="47">
        <f>'3月'!AB16</f>
        <v>447.9</v>
      </c>
      <c r="BA16" s="217">
        <f t="shared" si="9"/>
        <v>5605.799999999999</v>
      </c>
      <c r="BB16" s="49">
        <f>'4月'!Y16</f>
        <v>188.5</v>
      </c>
      <c r="BC16" s="46">
        <f>'5月'!Y16</f>
        <v>191.9</v>
      </c>
      <c r="BD16" s="47">
        <f>'6月'!Y16</f>
        <v>166.4</v>
      </c>
      <c r="BE16" s="47">
        <f>'7月'!Y16</f>
        <v>187.8</v>
      </c>
      <c r="BF16" s="47">
        <f>'8月'!Y16</f>
        <v>187.5</v>
      </c>
      <c r="BG16" s="47">
        <f>'9月'!Y16</f>
        <v>175.6</v>
      </c>
      <c r="BH16" s="47">
        <f>'10月'!Y16</f>
        <v>176.4</v>
      </c>
      <c r="BI16" s="47">
        <f>'11月'!Y16</f>
        <v>164</v>
      </c>
      <c r="BJ16" s="47">
        <f>'12月'!Y16</f>
        <v>194</v>
      </c>
      <c r="BK16" s="47">
        <f>'1月'!Y16</f>
        <v>168.5</v>
      </c>
      <c r="BL16" s="47">
        <f>'2月'!Y16</f>
        <v>151.1</v>
      </c>
      <c r="BM16" s="47">
        <f>'3月'!Y16</f>
        <v>197.1</v>
      </c>
      <c r="BN16" s="51">
        <f t="shared" si="10"/>
        <v>2148.7999999999997</v>
      </c>
      <c r="BO16" s="45">
        <f>'4月'!AG16</f>
        <v>945.5797533810661</v>
      </c>
      <c r="BP16" s="46">
        <f>'5月'!AG16</f>
        <v>979.5100281735605</v>
      </c>
      <c r="BQ16" s="47">
        <f>'6月'!AG16</f>
        <v>833.4890441845112</v>
      </c>
      <c r="BR16" s="47">
        <f>'7月'!AG16</f>
        <v>876.7836234038884</v>
      </c>
      <c r="BS16" s="47">
        <f>'8月'!AG16</f>
        <v>983.4834653577698</v>
      </c>
      <c r="BT16" s="47">
        <f>'9月'!AG16</f>
        <v>889.4050651880714</v>
      </c>
      <c r="BU16" s="47">
        <f>'10月'!AG16</f>
        <v>880.4693578030494</v>
      </c>
      <c r="BV16" s="47">
        <f>'11月'!AG16</f>
        <v>830.830455023277</v>
      </c>
      <c r="BW16" s="47">
        <f>'12月'!AG16</f>
        <v>821.2600260239655</v>
      </c>
      <c r="BX16" s="47">
        <f>'1月'!AG16</f>
        <v>792.3801187719203</v>
      </c>
      <c r="BY16" s="47">
        <f>'2月'!AG16</f>
        <v>693.5058143392182</v>
      </c>
      <c r="BZ16" s="47">
        <f>'3月'!AG16</f>
        <v>858.9823966772136</v>
      </c>
      <c r="CA16" s="52">
        <f t="shared" si="11"/>
        <v>865.1207582305009</v>
      </c>
      <c r="CB16" s="53">
        <f>'4月'!AD16</f>
        <v>711.2669053301512</v>
      </c>
      <c r="CC16" s="47">
        <f>'5月'!AD16</f>
        <v>748.3639701232578</v>
      </c>
      <c r="CD16" s="47">
        <f>'6月'!AD16</f>
        <v>626.2067590966279</v>
      </c>
      <c r="CE16" s="47">
        <f>'7月'!AD16</f>
        <v>650.3223877069414</v>
      </c>
      <c r="CF16" s="47">
        <f>'8月'!AD16</f>
        <v>757.138614793658</v>
      </c>
      <c r="CG16" s="47">
        <f>'9月'!AD16</f>
        <v>670.1133922773363</v>
      </c>
      <c r="CH16" s="47">
        <f>'10月'!AD16</f>
        <v>667.0369066329821</v>
      </c>
      <c r="CI16" s="47">
        <f>'11月'!AD16</f>
        <v>625.5944335986385</v>
      </c>
      <c r="CJ16" s="47">
        <f>'12月'!AD16</f>
        <v>585.7819813171234</v>
      </c>
      <c r="CK16" s="47">
        <f>'1月'!AD16</f>
        <v>587.5380659749449</v>
      </c>
      <c r="CL16" s="47">
        <f>'2月'!AD16</f>
        <v>496.94095118660914</v>
      </c>
      <c r="CM16" s="47">
        <f>'3月'!AD16</f>
        <v>617.6346698274933</v>
      </c>
      <c r="CN16" s="50">
        <f t="shared" si="12"/>
        <v>645.1657810326092</v>
      </c>
      <c r="CO16" s="49">
        <f>'4月'!AE16</f>
        <v>632.7068416865553</v>
      </c>
      <c r="CP16" s="46">
        <f>'5月'!AE16</f>
        <v>659.3504542821042</v>
      </c>
      <c r="CQ16" s="47">
        <f>'6月'!AE16</f>
        <v>554.8289049167258</v>
      </c>
      <c r="CR16" s="47">
        <f>'7月'!AE16</f>
        <v>574.1117908163819</v>
      </c>
      <c r="CS16" s="47">
        <f>'8月'!AE16</f>
        <v>676.9823583805539</v>
      </c>
      <c r="CT16" s="47">
        <f>'9月'!AE16</f>
        <v>591.4381337729158</v>
      </c>
      <c r="CU16" s="47">
        <f>'10月'!AE16</f>
        <v>602.3054092543052</v>
      </c>
      <c r="CV16" s="47">
        <f>'11月'!AE16</f>
        <v>561.896180607699</v>
      </c>
      <c r="CW16" s="47">
        <f>'12月'!AE16</f>
        <v>521.3289701112816</v>
      </c>
      <c r="CX16" s="47">
        <f>'1月'!AE16</f>
        <v>522.6207625959627</v>
      </c>
      <c r="CY16" s="47">
        <f>'2月'!AE16</f>
        <v>441.5229288815056</v>
      </c>
      <c r="CZ16" s="47">
        <f>'3月'!AE16</f>
        <v>548.4507704514954</v>
      </c>
      <c r="DA16" s="217">
        <f t="shared" si="13"/>
        <v>573.8196254541791</v>
      </c>
      <c r="DB16" s="53">
        <f>'4月'!AH16</f>
        <v>234.3128480509149</v>
      </c>
      <c r="DC16" s="47">
        <f>'5月'!AH16</f>
        <v>231.1460580503029</v>
      </c>
      <c r="DD16" s="47">
        <f>'6月'!AH16</f>
        <v>207.2822850878832</v>
      </c>
      <c r="DE16" s="47">
        <f>'7月'!AH16</f>
        <v>226.46123569694714</v>
      </c>
      <c r="DF16" s="47">
        <f>'8月'!AH16</f>
        <v>226.34485056411174</v>
      </c>
      <c r="DG16" s="47">
        <f>'9月'!AH16</f>
        <v>219.2916729107348</v>
      </c>
      <c r="DH16" s="47">
        <f>'10月'!AH16</f>
        <v>213.43245117006717</v>
      </c>
      <c r="DI16" s="47">
        <f>'11月'!AH16</f>
        <v>205.23602142463832</v>
      </c>
      <c r="DJ16" s="47">
        <f>'12月'!AH16</f>
        <v>235.47804470684198</v>
      </c>
      <c r="DK16" s="47">
        <f>'1月'!AH16</f>
        <v>204.8420527969754</v>
      </c>
      <c r="DL16" s="47">
        <f>'2月'!AH16</f>
        <v>196.564863152609</v>
      </c>
      <c r="DM16" s="47">
        <f>'3月'!AH16</f>
        <v>241.34772684972032</v>
      </c>
      <c r="DN16" s="51">
        <f t="shared" si="14"/>
        <v>219.9549771978915</v>
      </c>
      <c r="DO16" s="84">
        <f>'4月'!AI16</f>
        <v>11.045089129674938</v>
      </c>
      <c r="DP16" s="85">
        <f>'5月'!AI16</f>
        <v>11.894414936423628</v>
      </c>
      <c r="DQ16" s="85">
        <f>'6月'!AI16</f>
        <v>11.398448378754725</v>
      </c>
      <c r="DR16" s="85">
        <f>'7月'!AI16</f>
        <v>11.718894863712219</v>
      </c>
      <c r="DS16" s="85">
        <f>'8月'!AI16</f>
        <v>10.586734693877549</v>
      </c>
      <c r="DT16" s="85">
        <f>'9月'!AI16</f>
        <v>11.740588893030193</v>
      </c>
      <c r="DU16" s="85">
        <f>'10月'!AI16</f>
        <v>9.704335207690914</v>
      </c>
      <c r="DV16" s="85">
        <f>'11月'!AI16</f>
        <v>10.182036407281455</v>
      </c>
      <c r="DW16" s="85">
        <f>'12月'!AI16</f>
        <v>11.002900953170327</v>
      </c>
      <c r="DX16" s="85">
        <f>'1月'!AI16</f>
        <v>11.049037864680324</v>
      </c>
      <c r="DY16" s="85">
        <f>'2月'!AI16</f>
        <v>11.151832460732985</v>
      </c>
      <c r="DZ16" s="86">
        <f>'3月'!AI16</f>
        <v>11.201427438540842</v>
      </c>
      <c r="EA16" s="95">
        <v>69.2</v>
      </c>
      <c r="EB16" s="88">
        <f t="shared" si="5"/>
        <v>6302.8</v>
      </c>
      <c r="EC16" s="88">
        <f t="shared" si="18"/>
        <v>6372</v>
      </c>
      <c r="ED16" s="88">
        <f t="shared" si="6"/>
        <v>2148.7999999999997</v>
      </c>
      <c r="EE16" s="89">
        <f t="shared" si="19"/>
        <v>8520.8</v>
      </c>
      <c r="EF16" s="90">
        <f t="shared" si="15"/>
        <v>872.204192901989</v>
      </c>
      <c r="EG16" s="91">
        <f t="shared" si="16"/>
        <v>652.2492157040975</v>
      </c>
      <c r="EH16" s="92">
        <f t="shared" si="17"/>
        <v>219.9549771978915</v>
      </c>
      <c r="EI16" s="94">
        <v>11</v>
      </c>
      <c r="EJ16" s="82" t="s">
        <v>28</v>
      </c>
    </row>
    <row r="17" spans="1:140" s="101" customFormat="1" ht="18" customHeight="1">
      <c r="A17" s="61">
        <v>12</v>
      </c>
      <c r="B17" s="93" t="s">
        <v>75</v>
      </c>
      <c r="C17" s="63">
        <f>'4月'!C17</f>
        <v>25580</v>
      </c>
      <c r="D17" s="64">
        <f>'5月'!C17</f>
        <v>25520</v>
      </c>
      <c r="E17" s="65">
        <f>'6月'!C17</f>
        <v>25500</v>
      </c>
      <c r="F17" s="65">
        <f>'7月'!C17</f>
        <v>25469</v>
      </c>
      <c r="G17" s="65">
        <f>'8月'!C17</f>
        <v>25427</v>
      </c>
      <c r="H17" s="65">
        <f>'9月'!C17</f>
        <v>25371</v>
      </c>
      <c r="I17" s="65">
        <f>'10月'!C17</f>
        <v>25321</v>
      </c>
      <c r="J17" s="65">
        <f>'11月'!C17</f>
        <v>25275</v>
      </c>
      <c r="K17" s="65">
        <f>'12月'!C17</f>
        <v>25276</v>
      </c>
      <c r="L17" s="65">
        <f>'1月'!C17</f>
        <v>25249</v>
      </c>
      <c r="M17" s="65">
        <f>'2月'!C17</f>
        <v>25210</v>
      </c>
      <c r="N17" s="66">
        <f>'3月'!C17</f>
        <v>25076</v>
      </c>
      <c r="O17" s="67">
        <f>'4月'!Z17</f>
        <v>888.4</v>
      </c>
      <c r="P17" s="68">
        <f>'5月'!Z17</f>
        <v>940.6</v>
      </c>
      <c r="Q17" s="69">
        <f>'6月'!Z17</f>
        <v>761.6</v>
      </c>
      <c r="R17" s="69">
        <f>'7月'!Z17</f>
        <v>907</v>
      </c>
      <c r="S17" s="69">
        <f>'8月'!Z17</f>
        <v>1012</v>
      </c>
      <c r="T17" s="69">
        <f>'9月'!Z17</f>
        <v>883.7</v>
      </c>
      <c r="U17" s="69">
        <f>'10月'!Z17</f>
        <v>926.3</v>
      </c>
      <c r="V17" s="69">
        <f>'11月'!Z17</f>
        <v>805.3</v>
      </c>
      <c r="W17" s="69">
        <f>'12月'!Z17</f>
        <v>840</v>
      </c>
      <c r="X17" s="69">
        <f>'1月'!Z17</f>
        <v>734.2</v>
      </c>
      <c r="Y17" s="69">
        <f>'2月'!Z17</f>
        <v>633.2</v>
      </c>
      <c r="Z17" s="69">
        <f>'3月'!Z17</f>
        <v>868.7</v>
      </c>
      <c r="AA17" s="48">
        <f t="shared" si="7"/>
        <v>10201.000000000002</v>
      </c>
      <c r="AB17" s="70">
        <f>'4月'!D17</f>
        <v>592.3</v>
      </c>
      <c r="AC17" s="68">
        <f>'5月'!D17</f>
        <v>646.7</v>
      </c>
      <c r="AD17" s="69">
        <f>'6月'!D17</f>
        <v>512.6</v>
      </c>
      <c r="AE17" s="69">
        <f>'7月'!D17</f>
        <v>603.6999999999999</v>
      </c>
      <c r="AF17" s="69">
        <f>'8月'!D17</f>
        <v>704.1999999999999</v>
      </c>
      <c r="AG17" s="69">
        <f>'9月'!D17</f>
        <v>607.2</v>
      </c>
      <c r="AH17" s="69">
        <f>'10月'!D17</f>
        <v>635</v>
      </c>
      <c r="AI17" s="69">
        <f>'11月'!D17</f>
        <v>545.1</v>
      </c>
      <c r="AJ17" s="69">
        <f>'12月'!D17</f>
        <v>562.8000000000001</v>
      </c>
      <c r="AK17" s="69">
        <f>'1月'!AA17</f>
        <v>489.4</v>
      </c>
      <c r="AL17" s="69">
        <f>'2月'!AA17</f>
        <v>414.1000000000001</v>
      </c>
      <c r="AM17" s="69">
        <f>'3月'!AA17</f>
        <v>598.3000000000001</v>
      </c>
      <c r="AN17" s="50">
        <f t="shared" si="8"/>
        <v>6911.400000000001</v>
      </c>
      <c r="AO17" s="70">
        <f>'4月'!AB17</f>
        <v>521.5</v>
      </c>
      <c r="AP17" s="68">
        <f>'5月'!AB17</f>
        <v>574.6</v>
      </c>
      <c r="AQ17" s="69">
        <f>'6月'!AB17</f>
        <v>448.1</v>
      </c>
      <c r="AR17" s="69">
        <f>'7月'!AB17</f>
        <v>534.1999999999999</v>
      </c>
      <c r="AS17" s="69">
        <f>'8月'!AB17</f>
        <v>628.1999999999999</v>
      </c>
      <c r="AT17" s="69">
        <f>'9月'!AB17</f>
        <v>548.1</v>
      </c>
      <c r="AU17" s="69">
        <f>'10月'!AB17</f>
        <v>573.2</v>
      </c>
      <c r="AV17" s="69">
        <f>'11月'!AB17</f>
        <v>491.5</v>
      </c>
      <c r="AW17" s="69">
        <f>'12月'!AB17</f>
        <v>498.40000000000003</v>
      </c>
      <c r="AX17" s="69">
        <f>'1月'!AB17</f>
        <v>429.7</v>
      </c>
      <c r="AY17" s="69">
        <f>'2月'!AB17</f>
        <v>368.00000000000006</v>
      </c>
      <c r="AZ17" s="69">
        <f>'3月'!AB17</f>
        <v>525.7</v>
      </c>
      <c r="BA17" s="217">
        <f t="shared" si="9"/>
        <v>6141.199999999999</v>
      </c>
      <c r="BB17" s="70">
        <f>'4月'!Y17</f>
        <v>296.1</v>
      </c>
      <c r="BC17" s="68">
        <f>'5月'!Y17</f>
        <v>293.9</v>
      </c>
      <c r="BD17" s="69">
        <f>'6月'!Y17</f>
        <v>249</v>
      </c>
      <c r="BE17" s="69">
        <f>'7月'!Y17</f>
        <v>303.3</v>
      </c>
      <c r="BF17" s="69">
        <f>'8月'!Y17</f>
        <v>307.8</v>
      </c>
      <c r="BG17" s="69">
        <f>'9月'!Y17</f>
        <v>276.5</v>
      </c>
      <c r="BH17" s="69">
        <f>'10月'!Y17</f>
        <v>291.3</v>
      </c>
      <c r="BI17" s="69">
        <f>'11月'!Y17</f>
        <v>260.2</v>
      </c>
      <c r="BJ17" s="69">
        <f>'12月'!Y17</f>
        <v>277.2</v>
      </c>
      <c r="BK17" s="69">
        <f>'1月'!Y17</f>
        <v>244.8</v>
      </c>
      <c r="BL17" s="69">
        <f>'2月'!Y17</f>
        <v>219.1</v>
      </c>
      <c r="BM17" s="69">
        <f>'3月'!Y17</f>
        <v>270.4</v>
      </c>
      <c r="BN17" s="51">
        <f t="shared" si="10"/>
        <v>3289.6</v>
      </c>
      <c r="BO17" s="67">
        <f>'4月'!AG17</f>
        <v>1157.675267135783</v>
      </c>
      <c r="BP17" s="68">
        <f>'5月'!AG17</f>
        <v>1188.9473151987056</v>
      </c>
      <c r="BQ17" s="69">
        <f>'6月'!AG17</f>
        <v>995.5555555555555</v>
      </c>
      <c r="BR17" s="69">
        <f>'7月'!AG17</f>
        <v>1148.771624960895</v>
      </c>
      <c r="BS17" s="69">
        <f>'8月'!AG17</f>
        <v>1283.8778184733778</v>
      </c>
      <c r="BT17" s="69">
        <f>'9月'!AG17</f>
        <v>1161.0368793767166</v>
      </c>
      <c r="BU17" s="69">
        <f>'10月'!AG17</f>
        <v>1180.073660648881</v>
      </c>
      <c r="BV17" s="69">
        <f>'11月'!AG17</f>
        <v>1062.0507748104187</v>
      </c>
      <c r="BW17" s="69">
        <f>'12月'!AG17</f>
        <v>1072.0356936836677</v>
      </c>
      <c r="BX17" s="69">
        <f>'1月'!AG17</f>
        <v>938.0122368308423</v>
      </c>
      <c r="BY17" s="69">
        <f>'2月'!AG17</f>
        <v>866.1040364387422</v>
      </c>
      <c r="BZ17" s="69">
        <f>'3月'!AG17</f>
        <v>1117.5060075435192</v>
      </c>
      <c r="CA17" s="52">
        <f t="shared" si="11"/>
        <v>1098.560746500081</v>
      </c>
      <c r="CB17" s="71">
        <f>'4月'!AD17</f>
        <v>771.826948136565</v>
      </c>
      <c r="CC17" s="69">
        <f>'5月'!AD17</f>
        <v>817.4486803519061</v>
      </c>
      <c r="CD17" s="69">
        <f>'6月'!AD17</f>
        <v>670.0653594771243</v>
      </c>
      <c r="CE17" s="69">
        <f>'7月'!AD17</f>
        <v>764.6234068234754</v>
      </c>
      <c r="CF17" s="69">
        <f>'8月'!AD17</f>
        <v>893.3861262539058</v>
      </c>
      <c r="CG17" s="69">
        <f>'9月'!AD17</f>
        <v>797.7612234440899</v>
      </c>
      <c r="CH17" s="69">
        <f>'10月'!AD17</f>
        <v>808.9676935248187</v>
      </c>
      <c r="CI17" s="69">
        <f>'11月'!AD17</f>
        <v>718.8921859545005</v>
      </c>
      <c r="CJ17" s="69">
        <f>'12月'!AD17</f>
        <v>718.2639147680575</v>
      </c>
      <c r="CK17" s="69">
        <f>'1月'!AD17</f>
        <v>625.256318040063</v>
      </c>
      <c r="CL17" s="69">
        <f>'2月'!AD17</f>
        <v>566.4145317266001</v>
      </c>
      <c r="CM17" s="69">
        <f>'3月'!AD17</f>
        <v>769.6602328920085</v>
      </c>
      <c r="CN17" s="50">
        <f t="shared" si="12"/>
        <v>744.2988671072109</v>
      </c>
      <c r="CO17" s="70">
        <f>'4月'!AE17</f>
        <v>679.5673703414126</v>
      </c>
      <c r="CP17" s="68">
        <f>'5月'!AE17</f>
        <v>726.3120639093943</v>
      </c>
      <c r="CQ17" s="69">
        <f>'6月'!AE17</f>
        <v>585.751633986928</v>
      </c>
      <c r="CR17" s="69">
        <f>'7月'!AE17</f>
        <v>676.5973561787322</v>
      </c>
      <c r="CS17" s="69">
        <f>'8月'!AE17</f>
        <v>796.9684244713201</v>
      </c>
      <c r="CT17" s="69">
        <f>'9月'!AE17</f>
        <v>720.1135154310039</v>
      </c>
      <c r="CU17" s="69">
        <f>'10月'!AE17</f>
        <v>730.2366644542144</v>
      </c>
      <c r="CV17" s="69">
        <f>'11月'!AE17</f>
        <v>648.203099241675</v>
      </c>
      <c r="CW17" s="69">
        <f>'12月'!AE17</f>
        <v>636.0745115856429</v>
      </c>
      <c r="CX17" s="69">
        <f>'1月'!AE17</f>
        <v>548.9837349035861</v>
      </c>
      <c r="CY17" s="69">
        <f>'2月'!AE17</f>
        <v>503.3579996990795</v>
      </c>
      <c r="CZ17" s="69">
        <f>'3月'!AE17</f>
        <v>676.2667297866101</v>
      </c>
      <c r="DA17" s="217">
        <f t="shared" si="13"/>
        <v>661.3548923052932</v>
      </c>
      <c r="DB17" s="71">
        <f>'4月'!AH17</f>
        <v>385.8483189992181</v>
      </c>
      <c r="DC17" s="69">
        <f>'5月'!AH17</f>
        <v>371.49863484679946</v>
      </c>
      <c r="DD17" s="69">
        <f>'6月'!AH17</f>
        <v>325.4901960784314</v>
      </c>
      <c r="DE17" s="69">
        <f>'7月'!AH17</f>
        <v>384.1482181374194</v>
      </c>
      <c r="DF17" s="69">
        <f>'8月'!AH17</f>
        <v>390.4916922194721</v>
      </c>
      <c r="DG17" s="69">
        <f>'9月'!AH17</f>
        <v>363.2756559326265</v>
      </c>
      <c r="DH17" s="69">
        <f>'10月'!AH17</f>
        <v>371.1059671240626</v>
      </c>
      <c r="DI17" s="69">
        <f>'11月'!AH17</f>
        <v>343.1585888559182</v>
      </c>
      <c r="DJ17" s="69">
        <f>'12月'!AH17</f>
        <v>353.77177891561035</v>
      </c>
      <c r="DK17" s="69">
        <f>'1月'!AH17</f>
        <v>312.75591879077933</v>
      </c>
      <c r="DL17" s="69">
        <f>'2月'!AH17</f>
        <v>299.6895047121421</v>
      </c>
      <c r="DM17" s="69">
        <f>'3月'!AH17</f>
        <v>347.84577465151096</v>
      </c>
      <c r="DN17" s="51">
        <f t="shared" si="14"/>
        <v>354.2618793928699</v>
      </c>
      <c r="DO17" s="72">
        <f>'4月'!AI17</f>
        <v>11.953401992233667</v>
      </c>
      <c r="DP17" s="73">
        <f>'5月'!AI17</f>
        <v>11.14890985000773</v>
      </c>
      <c r="DQ17" s="73">
        <f>'6月'!AI17</f>
        <v>12.582910651580178</v>
      </c>
      <c r="DR17" s="73">
        <f>'7月'!AI17</f>
        <v>11.512340566506545</v>
      </c>
      <c r="DS17" s="73">
        <f>'8月'!AI17</f>
        <v>10.792388525986937</v>
      </c>
      <c r="DT17" s="73">
        <f>'9月'!AI17</f>
        <v>9.733201581027668</v>
      </c>
      <c r="DU17" s="73">
        <f>'10月'!AI17</f>
        <v>9.73228346456693</v>
      </c>
      <c r="DV17" s="73">
        <f>'11月'!AI17</f>
        <v>9.83305815446707</v>
      </c>
      <c r="DW17" s="73">
        <f>'12月'!AI17</f>
        <v>11.442786069651742</v>
      </c>
      <c r="DX17" s="73">
        <f>'1月'!AI17</f>
        <v>12.198610543522681</v>
      </c>
      <c r="DY17" s="73">
        <f>'2月'!AI17</f>
        <v>11.132576672301374</v>
      </c>
      <c r="DZ17" s="74">
        <f>'3月'!AI17</f>
        <v>12.134380745445426</v>
      </c>
      <c r="EA17" s="75">
        <v>151.6</v>
      </c>
      <c r="EB17" s="76">
        <f t="shared" si="5"/>
        <v>6911.400000000001</v>
      </c>
      <c r="EC17" s="76">
        <f t="shared" si="18"/>
        <v>7063.000000000001</v>
      </c>
      <c r="ED17" s="76">
        <f t="shared" si="6"/>
        <v>3289.6</v>
      </c>
      <c r="EE17" s="77">
        <f t="shared" si="19"/>
        <v>10352.6</v>
      </c>
      <c r="EF17" s="78">
        <f t="shared" si="15"/>
        <v>1114.8867742590664</v>
      </c>
      <c r="EG17" s="79">
        <f t="shared" si="16"/>
        <v>760.6248948661965</v>
      </c>
      <c r="EH17" s="80">
        <f t="shared" si="17"/>
        <v>354.2618793928699</v>
      </c>
      <c r="EI17" s="61">
        <v>12</v>
      </c>
      <c r="EJ17" s="93" t="s">
        <v>75</v>
      </c>
    </row>
    <row r="18" spans="1:140" s="100" customFormat="1" ht="18" customHeight="1">
      <c r="A18" s="94">
        <v>13</v>
      </c>
      <c r="B18" s="82" t="s">
        <v>29</v>
      </c>
      <c r="C18" s="83">
        <f>'4月'!C18</f>
        <v>116679</v>
      </c>
      <c r="D18" s="41">
        <f>'5月'!C18</f>
        <v>116583</v>
      </c>
      <c r="E18" s="42">
        <f>'6月'!C18</f>
        <v>116551</v>
      </c>
      <c r="F18" s="42">
        <f>'7月'!C18</f>
        <v>116466</v>
      </c>
      <c r="G18" s="42">
        <f>'8月'!C18</f>
        <v>116394</v>
      </c>
      <c r="H18" s="42">
        <f>'9月'!C18</f>
        <v>116321</v>
      </c>
      <c r="I18" s="42">
        <f>'10月'!C18</f>
        <v>116227</v>
      </c>
      <c r="J18" s="42">
        <f>'11月'!C18</f>
        <v>116140</v>
      </c>
      <c r="K18" s="42">
        <f>'12月'!C18</f>
        <v>116082</v>
      </c>
      <c r="L18" s="42">
        <f>'1月'!C18</f>
        <v>115945</v>
      </c>
      <c r="M18" s="42">
        <f>'2月'!C18</f>
        <v>115832</v>
      </c>
      <c r="N18" s="44">
        <f>'3月'!C18</f>
        <v>115365</v>
      </c>
      <c r="O18" s="45">
        <f>'4月'!Z18</f>
        <v>3099.2</v>
      </c>
      <c r="P18" s="46">
        <f>'5月'!Z18</f>
        <v>3386.8</v>
      </c>
      <c r="Q18" s="47">
        <f>'6月'!Z18</f>
        <v>2999.7</v>
      </c>
      <c r="R18" s="47">
        <f>'7月'!Z18</f>
        <v>3429.6</v>
      </c>
      <c r="S18" s="47">
        <f>'8月'!Z18</f>
        <v>3384.1999999999994</v>
      </c>
      <c r="T18" s="47">
        <f>'9月'!Z18</f>
        <v>3192.3</v>
      </c>
      <c r="U18" s="47">
        <f>'10月'!Z18</f>
        <v>3164.8999999999996</v>
      </c>
      <c r="V18" s="47">
        <f>'11月'!Z18</f>
        <v>2922.7</v>
      </c>
      <c r="W18" s="47">
        <f>'12月'!Z18</f>
        <v>2980.3</v>
      </c>
      <c r="X18" s="47">
        <f>'1月'!Z18</f>
        <v>2799</v>
      </c>
      <c r="Y18" s="47">
        <f>'2月'!Z18</f>
        <v>2340.7</v>
      </c>
      <c r="Z18" s="47">
        <f>'3月'!Z18</f>
        <v>3204</v>
      </c>
      <c r="AA18" s="48">
        <f t="shared" si="7"/>
        <v>36903.399999999994</v>
      </c>
      <c r="AB18" s="49">
        <f>'4月'!D18</f>
        <v>2022.8</v>
      </c>
      <c r="AC18" s="46">
        <f>'5月'!D18</f>
        <v>2275.3</v>
      </c>
      <c r="AD18" s="47">
        <f>'6月'!D18</f>
        <v>1906.7</v>
      </c>
      <c r="AE18" s="47">
        <f>'7月'!D18</f>
        <v>2172.1</v>
      </c>
      <c r="AF18" s="47">
        <f>'8月'!D18</f>
        <v>2308.0999999999995</v>
      </c>
      <c r="AG18" s="47">
        <f>'9月'!D18</f>
        <v>2080.3</v>
      </c>
      <c r="AH18" s="47">
        <f>'10月'!D18</f>
        <v>2047.6</v>
      </c>
      <c r="AI18" s="47">
        <f>'11月'!D18</f>
        <v>1876.2</v>
      </c>
      <c r="AJ18" s="47">
        <f>'12月'!D18</f>
        <v>1912.9000000000003</v>
      </c>
      <c r="AK18" s="47">
        <f>'1月'!AA18</f>
        <v>1852.0000000000002</v>
      </c>
      <c r="AL18" s="47">
        <f>'2月'!AA18</f>
        <v>1516.7</v>
      </c>
      <c r="AM18" s="47">
        <f>'3月'!AA18</f>
        <v>2030.5</v>
      </c>
      <c r="AN18" s="50">
        <f t="shared" si="8"/>
        <v>24001.2</v>
      </c>
      <c r="AO18" s="49">
        <f>'4月'!AB18</f>
        <v>1792.5</v>
      </c>
      <c r="AP18" s="46">
        <f>'5月'!AB18</f>
        <v>2034.3</v>
      </c>
      <c r="AQ18" s="47">
        <f>'6月'!AB18</f>
        <v>1687.5</v>
      </c>
      <c r="AR18" s="47">
        <f>'7月'!AB18</f>
        <v>1964.9</v>
      </c>
      <c r="AS18" s="47">
        <f>'8月'!AB18</f>
        <v>2077.3999999999996</v>
      </c>
      <c r="AT18" s="47">
        <f>'9月'!AB18</f>
        <v>1861.5</v>
      </c>
      <c r="AU18" s="47">
        <f>'10月'!AB18</f>
        <v>1862.8</v>
      </c>
      <c r="AV18" s="47">
        <f>'11月'!AB18</f>
        <v>1679.4</v>
      </c>
      <c r="AW18" s="47">
        <f>'12月'!AB18</f>
        <v>1695.2000000000003</v>
      </c>
      <c r="AX18" s="47">
        <f>'1月'!AB18</f>
        <v>1627.3000000000002</v>
      </c>
      <c r="AY18" s="47">
        <f>'2月'!AB18</f>
        <v>1336.3</v>
      </c>
      <c r="AZ18" s="47">
        <f>'3月'!AB18</f>
        <v>1808</v>
      </c>
      <c r="BA18" s="217">
        <f t="shared" si="9"/>
        <v>21427.1</v>
      </c>
      <c r="BB18" s="49">
        <f>'4月'!Y18</f>
        <v>1076.4</v>
      </c>
      <c r="BC18" s="46">
        <f>'5月'!Y18</f>
        <v>1111.5</v>
      </c>
      <c r="BD18" s="47">
        <f>'6月'!Y18</f>
        <v>1093</v>
      </c>
      <c r="BE18" s="47">
        <f>'7月'!Y18</f>
        <v>1257.5</v>
      </c>
      <c r="BF18" s="47">
        <f>'8月'!Y18</f>
        <v>1076.1</v>
      </c>
      <c r="BG18" s="47">
        <f>'9月'!Y18</f>
        <v>1112</v>
      </c>
      <c r="BH18" s="47">
        <f>'10月'!Y18</f>
        <v>1117.3</v>
      </c>
      <c r="BI18" s="47">
        <f>'11月'!Y18</f>
        <v>1046.5</v>
      </c>
      <c r="BJ18" s="47">
        <f>'12月'!Y18</f>
        <v>1067.4</v>
      </c>
      <c r="BK18" s="47">
        <f>'1月'!Y18</f>
        <v>947</v>
      </c>
      <c r="BL18" s="47">
        <f>'2月'!Y18</f>
        <v>824</v>
      </c>
      <c r="BM18" s="47">
        <f>'3月'!Y18</f>
        <v>1173.5</v>
      </c>
      <c r="BN18" s="51">
        <f t="shared" si="10"/>
        <v>12902.199999999999</v>
      </c>
      <c r="BO18" s="45">
        <f>'4月'!AG18</f>
        <v>885.3921156906271</v>
      </c>
      <c r="BP18" s="46">
        <f>'5月'!AG18</f>
        <v>937.1144412412257</v>
      </c>
      <c r="BQ18" s="47">
        <f>'6月'!AG18</f>
        <v>857.9076970596562</v>
      </c>
      <c r="BR18" s="47">
        <f>'7月'!AG18</f>
        <v>949.9103434866496</v>
      </c>
      <c r="BS18" s="47">
        <f>'8月'!AG18</f>
        <v>937.9155449205616</v>
      </c>
      <c r="BT18" s="47">
        <f>'9月'!AG18</f>
        <v>914.796124517499</v>
      </c>
      <c r="BU18" s="47">
        <f>'10月'!AG18</f>
        <v>878.3978626919456</v>
      </c>
      <c r="BV18" s="47">
        <f>'11月'!AG18</f>
        <v>838.8439239997703</v>
      </c>
      <c r="BW18" s="47">
        <f>'12月'!AG18</f>
        <v>828.1965307060472</v>
      </c>
      <c r="BX18" s="47">
        <f>'1月'!AG18</f>
        <v>778.7340771973363</v>
      </c>
      <c r="BY18" s="47">
        <f>'2月'!AG18</f>
        <v>696.8177455577757</v>
      </c>
      <c r="BZ18" s="47">
        <f>'3月'!AG18</f>
        <v>895.8942375042467</v>
      </c>
      <c r="CA18" s="52">
        <f t="shared" si="11"/>
        <v>866.8164970094296</v>
      </c>
      <c r="CB18" s="53">
        <f>'4月'!AD18</f>
        <v>577.8817667846541</v>
      </c>
      <c r="CC18" s="47">
        <f>'5月'!AD18</f>
        <v>629.5666966328572</v>
      </c>
      <c r="CD18" s="47">
        <f>'6月'!AD18</f>
        <v>545.3120665345357</v>
      </c>
      <c r="CE18" s="47">
        <f>'7月'!AD18</f>
        <v>601.6154236900371</v>
      </c>
      <c r="CF18" s="47">
        <f>'8月'!AD18</f>
        <v>639.6793538299002</v>
      </c>
      <c r="CG18" s="47">
        <f>'9月'!AD18</f>
        <v>596.1376994122586</v>
      </c>
      <c r="CH18" s="47">
        <f>'10月'!AD18</f>
        <v>568.2983549710981</v>
      </c>
      <c r="CI18" s="47">
        <f>'11月'!AD18</f>
        <v>538.4880316858963</v>
      </c>
      <c r="CJ18" s="47">
        <f>'12月'!AD18</f>
        <v>531.5763995529302</v>
      </c>
      <c r="CK18" s="47">
        <f>'1月'!AD18</f>
        <v>515.2609899855187</v>
      </c>
      <c r="CL18" s="47">
        <f>'2月'!AD18</f>
        <v>451.51598867325094</v>
      </c>
      <c r="CM18" s="47">
        <f>'3月'!AD18</f>
        <v>567.7631864083561</v>
      </c>
      <c r="CN18" s="50">
        <f t="shared" si="12"/>
        <v>563.7593313359399</v>
      </c>
      <c r="CO18" s="49">
        <f>'4月'!AE18</f>
        <v>512.0887220493834</v>
      </c>
      <c r="CP18" s="46">
        <f>'5月'!AE18</f>
        <v>562.8829301455726</v>
      </c>
      <c r="CQ18" s="47">
        <f>'6月'!AE18</f>
        <v>482.6213417302297</v>
      </c>
      <c r="CR18" s="47">
        <f>'7月'!AE18</f>
        <v>544.226391974842</v>
      </c>
      <c r="CS18" s="47">
        <f>'8月'!AE18</f>
        <v>575.7419044435834</v>
      </c>
      <c r="CT18" s="47">
        <f>'9月'!AE18</f>
        <v>533.4376423861555</v>
      </c>
      <c r="CU18" s="47">
        <f>'10月'!AE18</f>
        <v>517.0082905060369</v>
      </c>
      <c r="CV18" s="47">
        <f>'11月'!AE18</f>
        <v>482.0044773549165</v>
      </c>
      <c r="CW18" s="47">
        <f>'12月'!AE18</f>
        <v>471.0796761577328</v>
      </c>
      <c r="CX18" s="47">
        <f>'1月'!AE18</f>
        <v>452.7452532415954</v>
      </c>
      <c r="CY18" s="47">
        <f>'2月'!AE18</f>
        <v>397.8115749087263</v>
      </c>
      <c r="CZ18" s="47">
        <f>'3月'!AE18</f>
        <v>505.54830880389443</v>
      </c>
      <c r="DA18" s="217">
        <f t="shared" si="13"/>
        <v>503.29681717865424</v>
      </c>
      <c r="DB18" s="53">
        <f>'4月'!AH18</f>
        <v>307.5103489059728</v>
      </c>
      <c r="DC18" s="47">
        <f>'5月'!AH18</f>
        <v>307.5477446083684</v>
      </c>
      <c r="DD18" s="47">
        <f>'6月'!AH18</f>
        <v>312.5956305251206</v>
      </c>
      <c r="DE18" s="47">
        <f>'7月'!AH18</f>
        <v>348.29491979661236</v>
      </c>
      <c r="DF18" s="47">
        <f>'8月'!AH18</f>
        <v>298.2361910906614</v>
      </c>
      <c r="DG18" s="47">
        <f>'9月'!AH18</f>
        <v>318.6584251052404</v>
      </c>
      <c r="DH18" s="47">
        <f>'10月'!AH18</f>
        <v>310.0995077208477</v>
      </c>
      <c r="DI18" s="47">
        <f>'11月'!AH18</f>
        <v>300.3558923138741</v>
      </c>
      <c r="DJ18" s="47">
        <f>'12月'!AH18</f>
        <v>296.62013115311703</v>
      </c>
      <c r="DK18" s="47">
        <f>'1月'!AH18</f>
        <v>263.47308721181764</v>
      </c>
      <c r="DL18" s="47">
        <f>'2月'!AH18</f>
        <v>245.3017568845248</v>
      </c>
      <c r="DM18" s="47">
        <f>'3月'!AH18</f>
        <v>328.1310510958906</v>
      </c>
      <c r="DN18" s="51">
        <f t="shared" si="14"/>
        <v>303.0571656734898</v>
      </c>
      <c r="DO18" s="84">
        <f>'4月'!AI18</f>
        <v>11.385208621712477</v>
      </c>
      <c r="DP18" s="85">
        <f>'5月'!AI18</f>
        <v>10.592009844855623</v>
      </c>
      <c r="DQ18" s="85">
        <f>'6月'!AI18</f>
        <v>11.496302512193843</v>
      </c>
      <c r="DR18" s="85">
        <f>'7月'!AI18</f>
        <v>9.539155655816952</v>
      </c>
      <c r="DS18" s="85">
        <f>'8月'!AI18</f>
        <v>9.9952341752957</v>
      </c>
      <c r="DT18" s="85">
        <f>'9月'!AI18</f>
        <v>10.517713791280103</v>
      </c>
      <c r="DU18" s="85">
        <f>'10月'!AI18</f>
        <v>9.025200234420785</v>
      </c>
      <c r="DV18" s="85">
        <f>'11月'!AI18</f>
        <v>10.489286856411896</v>
      </c>
      <c r="DW18" s="85">
        <f>'12月'!AI18</f>
        <v>11.380626274243294</v>
      </c>
      <c r="DX18" s="85">
        <f>'1月'!AI18</f>
        <v>12.132829373650107</v>
      </c>
      <c r="DY18" s="85">
        <f>'2月'!AI18</f>
        <v>11.894244082547637</v>
      </c>
      <c r="DZ18" s="86">
        <f>'3月'!AI18</f>
        <v>10.957892144791924</v>
      </c>
      <c r="EA18" s="95">
        <v>918.7</v>
      </c>
      <c r="EB18" s="88">
        <f t="shared" si="5"/>
        <v>24001.2</v>
      </c>
      <c r="EC18" s="88">
        <f t="shared" si="18"/>
        <v>24919.9</v>
      </c>
      <c r="ED18" s="88">
        <f t="shared" si="6"/>
        <v>12902.199999999999</v>
      </c>
      <c r="EE18" s="89">
        <f t="shared" si="19"/>
        <v>37822.1</v>
      </c>
      <c r="EF18" s="90">
        <f t="shared" si="15"/>
        <v>888.3956554556045</v>
      </c>
      <c r="EG18" s="91">
        <f t="shared" si="16"/>
        <v>585.3384897821146</v>
      </c>
      <c r="EH18" s="92">
        <f t="shared" si="17"/>
        <v>303.0571656734898</v>
      </c>
      <c r="EI18" s="94">
        <v>13</v>
      </c>
      <c r="EJ18" s="82" t="s">
        <v>29</v>
      </c>
    </row>
    <row r="19" spans="1:140" s="101" customFormat="1" ht="18" customHeight="1">
      <c r="A19" s="61">
        <v>14</v>
      </c>
      <c r="B19" s="93" t="s">
        <v>69</v>
      </c>
      <c r="C19" s="63">
        <f>'4月'!C19</f>
        <v>55285</v>
      </c>
      <c r="D19" s="64">
        <f>'5月'!C19</f>
        <v>55289</v>
      </c>
      <c r="E19" s="65">
        <f>'6月'!C19</f>
        <v>55314</v>
      </c>
      <c r="F19" s="65">
        <f>'7月'!C19</f>
        <v>55374</v>
      </c>
      <c r="G19" s="65">
        <f>'8月'!C19</f>
        <v>55345</v>
      </c>
      <c r="H19" s="65">
        <f>'9月'!C19</f>
        <v>55422</v>
      </c>
      <c r="I19" s="65">
        <f>'10月'!C19</f>
        <v>55460</v>
      </c>
      <c r="J19" s="65">
        <f>'11月'!C19</f>
        <v>55451</v>
      </c>
      <c r="K19" s="65">
        <f>'12月'!C19</f>
        <v>55448</v>
      </c>
      <c r="L19" s="65">
        <f>'1月'!C19</f>
        <v>55479</v>
      </c>
      <c r="M19" s="65">
        <f>'2月'!C19</f>
        <v>55514</v>
      </c>
      <c r="N19" s="66">
        <f>'3月'!C19</f>
        <v>55325</v>
      </c>
      <c r="O19" s="67">
        <f>'4月'!Z19</f>
        <v>1498.6000000000001</v>
      </c>
      <c r="P19" s="68">
        <f>'5月'!Z19</f>
        <v>1627.4</v>
      </c>
      <c r="Q19" s="69">
        <f>'6月'!Z19</f>
        <v>1411.1</v>
      </c>
      <c r="R19" s="69">
        <f>'7月'!Z19</f>
        <v>1608.1000000000001</v>
      </c>
      <c r="S19" s="69">
        <f>'8月'!Z19</f>
        <v>1612.4</v>
      </c>
      <c r="T19" s="69">
        <f>'9月'!Z19</f>
        <v>1538.5</v>
      </c>
      <c r="U19" s="69">
        <f>'10月'!Z19</f>
        <v>1586.8999999999999</v>
      </c>
      <c r="V19" s="69">
        <f>'11月'!Z19</f>
        <v>1388.8</v>
      </c>
      <c r="W19" s="69">
        <f>'12月'!Z19</f>
        <v>1376.8999999999999</v>
      </c>
      <c r="X19" s="69">
        <f>'1月'!Z19</f>
        <v>1215.1000000000001</v>
      </c>
      <c r="Y19" s="69">
        <f>'2月'!Z19</f>
        <v>1069</v>
      </c>
      <c r="Z19" s="69">
        <f>'3月'!Z19</f>
        <v>1458</v>
      </c>
      <c r="AA19" s="48">
        <f t="shared" si="7"/>
        <v>17390.8</v>
      </c>
      <c r="AB19" s="70">
        <f>'4月'!D19</f>
        <v>1187.9</v>
      </c>
      <c r="AC19" s="68">
        <f>'5月'!D19</f>
        <v>1299.2</v>
      </c>
      <c r="AD19" s="69">
        <f>'6月'!D19</f>
        <v>1082.3</v>
      </c>
      <c r="AE19" s="69">
        <f>'7月'!D19</f>
        <v>1238.9</v>
      </c>
      <c r="AF19" s="69">
        <f>'8月'!D19</f>
        <v>1312.4</v>
      </c>
      <c r="AG19" s="69">
        <f>'9月'!D19</f>
        <v>1184.8</v>
      </c>
      <c r="AH19" s="69">
        <f>'10月'!D19</f>
        <v>1246.6</v>
      </c>
      <c r="AI19" s="69">
        <f>'11月'!D19</f>
        <v>1076.5</v>
      </c>
      <c r="AJ19" s="69">
        <f>'12月'!D19</f>
        <v>1082.1</v>
      </c>
      <c r="AK19" s="69">
        <f>'1月'!AA19</f>
        <v>974.7</v>
      </c>
      <c r="AL19" s="69">
        <f>'2月'!AA19</f>
        <v>825.9000000000001</v>
      </c>
      <c r="AM19" s="69">
        <f>'3月'!AA19</f>
        <v>1157.6</v>
      </c>
      <c r="AN19" s="50">
        <f t="shared" si="8"/>
        <v>13668.900000000001</v>
      </c>
      <c r="AO19" s="70">
        <f>'4月'!AB19</f>
        <v>1002</v>
      </c>
      <c r="AP19" s="68">
        <f>'5月'!AB19</f>
        <v>1080.3</v>
      </c>
      <c r="AQ19" s="69">
        <f>'6月'!AB19</f>
        <v>921</v>
      </c>
      <c r="AR19" s="69">
        <f>'7月'!AB19</f>
        <v>1068.3</v>
      </c>
      <c r="AS19" s="69">
        <f>'8月'!AB19</f>
        <v>1141.7</v>
      </c>
      <c r="AT19" s="69">
        <f>'9月'!AB19</f>
        <v>1036.5</v>
      </c>
      <c r="AU19" s="69">
        <f>'10月'!AB19</f>
        <v>1080.5</v>
      </c>
      <c r="AV19" s="69">
        <f>'11月'!AB19</f>
        <v>929.3000000000001</v>
      </c>
      <c r="AW19" s="69">
        <f>'12月'!AB19</f>
        <v>921.5999999999999</v>
      </c>
      <c r="AX19" s="69">
        <f>'1月'!AB19</f>
        <v>808.1</v>
      </c>
      <c r="AY19" s="69">
        <f>'2月'!AB19</f>
        <v>695.8000000000001</v>
      </c>
      <c r="AZ19" s="69">
        <f>'3月'!AB19</f>
        <v>980.0999999999999</v>
      </c>
      <c r="BA19" s="217">
        <f t="shared" si="9"/>
        <v>11665.2</v>
      </c>
      <c r="BB19" s="70">
        <f>'4月'!Y19</f>
        <v>310.7</v>
      </c>
      <c r="BC19" s="68">
        <f>'5月'!Y19</f>
        <v>328.2</v>
      </c>
      <c r="BD19" s="69">
        <f>'6月'!Y19</f>
        <v>328.8</v>
      </c>
      <c r="BE19" s="69">
        <f>'7月'!Y19</f>
        <v>369.2</v>
      </c>
      <c r="BF19" s="69">
        <f>'8月'!Y19</f>
        <v>300</v>
      </c>
      <c r="BG19" s="69">
        <f>'9月'!Y19</f>
        <v>353.7</v>
      </c>
      <c r="BH19" s="69">
        <f>'10月'!Y19</f>
        <v>340.3</v>
      </c>
      <c r="BI19" s="69">
        <f>'11月'!Y19</f>
        <v>312.3</v>
      </c>
      <c r="BJ19" s="69">
        <f>'12月'!Y19</f>
        <v>294.8</v>
      </c>
      <c r="BK19" s="69">
        <f>'1月'!Y19</f>
        <v>240.4</v>
      </c>
      <c r="BL19" s="69">
        <f>'2月'!Y19</f>
        <v>243.1</v>
      </c>
      <c r="BM19" s="69">
        <f>'3月'!Y19</f>
        <v>300.4</v>
      </c>
      <c r="BN19" s="51">
        <f t="shared" si="10"/>
        <v>3721.9000000000005</v>
      </c>
      <c r="BO19" s="67">
        <f>'4月'!AG19</f>
        <v>903.5603388502005</v>
      </c>
      <c r="BP19" s="68">
        <f>'5月'!AG19</f>
        <v>949.4976250890483</v>
      </c>
      <c r="BQ19" s="69">
        <f>'6月'!AG19</f>
        <v>850.3573537742103</v>
      </c>
      <c r="BR19" s="69">
        <f>'7月'!AG19</f>
        <v>936.7969362586612</v>
      </c>
      <c r="BS19" s="69">
        <f>'8月'!AG19</f>
        <v>939.794077618691</v>
      </c>
      <c r="BT19" s="69">
        <f>'9月'!AG19</f>
        <v>925.3244800500403</v>
      </c>
      <c r="BU19" s="69">
        <f>'10月'!AG19</f>
        <v>923.013389481521</v>
      </c>
      <c r="BV19" s="69">
        <f>'11月'!AG19</f>
        <v>834.851189939466</v>
      </c>
      <c r="BW19" s="69">
        <f>'12月'!AG19</f>
        <v>801.0411382242472</v>
      </c>
      <c r="BX19" s="69">
        <f>'1月'!AG19</f>
        <v>706.5155138619729</v>
      </c>
      <c r="BY19" s="69">
        <f>'2月'!AG19</f>
        <v>664.0139237943085</v>
      </c>
      <c r="BZ19" s="69">
        <f>'3月'!AG19</f>
        <v>850.1085958340014</v>
      </c>
      <c r="CA19" s="52">
        <f t="shared" si="11"/>
        <v>857.3463064222784</v>
      </c>
      <c r="CB19" s="71">
        <f>'4月'!AD19</f>
        <v>716.2280305085768</v>
      </c>
      <c r="CC19" s="69">
        <f>'5月'!AD19</f>
        <v>758.0111309547078</v>
      </c>
      <c r="CD19" s="69">
        <f>'6月'!AD19</f>
        <v>652.2158344481807</v>
      </c>
      <c r="CE19" s="69">
        <f>'7月'!AD19</f>
        <v>721.7198708605529</v>
      </c>
      <c r="CF19" s="69">
        <f>'8月'!AD19</f>
        <v>764.9378240304949</v>
      </c>
      <c r="CG19" s="69">
        <f>'9月'!AD19</f>
        <v>712.5930737492934</v>
      </c>
      <c r="CH19" s="69">
        <f>'10月'!AD19</f>
        <v>725.0793946232681</v>
      </c>
      <c r="CI19" s="69">
        <f>'11月'!AD19</f>
        <v>647.1178758423353</v>
      </c>
      <c r="CJ19" s="69">
        <f>'12月'!AD19</f>
        <v>629.5349086153374</v>
      </c>
      <c r="CK19" s="69">
        <f>'1月'!AD19</f>
        <v>566.7358006429635</v>
      </c>
      <c r="CL19" s="69">
        <f>'2月'!AD19</f>
        <v>513.0113186732642</v>
      </c>
      <c r="CM19" s="69">
        <f>'3月'!AD19</f>
        <v>674.9559057184088</v>
      </c>
      <c r="CN19" s="50">
        <f t="shared" si="12"/>
        <v>673.8609453191045</v>
      </c>
      <c r="CO19" s="70">
        <f>'4月'!AE19</f>
        <v>604.1421723794881</v>
      </c>
      <c r="CP19" s="68">
        <f>'5月'!AE19</f>
        <v>630.2951237456672</v>
      </c>
      <c r="CQ19" s="69">
        <f>'6月'!AE19</f>
        <v>555.0131973822179</v>
      </c>
      <c r="CR19" s="69">
        <f>'7月'!AE19</f>
        <v>622.3370231982635</v>
      </c>
      <c r="CS19" s="69">
        <f>'8月'!AE19</f>
        <v>665.4446157388114</v>
      </c>
      <c r="CT19" s="69">
        <f>'9月'!AE19</f>
        <v>623.3986503554545</v>
      </c>
      <c r="CU19" s="69">
        <f>'10月'!AE19</f>
        <v>628.4680618405594</v>
      </c>
      <c r="CV19" s="69">
        <f>'11月'!AE19</f>
        <v>558.6313441897652</v>
      </c>
      <c r="CW19" s="69">
        <f>'12月'!AE19</f>
        <v>536.1605875426438</v>
      </c>
      <c r="CX19" s="69">
        <f>'1月'!AE19</f>
        <v>469.8668313322855</v>
      </c>
      <c r="CY19" s="69">
        <f>'2月'!AE19</f>
        <v>432.1991470309447</v>
      </c>
      <c r="CZ19" s="69">
        <f>'3月'!AE19</f>
        <v>571.4618894217455</v>
      </c>
      <c r="DA19" s="217">
        <f t="shared" si="13"/>
        <v>575.0808550312329</v>
      </c>
      <c r="DB19" s="71">
        <f>'4月'!AH19</f>
        <v>187.3323083416237</v>
      </c>
      <c r="DC19" s="69">
        <f>'5月'!AH19</f>
        <v>191.48649413434043</v>
      </c>
      <c r="DD19" s="69">
        <f>'6月'!AH19</f>
        <v>198.14151932602957</v>
      </c>
      <c r="DE19" s="69">
        <f>'7月'!AH19</f>
        <v>215.07706539810812</v>
      </c>
      <c r="DF19" s="69">
        <f>'8月'!AH19</f>
        <v>174.856253588196</v>
      </c>
      <c r="DG19" s="69">
        <f>'9月'!AH19</f>
        <v>212.73140630074698</v>
      </c>
      <c r="DH19" s="69">
        <f>'10月'!AH19</f>
        <v>197.933994858253</v>
      </c>
      <c r="DI19" s="69">
        <f>'11月'!AH19</f>
        <v>187.7333140971308</v>
      </c>
      <c r="DJ19" s="69">
        <f>'12月'!AH19</f>
        <v>171.50622960890996</v>
      </c>
      <c r="DK19" s="69">
        <f>'1月'!AH19</f>
        <v>139.77971321900935</v>
      </c>
      <c r="DL19" s="69">
        <f>'2月'!AH19</f>
        <v>151.00260512104433</v>
      </c>
      <c r="DM19" s="69">
        <f>'3月'!AH19</f>
        <v>175.1526901155926</v>
      </c>
      <c r="DN19" s="51">
        <f t="shared" si="14"/>
        <v>183.485361103174</v>
      </c>
      <c r="DO19" s="72">
        <f>'4月'!AI19</f>
        <v>15.649465443219125</v>
      </c>
      <c r="DP19" s="73">
        <f>'5月'!AI19</f>
        <v>16.848830049261082</v>
      </c>
      <c r="DQ19" s="73">
        <f>'6月'!AI19</f>
        <v>14.90344636422434</v>
      </c>
      <c r="DR19" s="73">
        <f>'7月'!AI19</f>
        <v>13.770280087174108</v>
      </c>
      <c r="DS19" s="73">
        <f>'8月'!AI19</f>
        <v>13.006705272782687</v>
      </c>
      <c r="DT19" s="73">
        <f>'9月'!AI19</f>
        <v>12.516880486158003</v>
      </c>
      <c r="DU19" s="73">
        <f>'10月'!AI19</f>
        <v>13.324241938071555</v>
      </c>
      <c r="DV19" s="73">
        <f>'11月'!AI19</f>
        <v>13.673943334881562</v>
      </c>
      <c r="DW19" s="73">
        <f>'12月'!AI19</f>
        <v>14.832270584973664</v>
      </c>
      <c r="DX19" s="73">
        <f>'1月'!AI19</f>
        <v>17.092438699086898</v>
      </c>
      <c r="DY19" s="73">
        <f>'2月'!AI19</f>
        <v>15.752512410703472</v>
      </c>
      <c r="DZ19" s="74">
        <f>'3月'!AI19</f>
        <v>15.333448514167245</v>
      </c>
      <c r="EA19" s="75">
        <v>555</v>
      </c>
      <c r="EB19" s="76">
        <f t="shared" si="5"/>
        <v>13668.900000000001</v>
      </c>
      <c r="EC19" s="76">
        <f t="shared" si="18"/>
        <v>14223.900000000001</v>
      </c>
      <c r="ED19" s="76">
        <f t="shared" si="6"/>
        <v>3721.9000000000005</v>
      </c>
      <c r="EE19" s="77">
        <f t="shared" si="19"/>
        <v>17945.800000000003</v>
      </c>
      <c r="EF19" s="78">
        <f t="shared" si="15"/>
        <v>884.7071638908462</v>
      </c>
      <c r="EG19" s="79">
        <f t="shared" si="16"/>
        <v>701.2218027876722</v>
      </c>
      <c r="EH19" s="80">
        <f t="shared" si="17"/>
        <v>183.485361103174</v>
      </c>
      <c r="EI19" s="61">
        <v>14</v>
      </c>
      <c r="EJ19" s="93" t="s">
        <v>69</v>
      </c>
    </row>
    <row r="20" spans="1:140" s="100" customFormat="1" ht="18" customHeight="1">
      <c r="A20" s="94">
        <v>15</v>
      </c>
      <c r="B20" s="82" t="s">
        <v>30</v>
      </c>
      <c r="C20" s="83">
        <f>'4月'!C20</f>
        <v>16538</v>
      </c>
      <c r="D20" s="41">
        <f>'5月'!C20</f>
        <v>16510</v>
      </c>
      <c r="E20" s="42">
        <f>'6月'!C20</f>
        <v>16500</v>
      </c>
      <c r="F20" s="42">
        <f>'7月'!C20</f>
        <v>16480</v>
      </c>
      <c r="G20" s="42">
        <f>'8月'!C20</f>
        <v>16476</v>
      </c>
      <c r="H20" s="42">
        <f>'9月'!C20</f>
        <v>16452</v>
      </c>
      <c r="I20" s="42">
        <f>'10月'!C20</f>
        <v>16435</v>
      </c>
      <c r="J20" s="42">
        <f>'11月'!C20</f>
        <v>16402</v>
      </c>
      <c r="K20" s="42">
        <f>'12月'!C20</f>
        <v>16387</v>
      </c>
      <c r="L20" s="42">
        <f>'1月'!C20</f>
        <v>16365</v>
      </c>
      <c r="M20" s="42">
        <f>'2月'!C20</f>
        <v>16337</v>
      </c>
      <c r="N20" s="44">
        <f>'3月'!C20</f>
        <v>16263</v>
      </c>
      <c r="O20" s="45">
        <f>'4月'!Z20</f>
        <v>547.8</v>
      </c>
      <c r="P20" s="46">
        <f>'5月'!Z20</f>
        <v>580</v>
      </c>
      <c r="Q20" s="47">
        <f>'6月'!Z20</f>
        <v>496.59999999999997</v>
      </c>
      <c r="R20" s="47">
        <f>'7月'!Z20</f>
        <v>556.4</v>
      </c>
      <c r="S20" s="47">
        <f>'8月'!Z20</f>
        <v>605.1999999999999</v>
      </c>
      <c r="T20" s="47">
        <f>'9月'!Z20</f>
        <v>554.2</v>
      </c>
      <c r="U20" s="47">
        <f>'10月'!Z20</f>
        <v>577.6</v>
      </c>
      <c r="V20" s="47">
        <f>'11月'!Z20</f>
        <v>497.6</v>
      </c>
      <c r="W20" s="47">
        <f>'12月'!Z20</f>
        <v>553.2</v>
      </c>
      <c r="X20" s="47">
        <f>'1月'!Z20</f>
        <v>447.90000000000003</v>
      </c>
      <c r="Y20" s="47">
        <f>'2月'!Z20</f>
        <v>394.80000000000007</v>
      </c>
      <c r="Z20" s="47">
        <f>'3月'!Z20</f>
        <v>541.8</v>
      </c>
      <c r="AA20" s="48">
        <f t="shared" si="7"/>
        <v>6353.099999999999</v>
      </c>
      <c r="AB20" s="49">
        <f>'4月'!D20</f>
        <v>394.8</v>
      </c>
      <c r="AC20" s="46">
        <f>'5月'!D20</f>
        <v>425.9</v>
      </c>
      <c r="AD20" s="47">
        <f>'6月'!D20</f>
        <v>355.59999999999997</v>
      </c>
      <c r="AE20" s="47">
        <f>'7月'!D20</f>
        <v>395.5</v>
      </c>
      <c r="AF20" s="47">
        <f>'8月'!D20</f>
        <v>443.79999999999995</v>
      </c>
      <c r="AG20" s="47">
        <f>'9月'!D20</f>
        <v>395.8</v>
      </c>
      <c r="AH20" s="47">
        <f>'10月'!D20</f>
        <v>401</v>
      </c>
      <c r="AI20" s="47">
        <f>'11月'!D20</f>
        <v>361</v>
      </c>
      <c r="AJ20" s="47">
        <f>'12月'!D20</f>
        <v>385.6</v>
      </c>
      <c r="AK20" s="47">
        <f>'1月'!AA20</f>
        <v>313.1</v>
      </c>
      <c r="AL20" s="47">
        <f>'2月'!AA20</f>
        <v>273.90000000000003</v>
      </c>
      <c r="AM20" s="47">
        <f>'3月'!AA20</f>
        <v>376.2</v>
      </c>
      <c r="AN20" s="50">
        <f t="shared" si="8"/>
        <v>4522.2</v>
      </c>
      <c r="AO20" s="49">
        <f>'4月'!AB20</f>
        <v>348</v>
      </c>
      <c r="AP20" s="46">
        <f>'5月'!AB20</f>
        <v>364.09999999999997</v>
      </c>
      <c r="AQ20" s="47">
        <f>'6月'!AB20</f>
        <v>311.4</v>
      </c>
      <c r="AR20" s="47">
        <f>'7月'!AB20</f>
        <v>345.7</v>
      </c>
      <c r="AS20" s="47">
        <f>'8月'!AB20</f>
        <v>389.09999999999997</v>
      </c>
      <c r="AT20" s="47">
        <f>'9月'!AB20</f>
        <v>349.8</v>
      </c>
      <c r="AU20" s="47">
        <f>'10月'!AB20</f>
        <v>362.1</v>
      </c>
      <c r="AV20" s="47">
        <f>'11月'!AB20</f>
        <v>319.7</v>
      </c>
      <c r="AW20" s="47">
        <f>'12月'!AB20</f>
        <v>343.3</v>
      </c>
      <c r="AX20" s="47">
        <f>'1月'!AB20</f>
        <v>267.40000000000003</v>
      </c>
      <c r="AY20" s="47">
        <f>'2月'!AB20</f>
        <v>238.10000000000002</v>
      </c>
      <c r="AZ20" s="47">
        <f>'3月'!AB20</f>
        <v>328.4</v>
      </c>
      <c r="BA20" s="217">
        <f t="shared" si="9"/>
        <v>3967.1</v>
      </c>
      <c r="BB20" s="49">
        <f>'4月'!Y20</f>
        <v>153</v>
      </c>
      <c r="BC20" s="46">
        <f>'5月'!Y20</f>
        <v>154.1</v>
      </c>
      <c r="BD20" s="47">
        <f>'6月'!Y20</f>
        <v>141</v>
      </c>
      <c r="BE20" s="47">
        <f>'7月'!Y20</f>
        <v>160.9</v>
      </c>
      <c r="BF20" s="47">
        <f>'8月'!Y20</f>
        <v>161.4</v>
      </c>
      <c r="BG20" s="47">
        <f>'9月'!Y20</f>
        <v>158.4</v>
      </c>
      <c r="BH20" s="47">
        <f>'10月'!Y20</f>
        <v>176.6</v>
      </c>
      <c r="BI20" s="47">
        <f>'11月'!Y20</f>
        <v>136.6</v>
      </c>
      <c r="BJ20" s="47">
        <f>'12月'!Y20</f>
        <v>167.6</v>
      </c>
      <c r="BK20" s="47">
        <f>'1月'!Y20</f>
        <v>134.8</v>
      </c>
      <c r="BL20" s="47">
        <f>'2月'!Y20</f>
        <v>120.9</v>
      </c>
      <c r="BM20" s="47">
        <f>'3月'!Y20</f>
        <v>165.6</v>
      </c>
      <c r="BN20" s="51">
        <f t="shared" si="10"/>
        <v>1830.8999999999996</v>
      </c>
      <c r="BO20" s="45">
        <f>'4月'!AG20</f>
        <v>1104.1238360140283</v>
      </c>
      <c r="BP20" s="46">
        <f>'5月'!AG20</f>
        <v>1133.2330356968407</v>
      </c>
      <c r="BQ20" s="47">
        <f>'6月'!AG20</f>
        <v>1003.2323232323232</v>
      </c>
      <c r="BR20" s="47">
        <f>'7月'!AG20</f>
        <v>1089.1011587848418</v>
      </c>
      <c r="BS20" s="47">
        <f>'8月'!AG20</f>
        <v>1184.9102115295757</v>
      </c>
      <c r="BT20" s="47">
        <f>'9月'!AG20</f>
        <v>1122.8624685955103</v>
      </c>
      <c r="BU20" s="47">
        <f>'10月'!AG20</f>
        <v>1133.6938280812979</v>
      </c>
      <c r="BV20" s="47">
        <f>'11月'!AG20</f>
        <v>1011.2587895785066</v>
      </c>
      <c r="BW20" s="47">
        <f>'12月'!AG20</f>
        <v>1088.9828089535963</v>
      </c>
      <c r="BX20" s="47">
        <f>'1月'!AG20</f>
        <v>882.8834156293428</v>
      </c>
      <c r="BY20" s="47">
        <f>'2月'!AG20</f>
        <v>833.3104672490836</v>
      </c>
      <c r="BZ20" s="47">
        <f>'3月'!AG20</f>
        <v>1074.673759751504</v>
      </c>
      <c r="CA20" s="52">
        <f t="shared" si="11"/>
        <v>1055.0812497758009</v>
      </c>
      <c r="CB20" s="53">
        <f>'4月'!AD20</f>
        <v>795.7431370177773</v>
      </c>
      <c r="CC20" s="47">
        <f>'5月'!AD20</f>
        <v>832.1447412125593</v>
      </c>
      <c r="CD20" s="47">
        <f>'6月'!AD20</f>
        <v>718.3838383838382</v>
      </c>
      <c r="CE20" s="47">
        <f>'7月'!AD20</f>
        <v>774.1544002505481</v>
      </c>
      <c r="CF20" s="47">
        <f>'8月'!AD20</f>
        <v>868.9080500278018</v>
      </c>
      <c r="CG20" s="47">
        <f>'9月'!AD20</f>
        <v>801.9288435043359</v>
      </c>
      <c r="CH20" s="47">
        <f>'10月'!AD20</f>
        <v>787.0692954650285</v>
      </c>
      <c r="CI20" s="47">
        <f>'11月'!AD20</f>
        <v>733.6503678413202</v>
      </c>
      <c r="CJ20" s="47">
        <f>'12月'!AD20</f>
        <v>759.0596007456737</v>
      </c>
      <c r="CK20" s="47">
        <f>'1月'!AD20</f>
        <v>617.1707913229453</v>
      </c>
      <c r="CL20" s="47">
        <f>'2月'!AD20</f>
        <v>578.1249670200708</v>
      </c>
      <c r="CM20" s="47">
        <f>'3月'!AD20</f>
        <v>746.2020458075226</v>
      </c>
      <c r="CN20" s="50">
        <f t="shared" si="12"/>
        <v>751.0173659687595</v>
      </c>
      <c r="CO20" s="49">
        <f>'4月'!AE20</f>
        <v>701.4149232071593</v>
      </c>
      <c r="CP20" s="46">
        <f>'5月'!AE20</f>
        <v>711.3968074089994</v>
      </c>
      <c r="CQ20" s="47">
        <f>'6月'!AE20</f>
        <v>629.090909090909</v>
      </c>
      <c r="CR20" s="47">
        <f>'7月'!AE20</f>
        <v>676.6755402442843</v>
      </c>
      <c r="CS20" s="47">
        <f>'8月'!AE20</f>
        <v>761.8119023565067</v>
      </c>
      <c r="CT20" s="47">
        <f>'9月'!AE20</f>
        <v>708.7284220763433</v>
      </c>
      <c r="CU20" s="47">
        <f>'10月'!AE20</f>
        <v>710.7176855059522</v>
      </c>
      <c r="CV20" s="47">
        <f>'11月'!AE20</f>
        <v>649.7175141242938</v>
      </c>
      <c r="CW20" s="47">
        <f>'12月'!AE20</f>
        <v>675.7913924688532</v>
      </c>
      <c r="CX20" s="47">
        <f>'1月'!AE20</f>
        <v>527.0886924297529</v>
      </c>
      <c r="CY20" s="47">
        <f>'2月'!AE20</f>
        <v>502.5613532219016</v>
      </c>
      <c r="CZ20" s="47">
        <f>'3月'!AE20</f>
        <v>651.3895583285233</v>
      </c>
      <c r="DA20" s="217">
        <f t="shared" si="13"/>
        <v>658.8299925997669</v>
      </c>
      <c r="DB20" s="53">
        <f>'4月'!AH20</f>
        <v>308.38069899625106</v>
      </c>
      <c r="DC20" s="47">
        <f>'5月'!AH20</f>
        <v>301.0882944842812</v>
      </c>
      <c r="DD20" s="47">
        <f>'6月'!AH20</f>
        <v>284.8484848484849</v>
      </c>
      <c r="DE20" s="47">
        <f>'7月'!AH20</f>
        <v>314.9467585342938</v>
      </c>
      <c r="DF20" s="47">
        <f>'8月'!AH20</f>
        <v>316.00216150177386</v>
      </c>
      <c r="DG20" s="47">
        <f>'9月'!AH20</f>
        <v>320.93362509117435</v>
      </c>
      <c r="DH20" s="47">
        <f>'10月'!AH20</f>
        <v>346.62453261626933</v>
      </c>
      <c r="DI20" s="47">
        <f>'11月'!AH20</f>
        <v>277.6084217371865</v>
      </c>
      <c r="DJ20" s="47">
        <f>'12月'!AH20</f>
        <v>329.92320820792247</v>
      </c>
      <c r="DK20" s="47">
        <f>'1月'!AH20</f>
        <v>265.71262430639746</v>
      </c>
      <c r="DL20" s="47">
        <f>'2月'!AH20</f>
        <v>255.18550022901263</v>
      </c>
      <c r="DM20" s="47">
        <f>'3月'!AH20</f>
        <v>328.47171394398123</v>
      </c>
      <c r="DN20" s="51">
        <f t="shared" si="14"/>
        <v>304.0638838070412</v>
      </c>
      <c r="DO20" s="84">
        <f>'4月'!AI20</f>
        <v>11.854103343465045</v>
      </c>
      <c r="DP20" s="85">
        <f>'5月'!AI20</f>
        <v>14.510448462080301</v>
      </c>
      <c r="DQ20" s="85">
        <f>'6月'!AI20</f>
        <v>12.429696287964006</v>
      </c>
      <c r="DR20" s="85">
        <f>'7月'!AI20</f>
        <v>12.59165613147914</v>
      </c>
      <c r="DS20" s="85">
        <f>'8月'!AI20</f>
        <v>12.325371789094188</v>
      </c>
      <c r="DT20" s="85">
        <f>'9月'!AI20</f>
        <v>11.622031328954018</v>
      </c>
      <c r="DU20" s="85">
        <f>'10月'!AI20</f>
        <v>9.70074812967581</v>
      </c>
      <c r="DV20" s="85">
        <f>'11月'!AI20</f>
        <v>11.4404432132964</v>
      </c>
      <c r="DW20" s="85">
        <f>'12月'!AI20</f>
        <v>10.969917012448132</v>
      </c>
      <c r="DX20" s="85">
        <f>'1月'!AI20</f>
        <v>14.595975726604918</v>
      </c>
      <c r="DY20" s="85">
        <f>'2月'!AI20</f>
        <v>13.070463672873307</v>
      </c>
      <c r="DZ20" s="86">
        <f>'3月'!AI20</f>
        <v>12.706007442849549</v>
      </c>
      <c r="EA20" s="95">
        <v>382.1</v>
      </c>
      <c r="EB20" s="88">
        <f t="shared" si="5"/>
        <v>4522.2</v>
      </c>
      <c r="EC20" s="88">
        <f t="shared" si="18"/>
        <v>4904.3</v>
      </c>
      <c r="ED20" s="88">
        <f t="shared" si="6"/>
        <v>1830.8999999999996</v>
      </c>
      <c r="EE20" s="89">
        <f t="shared" si="19"/>
        <v>6735.2</v>
      </c>
      <c r="EF20" s="90">
        <f t="shared" si="15"/>
        <v>1118.5379158977464</v>
      </c>
      <c r="EG20" s="91">
        <f t="shared" si="16"/>
        <v>814.4740320907054</v>
      </c>
      <c r="EH20" s="92">
        <f t="shared" si="17"/>
        <v>304.0638838070412</v>
      </c>
      <c r="EI20" s="94">
        <v>15</v>
      </c>
      <c r="EJ20" s="82" t="s">
        <v>30</v>
      </c>
    </row>
    <row r="21" spans="1:140" s="101" customFormat="1" ht="18" customHeight="1">
      <c r="A21" s="61">
        <v>16</v>
      </c>
      <c r="B21" s="93" t="s">
        <v>76</v>
      </c>
      <c r="C21" s="63">
        <f>'4月'!C21</f>
        <v>6122</v>
      </c>
      <c r="D21" s="64">
        <f>'5月'!C21</f>
        <v>6106</v>
      </c>
      <c r="E21" s="65">
        <f>'6月'!C21</f>
        <v>6099</v>
      </c>
      <c r="F21" s="65">
        <f>'7月'!C21</f>
        <v>6082</v>
      </c>
      <c r="G21" s="65">
        <f>'8月'!C21</f>
        <v>6069</v>
      </c>
      <c r="H21" s="65">
        <f>'9月'!C21</f>
        <v>6055</v>
      </c>
      <c r="I21" s="65">
        <f>'10月'!C21</f>
        <v>6042</v>
      </c>
      <c r="J21" s="65">
        <f>'11月'!C21</f>
        <v>6024</v>
      </c>
      <c r="K21" s="65">
        <f>'12月'!C21</f>
        <v>6018</v>
      </c>
      <c r="L21" s="65">
        <f>'1月'!C21</f>
        <v>5998</v>
      </c>
      <c r="M21" s="65">
        <f>'2月'!C21</f>
        <v>5991</v>
      </c>
      <c r="N21" s="66">
        <f>'3月'!C21</f>
        <v>5940</v>
      </c>
      <c r="O21" s="67">
        <f>'4月'!Z21</f>
        <v>153.2</v>
      </c>
      <c r="P21" s="68">
        <f>'5月'!Z21</f>
        <v>160.7</v>
      </c>
      <c r="Q21" s="69">
        <f>'6月'!Z21</f>
        <v>139.79999999999998</v>
      </c>
      <c r="R21" s="69">
        <f>'7月'!Z21</f>
        <v>157.4</v>
      </c>
      <c r="S21" s="69">
        <f>'8月'!Z21</f>
        <v>158.6</v>
      </c>
      <c r="T21" s="69">
        <f>'9月'!Z21</f>
        <v>149.7</v>
      </c>
      <c r="U21" s="69">
        <f>'10月'!Z21</f>
        <v>150.7</v>
      </c>
      <c r="V21" s="69">
        <f>'11月'!Z21</f>
        <v>139.5</v>
      </c>
      <c r="W21" s="69">
        <f>'12月'!Z21</f>
        <v>134.60000000000002</v>
      </c>
      <c r="X21" s="69">
        <f>'1月'!Z21</f>
        <v>144.2</v>
      </c>
      <c r="Y21" s="69">
        <f>'2月'!Z21</f>
        <v>116.6</v>
      </c>
      <c r="Z21" s="69">
        <f>'3月'!Z21</f>
        <v>149.5</v>
      </c>
      <c r="AA21" s="48">
        <f t="shared" si="7"/>
        <v>1754.4999999999998</v>
      </c>
      <c r="AB21" s="70">
        <f>'4月'!D21</f>
        <v>107</v>
      </c>
      <c r="AC21" s="68">
        <f>'5月'!D21</f>
        <v>123.6</v>
      </c>
      <c r="AD21" s="69">
        <f>'6月'!D21</f>
        <v>103.69999999999999</v>
      </c>
      <c r="AE21" s="69">
        <f>'7月'!D21</f>
        <v>112.4</v>
      </c>
      <c r="AF21" s="69">
        <f>'8月'!D21</f>
        <v>122.7</v>
      </c>
      <c r="AG21" s="69">
        <f>'9月'!D21</f>
        <v>112.9</v>
      </c>
      <c r="AH21" s="69">
        <f>'10月'!D21</f>
        <v>112.5</v>
      </c>
      <c r="AI21" s="69">
        <f>'11月'!D21</f>
        <v>102.30000000000001</v>
      </c>
      <c r="AJ21" s="69">
        <f>'12月'!D21</f>
        <v>95.4</v>
      </c>
      <c r="AK21" s="69">
        <f>'1月'!AA21</f>
        <v>108.5</v>
      </c>
      <c r="AL21" s="69">
        <f>'2月'!AA21</f>
        <v>81.3</v>
      </c>
      <c r="AM21" s="69">
        <f>'3月'!AA21</f>
        <v>105.9</v>
      </c>
      <c r="AN21" s="50">
        <f t="shared" si="8"/>
        <v>1288.2</v>
      </c>
      <c r="AO21" s="70">
        <f>'4月'!AB21</f>
        <v>71</v>
      </c>
      <c r="AP21" s="68">
        <f>'5月'!AB21</f>
        <v>84.1</v>
      </c>
      <c r="AQ21" s="69">
        <f>'6月'!AB21</f>
        <v>68.8</v>
      </c>
      <c r="AR21" s="69">
        <f>'7月'!AB21</f>
        <v>74.10000000000001</v>
      </c>
      <c r="AS21" s="69">
        <f>'8月'!AB21</f>
        <v>83.7</v>
      </c>
      <c r="AT21" s="69">
        <f>'9月'!AB21</f>
        <v>72.5</v>
      </c>
      <c r="AU21" s="69">
        <f>'10月'!AB21</f>
        <v>73.9</v>
      </c>
      <c r="AV21" s="69">
        <f>'11月'!AB21</f>
        <v>69.60000000000001</v>
      </c>
      <c r="AW21" s="69">
        <f>'12月'!AB21</f>
        <v>64.80000000000001</v>
      </c>
      <c r="AX21" s="69">
        <f>'1月'!AB21</f>
        <v>73.89999999999999</v>
      </c>
      <c r="AY21" s="69">
        <f>'2月'!AB21</f>
        <v>49.9</v>
      </c>
      <c r="AZ21" s="69">
        <f>'3月'!AB21</f>
        <v>70</v>
      </c>
      <c r="BA21" s="217">
        <f t="shared" si="9"/>
        <v>856.3</v>
      </c>
      <c r="BB21" s="70">
        <f>'4月'!Y21</f>
        <v>46.2</v>
      </c>
      <c r="BC21" s="68">
        <f>'5月'!Y21</f>
        <v>37.1</v>
      </c>
      <c r="BD21" s="69">
        <f>'6月'!Y21</f>
        <v>36.1</v>
      </c>
      <c r="BE21" s="69">
        <f>'7月'!Y21</f>
        <v>45</v>
      </c>
      <c r="BF21" s="69">
        <f>'8月'!Y21</f>
        <v>35.9</v>
      </c>
      <c r="BG21" s="69">
        <f>'9月'!Y21</f>
        <v>36.8</v>
      </c>
      <c r="BH21" s="69">
        <f>'10月'!Y21</f>
        <v>38.2</v>
      </c>
      <c r="BI21" s="69">
        <f>'11月'!Y21</f>
        <v>37.2</v>
      </c>
      <c r="BJ21" s="69">
        <f>'12月'!Y21</f>
        <v>39.2</v>
      </c>
      <c r="BK21" s="69">
        <f>'1月'!Y21</f>
        <v>35.7</v>
      </c>
      <c r="BL21" s="69">
        <f>'2月'!Y21</f>
        <v>35.3</v>
      </c>
      <c r="BM21" s="69">
        <f>'3月'!Y21</f>
        <v>43.6</v>
      </c>
      <c r="BN21" s="51">
        <f t="shared" si="10"/>
        <v>466.3</v>
      </c>
      <c r="BO21" s="67">
        <f>'4月'!AG21</f>
        <v>834.1500598932811</v>
      </c>
      <c r="BP21" s="68">
        <f>'5月'!AG21</f>
        <v>848.9798505964518</v>
      </c>
      <c r="BQ21" s="69">
        <f>'6月'!AG21</f>
        <v>764.059681915068</v>
      </c>
      <c r="BR21" s="69">
        <f>'7月'!AG21</f>
        <v>834.8272533440825</v>
      </c>
      <c r="BS21" s="69">
        <f>'8月'!AG21</f>
        <v>842.9937439871584</v>
      </c>
      <c r="BT21" s="69">
        <f>'9月'!AG21</f>
        <v>824.11230388109</v>
      </c>
      <c r="BU21" s="69">
        <f>'10月'!AG21</f>
        <v>804.5829729527713</v>
      </c>
      <c r="BV21" s="69">
        <f>'11月'!AG21</f>
        <v>771.9123505976096</v>
      </c>
      <c r="BW21" s="69">
        <f>'12月'!AG21</f>
        <v>721.4914396595161</v>
      </c>
      <c r="BX21" s="69">
        <f>'1月'!AG21</f>
        <v>775.5273263130721</v>
      </c>
      <c r="BY21" s="69">
        <f>'2月'!AG21</f>
        <v>671.1216249661849</v>
      </c>
      <c r="BZ21" s="69">
        <f>'3月'!AG21</f>
        <v>811.8822634951667</v>
      </c>
      <c r="CA21" s="52">
        <f t="shared" si="11"/>
        <v>791.6954330296506</v>
      </c>
      <c r="CB21" s="71">
        <f>'4月'!AD21</f>
        <v>582.5982794293803</v>
      </c>
      <c r="CC21" s="69">
        <f>'5月'!AD21</f>
        <v>652.980146445062</v>
      </c>
      <c r="CD21" s="69">
        <f>'6月'!AD21</f>
        <v>566.759578072908</v>
      </c>
      <c r="CE21" s="69">
        <f>'7月'!AD21</f>
        <v>596.1536421593067</v>
      </c>
      <c r="CF21" s="69">
        <f>'8月'!AD21</f>
        <v>652.1773794906957</v>
      </c>
      <c r="CG21" s="69">
        <f>'9月'!AD21</f>
        <v>621.5249105422515</v>
      </c>
      <c r="CH21" s="69">
        <f>'10月'!AD21</f>
        <v>600.6342697888971</v>
      </c>
      <c r="CI21" s="69">
        <f>'11月'!AD21</f>
        <v>566.0690571049137</v>
      </c>
      <c r="CJ21" s="69">
        <f>'12月'!AD21</f>
        <v>511.36911845109836</v>
      </c>
      <c r="CK21" s="69">
        <f>'1月'!AD21</f>
        <v>583.5278426142047</v>
      </c>
      <c r="CL21" s="69">
        <f>'2月'!AD21</f>
        <v>467.9432942517225</v>
      </c>
      <c r="CM21" s="69">
        <f>'3月'!AD21</f>
        <v>575.1058976865429</v>
      </c>
      <c r="CN21" s="50">
        <f t="shared" si="12"/>
        <v>581.2835889591315</v>
      </c>
      <c r="CO21" s="70">
        <f>'4月'!AE21</f>
        <v>386.58390504192533</v>
      </c>
      <c r="CP21" s="68">
        <f>'5月'!AE21</f>
        <v>444.3012161491077</v>
      </c>
      <c r="CQ21" s="69">
        <f>'6月'!AE21</f>
        <v>376.0179264360277</v>
      </c>
      <c r="CR21" s="69">
        <f>'7月'!AE21</f>
        <v>393.0158797509308</v>
      </c>
      <c r="CS21" s="69">
        <f>'8月'!AE21</f>
        <v>444.88383588729613</v>
      </c>
      <c r="CT21" s="69">
        <f>'9月'!AE21</f>
        <v>399.1191852463529</v>
      </c>
      <c r="CU21" s="69">
        <f>'10月'!AE21</f>
        <v>394.5499781102177</v>
      </c>
      <c r="CV21" s="69">
        <f>'11月'!AE21</f>
        <v>385.12616201859237</v>
      </c>
      <c r="CW21" s="69">
        <f>'12月'!AE21</f>
        <v>347.3450615894253</v>
      </c>
      <c r="CX21" s="69">
        <f>'1月'!AE21</f>
        <v>397.4443093934537</v>
      </c>
      <c r="CY21" s="69">
        <f>'2月'!AE21</f>
        <v>287.2124278371581</v>
      </c>
      <c r="CZ21" s="69">
        <f>'3月'!AE21</f>
        <v>380.145541435864</v>
      </c>
      <c r="DA21" s="217">
        <f t="shared" si="13"/>
        <v>386.39429997337703</v>
      </c>
      <c r="DB21" s="71">
        <f>'4月'!AH21</f>
        <v>251.55178046390074</v>
      </c>
      <c r="DC21" s="69">
        <f>'5月'!AH21</f>
        <v>195.99970415138995</v>
      </c>
      <c r="DD21" s="69">
        <f>'6月'!AH21</f>
        <v>197.3001038421599</v>
      </c>
      <c r="DE21" s="69">
        <f>'7月'!AH21</f>
        <v>238.67361118477578</v>
      </c>
      <c r="DF21" s="69">
        <f>'8月'!AH21</f>
        <v>190.8163644964627</v>
      </c>
      <c r="DG21" s="69">
        <f>'9月'!AH21</f>
        <v>202.58739333883838</v>
      </c>
      <c r="DH21" s="69">
        <f>'10月'!AH21</f>
        <v>203.9487031638744</v>
      </c>
      <c r="DI21" s="69">
        <f>'11月'!AH21</f>
        <v>205.84329349269586</v>
      </c>
      <c r="DJ21" s="69">
        <f>'12月'!AH21</f>
        <v>210.1223212084178</v>
      </c>
      <c r="DK21" s="69">
        <f>'1月'!AH21</f>
        <v>191.99948369886738</v>
      </c>
      <c r="DL21" s="69">
        <f>'2月'!AH21</f>
        <v>203.17833071446248</v>
      </c>
      <c r="DM21" s="69">
        <f>'3月'!AH21</f>
        <v>236.7763658086239</v>
      </c>
      <c r="DN21" s="51">
        <f t="shared" si="14"/>
        <v>210.41184407051932</v>
      </c>
      <c r="DO21" s="72">
        <f>'4月'!AI21</f>
        <v>33.64485981308411</v>
      </c>
      <c r="DP21" s="73">
        <f>'5月'!AI21</f>
        <v>31.957928802589</v>
      </c>
      <c r="DQ21" s="73">
        <f>'6月'!AI21</f>
        <v>33.65477338476374</v>
      </c>
      <c r="DR21" s="73">
        <f>'7月'!AI21</f>
        <v>34.0747330960854</v>
      </c>
      <c r="DS21" s="73">
        <f>'8月'!AI21</f>
        <v>31.78484107579462</v>
      </c>
      <c r="DT21" s="73">
        <f>'9月'!AI21</f>
        <v>35.78387953941541</v>
      </c>
      <c r="DU21" s="73">
        <f>'10月'!AI21</f>
        <v>34.31111111111111</v>
      </c>
      <c r="DV21" s="73">
        <f>'11月'!AI21</f>
        <v>31.964809384164223</v>
      </c>
      <c r="DW21" s="73">
        <f>'12月'!AI21</f>
        <v>32.075471698113205</v>
      </c>
      <c r="DX21" s="73">
        <f>'1月'!AI21</f>
        <v>31.889400921658986</v>
      </c>
      <c r="DY21" s="73">
        <f>'2月'!AI21</f>
        <v>38.62238622386224</v>
      </c>
      <c r="DZ21" s="74">
        <f>'3月'!AI21</f>
        <v>33.89990557129367</v>
      </c>
      <c r="EA21" s="75">
        <v>21.9</v>
      </c>
      <c r="EB21" s="76">
        <f t="shared" si="5"/>
        <v>1288.2</v>
      </c>
      <c r="EC21" s="76">
        <f t="shared" si="18"/>
        <v>1310.1000000000001</v>
      </c>
      <c r="ED21" s="76">
        <f t="shared" si="6"/>
        <v>466.3</v>
      </c>
      <c r="EE21" s="77">
        <f t="shared" si="19"/>
        <v>1776.4</v>
      </c>
      <c r="EF21" s="78">
        <f t="shared" si="15"/>
        <v>801.5775247841959</v>
      </c>
      <c r="EG21" s="79">
        <f t="shared" si="16"/>
        <v>591.1656807136766</v>
      </c>
      <c r="EH21" s="80">
        <f t="shared" si="17"/>
        <v>210.41184407051932</v>
      </c>
      <c r="EI21" s="61">
        <v>16</v>
      </c>
      <c r="EJ21" s="93" t="s">
        <v>76</v>
      </c>
    </row>
    <row r="22" spans="1:140" s="100" customFormat="1" ht="18" customHeight="1">
      <c r="A22" s="94">
        <v>17</v>
      </c>
      <c r="B22" s="82" t="s">
        <v>31</v>
      </c>
      <c r="C22" s="83">
        <f>'4月'!C22</f>
        <v>13328</v>
      </c>
      <c r="D22" s="41">
        <f>'5月'!C22</f>
        <v>13309</v>
      </c>
      <c r="E22" s="42">
        <f>'6月'!C22</f>
        <v>13286</v>
      </c>
      <c r="F22" s="42">
        <f>'7月'!C22</f>
        <v>13278</v>
      </c>
      <c r="G22" s="42">
        <f>'8月'!C22</f>
        <v>13247</v>
      </c>
      <c r="H22" s="42">
        <f>'9月'!C22</f>
        <v>13219</v>
      </c>
      <c r="I22" s="42">
        <f>'10月'!C22</f>
        <v>13187</v>
      </c>
      <c r="J22" s="42">
        <f>'11月'!C22</f>
        <v>13160</v>
      </c>
      <c r="K22" s="42">
        <f>'12月'!C22</f>
        <v>13137</v>
      </c>
      <c r="L22" s="42">
        <f>'1月'!C22</f>
        <v>13128</v>
      </c>
      <c r="M22" s="42">
        <f>'2月'!C22</f>
        <v>13111</v>
      </c>
      <c r="N22" s="44">
        <f>'3月'!C22</f>
        <v>13032</v>
      </c>
      <c r="O22" s="45">
        <f>'4月'!Z22</f>
        <v>308.5</v>
      </c>
      <c r="P22" s="46">
        <f>'5月'!Z22</f>
        <v>408</v>
      </c>
      <c r="Q22" s="47">
        <f>'6月'!Z22</f>
        <v>321.5</v>
      </c>
      <c r="R22" s="47">
        <f>'7月'!Z22</f>
        <v>356</v>
      </c>
      <c r="S22" s="47">
        <f>'8月'!Z22</f>
        <v>390.5</v>
      </c>
      <c r="T22" s="47">
        <f>'9月'!Z22</f>
        <v>342.2</v>
      </c>
      <c r="U22" s="47">
        <f>'10月'!Z22</f>
        <v>348.4</v>
      </c>
      <c r="V22" s="47">
        <f>'11月'!Z22</f>
        <v>313.90000000000003</v>
      </c>
      <c r="W22" s="47">
        <f>'12月'!Z22</f>
        <v>302.79999999999995</v>
      </c>
      <c r="X22" s="47">
        <f>'1月'!Z22</f>
        <v>272.59999999999997</v>
      </c>
      <c r="Y22" s="47">
        <f>'2月'!Z22</f>
        <v>239.3</v>
      </c>
      <c r="Z22" s="47">
        <f>'3月'!Z22</f>
        <v>329.20000000000005</v>
      </c>
      <c r="AA22" s="48">
        <f t="shared" si="7"/>
        <v>3932.9000000000005</v>
      </c>
      <c r="AB22" s="49">
        <f>'4月'!D22</f>
        <v>242.8</v>
      </c>
      <c r="AC22" s="46">
        <f>'5月'!D22</f>
        <v>326.90000000000003</v>
      </c>
      <c r="AD22" s="47">
        <f>'6月'!D22</f>
        <v>249.49999999999997</v>
      </c>
      <c r="AE22" s="47">
        <f>'7月'!D22</f>
        <v>281</v>
      </c>
      <c r="AF22" s="47">
        <f>'8月'!D22</f>
        <v>318.6</v>
      </c>
      <c r="AG22" s="47">
        <f>'9月'!D22</f>
        <v>278.7</v>
      </c>
      <c r="AH22" s="47">
        <f>'10月'!D22</f>
        <v>276.7</v>
      </c>
      <c r="AI22" s="47">
        <f>'11月'!D22</f>
        <v>247.50000000000003</v>
      </c>
      <c r="AJ22" s="47">
        <f>'12月'!D22</f>
        <v>239.59999999999997</v>
      </c>
      <c r="AK22" s="47">
        <f>'1月'!AA22</f>
        <v>218.49999999999997</v>
      </c>
      <c r="AL22" s="47">
        <f>'2月'!AA22</f>
        <v>184.50000000000003</v>
      </c>
      <c r="AM22" s="47">
        <f>'3月'!AA22</f>
        <v>258.3</v>
      </c>
      <c r="AN22" s="50">
        <f t="shared" si="8"/>
        <v>3122.6000000000004</v>
      </c>
      <c r="AO22" s="49">
        <f>'4月'!AB22</f>
        <v>205.4</v>
      </c>
      <c r="AP22" s="46">
        <f>'5月'!AB22</f>
        <v>282.90000000000003</v>
      </c>
      <c r="AQ22" s="47">
        <f>'6月'!AB22</f>
        <v>214.29999999999998</v>
      </c>
      <c r="AR22" s="47">
        <f>'7月'!AB22</f>
        <v>249.2</v>
      </c>
      <c r="AS22" s="47">
        <f>'8月'!AB22</f>
        <v>277.1</v>
      </c>
      <c r="AT22" s="47">
        <f>'9月'!AB22</f>
        <v>243.7</v>
      </c>
      <c r="AU22" s="47">
        <f>'10月'!AB22</f>
        <v>241.89999999999998</v>
      </c>
      <c r="AV22" s="47">
        <f>'11月'!AB22</f>
        <v>214.00000000000003</v>
      </c>
      <c r="AW22" s="47">
        <f>'12月'!AB22</f>
        <v>208.39999999999998</v>
      </c>
      <c r="AX22" s="47">
        <f>'1月'!AB22</f>
        <v>184.29999999999998</v>
      </c>
      <c r="AY22" s="47">
        <f>'2月'!AB22</f>
        <v>156.70000000000002</v>
      </c>
      <c r="AZ22" s="47">
        <f>'3月'!AB22</f>
        <v>223.3</v>
      </c>
      <c r="BA22" s="217">
        <f t="shared" si="9"/>
        <v>2701.2000000000003</v>
      </c>
      <c r="BB22" s="49">
        <f>'4月'!Y22</f>
        <v>65.7</v>
      </c>
      <c r="BC22" s="46">
        <f>'5月'!Y22</f>
        <v>81.1</v>
      </c>
      <c r="BD22" s="47">
        <f>'6月'!Y22</f>
        <v>72</v>
      </c>
      <c r="BE22" s="47">
        <f>'7月'!Y22</f>
        <v>75</v>
      </c>
      <c r="BF22" s="47">
        <f>'8月'!Y22</f>
        <v>71.9</v>
      </c>
      <c r="BG22" s="47">
        <f>'9月'!Y22</f>
        <v>63.5</v>
      </c>
      <c r="BH22" s="47">
        <f>'10月'!Y22</f>
        <v>71.7</v>
      </c>
      <c r="BI22" s="47">
        <f>'11月'!Y22</f>
        <v>66.4</v>
      </c>
      <c r="BJ22" s="47">
        <f>'12月'!Y22</f>
        <v>63.2</v>
      </c>
      <c r="BK22" s="47">
        <f>'1月'!Y22</f>
        <v>54.1</v>
      </c>
      <c r="BL22" s="47">
        <f>'2月'!Y22</f>
        <v>54.8</v>
      </c>
      <c r="BM22" s="47">
        <f>'3月'!Y22</f>
        <v>70.9</v>
      </c>
      <c r="BN22" s="51">
        <f t="shared" si="10"/>
        <v>810.3000000000001</v>
      </c>
      <c r="BO22" s="45">
        <f>'4月'!AG22</f>
        <v>771.5586234493796</v>
      </c>
      <c r="BP22" s="46">
        <f>'5月'!AG22</f>
        <v>988.9015194665749</v>
      </c>
      <c r="BQ22" s="47">
        <f>'6月'!AG22</f>
        <v>806.6134778463545</v>
      </c>
      <c r="BR22" s="47">
        <f>'7月'!AG22</f>
        <v>864.8795728077976</v>
      </c>
      <c r="BS22" s="47">
        <f>'8月'!AG22</f>
        <v>950.9152406996593</v>
      </c>
      <c r="BT22" s="47">
        <f>'9月'!AG22</f>
        <v>862.8993620294021</v>
      </c>
      <c r="BU22" s="47">
        <f>'10月'!AG22</f>
        <v>852.2567435671004</v>
      </c>
      <c r="BV22" s="47">
        <f>'11月'!AG22</f>
        <v>795.0861195542049</v>
      </c>
      <c r="BW22" s="47">
        <f>'12月'!AG22</f>
        <v>743.529111325559</v>
      </c>
      <c r="BX22" s="47">
        <f>'1月'!AG22</f>
        <v>669.8315346661161</v>
      </c>
      <c r="BY22" s="47">
        <f>'2月'!AG22</f>
        <v>629.3741238601963</v>
      </c>
      <c r="BZ22" s="47">
        <f>'3月'!AG22</f>
        <v>814.8676211410128</v>
      </c>
      <c r="CA22" s="52">
        <f t="shared" si="11"/>
        <v>812.8926859293856</v>
      </c>
      <c r="CB22" s="53">
        <f>'4月'!AD22</f>
        <v>607.2428971588636</v>
      </c>
      <c r="CC22" s="47">
        <f>'5月'!AD22</f>
        <v>792.3331046902533</v>
      </c>
      <c r="CD22" s="47">
        <f>'6月'!AD22</f>
        <v>625.972201314667</v>
      </c>
      <c r="CE22" s="47">
        <f>'7月'!AD22</f>
        <v>682.6717976376154</v>
      </c>
      <c r="CF22" s="47">
        <f>'8月'!AD22</f>
        <v>775.829950542667</v>
      </c>
      <c r="CG22" s="47">
        <f>'9月'!AD22</f>
        <v>702.7763068310765</v>
      </c>
      <c r="CH22" s="47">
        <f>'10月'!AD22</f>
        <v>676.8640670063625</v>
      </c>
      <c r="CI22" s="47">
        <f>'11月'!AD22</f>
        <v>626.8996960486322</v>
      </c>
      <c r="CJ22" s="47">
        <f>'12月'!AD22</f>
        <v>588.3407367027872</v>
      </c>
      <c r="CK22" s="47">
        <f>'1月'!AD22</f>
        <v>536.8972499066266</v>
      </c>
      <c r="CL22" s="47">
        <f>'2月'!AD22</f>
        <v>485.24666047725134</v>
      </c>
      <c r="CM22" s="47">
        <f>'3月'!AD22</f>
        <v>639.3690964177508</v>
      </c>
      <c r="CN22" s="50">
        <f t="shared" si="12"/>
        <v>645.4114523845252</v>
      </c>
      <c r="CO22" s="49">
        <f>'4月'!AE22</f>
        <v>513.7054821928772</v>
      </c>
      <c r="CP22" s="46">
        <f>'5月'!AE22</f>
        <v>685.6868623948384</v>
      </c>
      <c r="CQ22" s="47">
        <f>'6月'!AE22</f>
        <v>537.6586883436198</v>
      </c>
      <c r="CR22" s="47">
        <f>'7月'!AE22</f>
        <v>605.4157009654582</v>
      </c>
      <c r="CS22" s="47">
        <f>'8月'!AE22</f>
        <v>674.7723769471847</v>
      </c>
      <c r="CT22" s="47">
        <f>'9月'!AE22</f>
        <v>614.5195047532592</v>
      </c>
      <c r="CU22" s="47">
        <f>'10月'!AE22</f>
        <v>591.736240725837</v>
      </c>
      <c r="CV22" s="47">
        <f>'11月'!AE22</f>
        <v>542.0466058763932</v>
      </c>
      <c r="CW22" s="47">
        <f>'12月'!AE22</f>
        <v>511.72875429407696</v>
      </c>
      <c r="CX22" s="47">
        <f>'1月'!AE22</f>
        <v>452.8611586168937</v>
      </c>
      <c r="CY22" s="47">
        <f>'2月'!AE22</f>
        <v>412.1309035056113</v>
      </c>
      <c r="CZ22" s="47">
        <f>'3月'!AE22</f>
        <v>552.7337174993564</v>
      </c>
      <c r="DA22" s="217">
        <f t="shared" si="13"/>
        <v>558.3121165634662</v>
      </c>
      <c r="DB22" s="53">
        <f>'4月'!AH22</f>
        <v>164.31572629051624</v>
      </c>
      <c r="DC22" s="47">
        <f>'5月'!AH22</f>
        <v>196.5684147763216</v>
      </c>
      <c r="DD22" s="47">
        <f>'6月'!AH22</f>
        <v>180.64127653168748</v>
      </c>
      <c r="DE22" s="47">
        <f>'7月'!AH22</f>
        <v>182.20777517018203</v>
      </c>
      <c r="DF22" s="47">
        <f>'8月'!AH22</f>
        <v>175.08529015699236</v>
      </c>
      <c r="DG22" s="47">
        <f>'9月'!AH22</f>
        <v>160.12305519832566</v>
      </c>
      <c r="DH22" s="47">
        <f>'10月'!AH22</f>
        <v>175.39267656073798</v>
      </c>
      <c r="DI22" s="47">
        <f>'11月'!AH22</f>
        <v>168.18642350557246</v>
      </c>
      <c r="DJ22" s="47">
        <f>'12月'!AH22</f>
        <v>155.18837462277193</v>
      </c>
      <c r="DK22" s="47">
        <f>'1月'!AH22</f>
        <v>132.93428475948969</v>
      </c>
      <c r="DL22" s="47">
        <f>'2月'!AH22</f>
        <v>144.12746338294508</v>
      </c>
      <c r="DM22" s="47">
        <f>'3月'!AH22</f>
        <v>175.49852472326185</v>
      </c>
      <c r="DN22" s="51">
        <f t="shared" si="14"/>
        <v>167.48123354486032</v>
      </c>
      <c r="DO22" s="84">
        <f>'4月'!AI22</f>
        <v>15.403624382207578</v>
      </c>
      <c r="DP22" s="85">
        <f>'5月'!AI22</f>
        <v>13.45977363107984</v>
      </c>
      <c r="DQ22" s="85">
        <f>'6月'!AI22</f>
        <v>14.108216432865731</v>
      </c>
      <c r="DR22" s="85">
        <f>'7月'!AI22</f>
        <v>11.316725978647685</v>
      </c>
      <c r="DS22" s="85">
        <f>'8月'!AI22</f>
        <v>13.025737602008787</v>
      </c>
      <c r="DT22" s="85">
        <f>'9月'!AI22</f>
        <v>12.558306422676713</v>
      </c>
      <c r="DU22" s="85">
        <f>'10月'!AI22</f>
        <v>12.576797976147452</v>
      </c>
      <c r="DV22" s="85">
        <f>'11月'!AI22</f>
        <v>13.535353535353535</v>
      </c>
      <c r="DW22" s="85">
        <f>'12月'!AI22</f>
        <v>13.02170283806344</v>
      </c>
      <c r="DX22" s="85">
        <f>'1月'!AI22</f>
        <v>15.652173913043478</v>
      </c>
      <c r="DY22" s="85">
        <f>'2月'!AI22</f>
        <v>15.067750677506773</v>
      </c>
      <c r="DZ22" s="86">
        <f>'3月'!AI22</f>
        <v>13.550135501355014</v>
      </c>
      <c r="EA22" s="95">
        <v>62</v>
      </c>
      <c r="EB22" s="88">
        <f t="shared" si="5"/>
        <v>3122.6000000000004</v>
      </c>
      <c r="EC22" s="88">
        <f t="shared" si="18"/>
        <v>3184.6000000000004</v>
      </c>
      <c r="ED22" s="88">
        <f t="shared" si="6"/>
        <v>810.3000000000001</v>
      </c>
      <c r="EE22" s="89">
        <f t="shared" si="19"/>
        <v>3994.9000000000005</v>
      </c>
      <c r="EF22" s="90">
        <f t="shared" si="15"/>
        <v>825.7074909149235</v>
      </c>
      <c r="EG22" s="91">
        <f t="shared" si="16"/>
        <v>658.2262573700631</v>
      </c>
      <c r="EH22" s="92">
        <f t="shared" si="17"/>
        <v>167.48123354486032</v>
      </c>
      <c r="EI22" s="94">
        <v>17</v>
      </c>
      <c r="EJ22" s="82" t="s">
        <v>31</v>
      </c>
    </row>
    <row r="23" spans="1:140" s="101" customFormat="1" ht="18" customHeight="1">
      <c r="A23" s="61">
        <v>18</v>
      </c>
      <c r="B23" s="93" t="s">
        <v>77</v>
      </c>
      <c r="C23" s="63">
        <f>'4月'!C23</f>
        <v>32980</v>
      </c>
      <c r="D23" s="64">
        <f>'5月'!C23</f>
        <v>33028</v>
      </c>
      <c r="E23" s="65">
        <f>'6月'!C23</f>
        <v>33036</v>
      </c>
      <c r="F23" s="65">
        <f>'7月'!C23</f>
        <v>33038</v>
      </c>
      <c r="G23" s="65">
        <f>'8月'!C23</f>
        <v>33066</v>
      </c>
      <c r="H23" s="65">
        <f>'9月'!C23</f>
        <v>33061</v>
      </c>
      <c r="I23" s="65">
        <f>'10月'!C23</f>
        <v>33105</v>
      </c>
      <c r="J23" s="65">
        <f>'11月'!C23</f>
        <v>33088</v>
      </c>
      <c r="K23" s="65">
        <f>'12月'!C23</f>
        <v>33112</v>
      </c>
      <c r="L23" s="65">
        <f>'1月'!C23</f>
        <v>33084</v>
      </c>
      <c r="M23" s="65">
        <f>'2月'!C23</f>
        <v>33091</v>
      </c>
      <c r="N23" s="66">
        <f>'3月'!C23</f>
        <v>33090</v>
      </c>
      <c r="O23" s="67">
        <f>'4月'!Z23</f>
        <v>823.5</v>
      </c>
      <c r="P23" s="68">
        <f>'5月'!Z23</f>
        <v>935.3</v>
      </c>
      <c r="Q23" s="69">
        <f>'6月'!Z23</f>
        <v>865.3000000000001</v>
      </c>
      <c r="R23" s="69">
        <f>'7月'!Z23</f>
        <v>927.3</v>
      </c>
      <c r="S23" s="69">
        <f>'8月'!Z23</f>
        <v>970.1999999999999</v>
      </c>
      <c r="T23" s="69">
        <f>'9月'!Z23</f>
        <v>849.1999999999999</v>
      </c>
      <c r="U23" s="69">
        <f>'10月'!Z23</f>
        <v>907.6</v>
      </c>
      <c r="V23" s="69">
        <f>'11月'!Z23</f>
        <v>823.5</v>
      </c>
      <c r="W23" s="69">
        <f>'12月'!Z23</f>
        <v>792.5999999999999</v>
      </c>
      <c r="X23" s="69">
        <f>'1月'!Z23</f>
        <v>710.5</v>
      </c>
      <c r="Y23" s="69">
        <f>'2月'!Z23</f>
        <v>670</v>
      </c>
      <c r="Z23" s="69">
        <f>'3月'!Z23</f>
        <v>852.5</v>
      </c>
      <c r="AA23" s="48">
        <f t="shared" si="7"/>
        <v>10127.5</v>
      </c>
      <c r="AB23" s="70">
        <f>'4月'!D23</f>
        <v>542.3</v>
      </c>
      <c r="AC23" s="68">
        <f>'5月'!D23</f>
        <v>648</v>
      </c>
      <c r="AD23" s="69">
        <f>'6月'!D23</f>
        <v>553.8000000000001</v>
      </c>
      <c r="AE23" s="69">
        <f>'7月'!D23</f>
        <v>599.1</v>
      </c>
      <c r="AF23" s="69">
        <f>'8月'!D23</f>
        <v>647.1999999999999</v>
      </c>
      <c r="AG23" s="69">
        <f>'9月'!D23</f>
        <v>566.8</v>
      </c>
      <c r="AH23" s="69">
        <f>'10月'!D23</f>
        <v>588</v>
      </c>
      <c r="AI23" s="69">
        <f>'11月'!D23</f>
        <v>544.4</v>
      </c>
      <c r="AJ23" s="69">
        <f>'12月'!D23</f>
        <v>528.3</v>
      </c>
      <c r="AK23" s="69">
        <f>'1月'!AA23</f>
        <v>471.5</v>
      </c>
      <c r="AL23" s="69">
        <f>'2月'!AA23</f>
        <v>437.80000000000007</v>
      </c>
      <c r="AM23" s="69">
        <f>'3月'!AA23</f>
        <v>566.5</v>
      </c>
      <c r="AN23" s="50">
        <f t="shared" si="8"/>
        <v>6693.7</v>
      </c>
      <c r="AO23" s="70">
        <f>'4月'!AB23</f>
        <v>421.40000000000003</v>
      </c>
      <c r="AP23" s="68">
        <f>'5月'!AB23</f>
        <v>525.8</v>
      </c>
      <c r="AQ23" s="69">
        <f>'6月'!AB23</f>
        <v>448.40000000000003</v>
      </c>
      <c r="AR23" s="69">
        <f>'7月'!AB23</f>
        <v>475.3</v>
      </c>
      <c r="AS23" s="69">
        <f>'8月'!AB23</f>
        <v>497.09999999999997</v>
      </c>
      <c r="AT23" s="69">
        <f>'9月'!AB23</f>
        <v>438.2</v>
      </c>
      <c r="AU23" s="69">
        <f>'10月'!AB23</f>
        <v>465.5</v>
      </c>
      <c r="AV23" s="69">
        <f>'11月'!AB23</f>
        <v>428</v>
      </c>
      <c r="AW23" s="69">
        <f>'12月'!AB23</f>
        <v>403</v>
      </c>
      <c r="AX23" s="69">
        <f>'1月'!AB23</f>
        <v>352.6</v>
      </c>
      <c r="AY23" s="69">
        <f>'2月'!AB23</f>
        <v>340.40000000000003</v>
      </c>
      <c r="AZ23" s="69">
        <f>'3月'!AB23</f>
        <v>443.09999999999997</v>
      </c>
      <c r="BA23" s="217">
        <f t="shared" si="9"/>
        <v>5238.8</v>
      </c>
      <c r="BB23" s="70">
        <f>'4月'!Y23</f>
        <v>281.2</v>
      </c>
      <c r="BC23" s="68">
        <f>'5月'!Y23</f>
        <v>287.3</v>
      </c>
      <c r="BD23" s="69">
        <f>'6月'!Y23</f>
        <v>311.5</v>
      </c>
      <c r="BE23" s="69">
        <f>'7月'!Y23</f>
        <v>328.2</v>
      </c>
      <c r="BF23" s="69">
        <f>'8月'!Y23</f>
        <v>323</v>
      </c>
      <c r="BG23" s="69">
        <f>'9月'!Y23</f>
        <v>282.4</v>
      </c>
      <c r="BH23" s="69">
        <f>'10月'!Y23</f>
        <v>319.6</v>
      </c>
      <c r="BI23" s="69">
        <f>'11月'!Y23</f>
        <v>279.1</v>
      </c>
      <c r="BJ23" s="69">
        <f>'12月'!Y23</f>
        <v>264.3</v>
      </c>
      <c r="BK23" s="69">
        <f>'1月'!Y23</f>
        <v>239</v>
      </c>
      <c r="BL23" s="69">
        <f>'2月'!Y23</f>
        <v>232.2</v>
      </c>
      <c r="BM23" s="69">
        <f>'3月'!Y23</f>
        <v>286</v>
      </c>
      <c r="BN23" s="51">
        <f t="shared" si="10"/>
        <v>3433.7999999999997</v>
      </c>
      <c r="BO23" s="67">
        <f>'4月'!AG23</f>
        <v>832.3226197695574</v>
      </c>
      <c r="BP23" s="68">
        <f>'5月'!AG23</f>
        <v>913.4966616790446</v>
      </c>
      <c r="BQ23" s="69">
        <f>'6月'!AG23</f>
        <v>873.0879444646245</v>
      </c>
      <c r="BR23" s="69">
        <f>'7月'!AG23</f>
        <v>905.409020697574</v>
      </c>
      <c r="BS23" s="69">
        <f>'8月'!AG23</f>
        <v>946.4941085570794</v>
      </c>
      <c r="BT23" s="69">
        <f>'9月'!AG23</f>
        <v>856.1951140820503</v>
      </c>
      <c r="BU23" s="69">
        <f>'10月'!AG23</f>
        <v>884.3805876707056</v>
      </c>
      <c r="BV23" s="69">
        <f>'11月'!AG23</f>
        <v>829.6058994197292</v>
      </c>
      <c r="BW23" s="69">
        <f>'12月'!AG23</f>
        <v>772.1593964569904</v>
      </c>
      <c r="BX23" s="69">
        <f>'1月'!AG23</f>
        <v>692.762508726565</v>
      </c>
      <c r="BY23" s="69">
        <f>'2月'!AG23</f>
        <v>698.1792111408561</v>
      </c>
      <c r="BZ23" s="69">
        <f>'3月'!AG23</f>
        <v>831.0667875491085</v>
      </c>
      <c r="CA23" s="52">
        <f t="shared" si="11"/>
        <v>836.9609215487253</v>
      </c>
      <c r="CB23" s="71">
        <f>'4月'!AD23</f>
        <v>548.109965635739</v>
      </c>
      <c r="CC23" s="69">
        <f>'5月'!AD23</f>
        <v>632.894084003016</v>
      </c>
      <c r="CD23" s="69">
        <f>'6月'!AD23</f>
        <v>558.7843564596199</v>
      </c>
      <c r="CE23" s="69">
        <f>'7月'!AD23</f>
        <v>584.9569117868183</v>
      </c>
      <c r="CF23" s="69">
        <f>'8月'!AD23</f>
        <v>631.3862987612262</v>
      </c>
      <c r="CG23" s="69">
        <f>'9月'!AD23</f>
        <v>571.4689009205206</v>
      </c>
      <c r="CH23" s="69">
        <f>'10月'!AD23</f>
        <v>572.957013607729</v>
      </c>
      <c r="CI23" s="69">
        <f>'11月'!AD23</f>
        <v>548.4364925854287</v>
      </c>
      <c r="CJ23" s="69">
        <f>'12月'!AD23</f>
        <v>514.6755099018775</v>
      </c>
      <c r="CK23" s="69">
        <f>'1月'!AD23</f>
        <v>459.7290962203736</v>
      </c>
      <c r="CL23" s="69">
        <f>'2月'!AD23</f>
        <v>456.21322184696544</v>
      </c>
      <c r="CM23" s="69">
        <f>'3月'!AD23</f>
        <v>552.2572846294076</v>
      </c>
      <c r="CN23" s="50">
        <f t="shared" si="12"/>
        <v>553.1834431568208</v>
      </c>
      <c r="CO23" s="70">
        <f>'4月'!AE23</f>
        <v>425.91469577521735</v>
      </c>
      <c r="CP23" s="68">
        <f>'5月'!AE23</f>
        <v>513.5427613715831</v>
      </c>
      <c r="CQ23" s="69">
        <f>'6月'!AE23</f>
        <v>452.4357266820035</v>
      </c>
      <c r="CR23" s="69">
        <f>'7月'!AE23</f>
        <v>464.0794861830658</v>
      </c>
      <c r="CS23" s="69">
        <f>'8月'!AE23</f>
        <v>484.9538459737417</v>
      </c>
      <c r="CT23" s="69">
        <f>'9月'!AE23</f>
        <v>441.80958430376177</v>
      </c>
      <c r="CU23" s="69">
        <f>'10月'!AE23</f>
        <v>453.59096910611885</v>
      </c>
      <c r="CV23" s="69">
        <f>'11月'!AE23</f>
        <v>431.17343649258544</v>
      </c>
      <c r="CW23" s="69">
        <f>'12月'!AE23</f>
        <v>392.60690988161394</v>
      </c>
      <c r="CX23" s="69">
        <f>'1月'!AE23</f>
        <v>343.7974110865402</v>
      </c>
      <c r="CY23" s="69">
        <f>'2月'!AE23</f>
        <v>354.71672160051855</v>
      </c>
      <c r="CZ23" s="69">
        <f>'3月'!AE23</f>
        <v>431.95975784517293</v>
      </c>
      <c r="DA23" s="217">
        <f t="shared" si="13"/>
        <v>432.9470131631165</v>
      </c>
      <c r="DB23" s="71">
        <f>'4月'!AH23</f>
        <v>284.21265413381843</v>
      </c>
      <c r="DC23" s="69">
        <f>'5月'!AH23</f>
        <v>280.60257767602855</v>
      </c>
      <c r="DD23" s="69">
        <f>'6月'!AH23</f>
        <v>314.3035880050046</v>
      </c>
      <c r="DE23" s="69">
        <f>'7月'!AH23</f>
        <v>320.4521089107557</v>
      </c>
      <c r="DF23" s="69">
        <f>'8月'!AH23</f>
        <v>315.1078097958531</v>
      </c>
      <c r="DG23" s="69">
        <f>'9月'!AH23</f>
        <v>284.7262131615297</v>
      </c>
      <c r="DH23" s="69">
        <f>'10月'!AH23</f>
        <v>311.4235740629765</v>
      </c>
      <c r="DI23" s="69">
        <f>'11月'!AH23</f>
        <v>281.16940683430045</v>
      </c>
      <c r="DJ23" s="69">
        <f>'12月'!AH23</f>
        <v>257.48388655511303</v>
      </c>
      <c r="DK23" s="69">
        <f>'1月'!AH23</f>
        <v>233.03341250619144</v>
      </c>
      <c r="DL23" s="69">
        <f>'2月'!AH23</f>
        <v>241.9659892938907</v>
      </c>
      <c r="DM23" s="69">
        <f>'3月'!AH23</f>
        <v>278.8095029197009</v>
      </c>
      <c r="DN23" s="51">
        <f t="shared" si="14"/>
        <v>283.7774783919045</v>
      </c>
      <c r="DO23" s="72">
        <f>'4月'!AI23</f>
        <v>22.2939332472801</v>
      </c>
      <c r="DP23" s="73">
        <f>'5月'!AI23</f>
        <v>18.858024691358022</v>
      </c>
      <c r="DQ23" s="73">
        <f>'6月'!AI23</f>
        <v>19.032141567352834</v>
      </c>
      <c r="DR23" s="73">
        <f>'7月'!AI23</f>
        <v>20.664329828075445</v>
      </c>
      <c r="DS23" s="73">
        <f>'8月'!AI23</f>
        <v>23.192212608158222</v>
      </c>
      <c r="DT23" s="73">
        <f>'9月'!AI23</f>
        <v>22.688779110797462</v>
      </c>
      <c r="DU23" s="73">
        <f>'10月'!AI23</f>
        <v>20.833333333333332</v>
      </c>
      <c r="DV23" s="73">
        <f>'11月'!AI23</f>
        <v>21.381337252020575</v>
      </c>
      <c r="DW23" s="73">
        <f>'12月'!AI23</f>
        <v>23.717584705659664</v>
      </c>
      <c r="DX23" s="73">
        <f>'1月'!AI23</f>
        <v>25.217391304347824</v>
      </c>
      <c r="DY23" s="73">
        <f>'2月'!AI23</f>
        <v>22.247601644586567</v>
      </c>
      <c r="DZ23" s="74">
        <f>'3月'!AI23</f>
        <v>21.7828773168579</v>
      </c>
      <c r="EA23" s="75">
        <v>700.4</v>
      </c>
      <c r="EB23" s="76">
        <f t="shared" si="5"/>
        <v>6693.7</v>
      </c>
      <c r="EC23" s="76">
        <f t="shared" si="18"/>
        <v>7394.099999999999</v>
      </c>
      <c r="ED23" s="76">
        <f t="shared" si="6"/>
        <v>3433.7999999999997</v>
      </c>
      <c r="EE23" s="77">
        <f t="shared" si="19"/>
        <v>10827.9</v>
      </c>
      <c r="EF23" s="78">
        <f t="shared" si="15"/>
        <v>894.8436595840475</v>
      </c>
      <c r="EG23" s="79">
        <f t="shared" si="16"/>
        <v>611.0661811921431</v>
      </c>
      <c r="EH23" s="80">
        <f t="shared" si="17"/>
        <v>283.7774783919045</v>
      </c>
      <c r="EI23" s="61">
        <v>18</v>
      </c>
      <c r="EJ23" s="93" t="s">
        <v>77</v>
      </c>
    </row>
    <row r="24" spans="1:140" s="100" customFormat="1" ht="18" customHeight="1">
      <c r="A24" s="94">
        <v>19</v>
      </c>
      <c r="B24" s="82" t="s">
        <v>32</v>
      </c>
      <c r="C24" s="83">
        <f>'4月'!C24</f>
        <v>27298</v>
      </c>
      <c r="D24" s="41">
        <f>'5月'!C24</f>
        <v>27320</v>
      </c>
      <c r="E24" s="42">
        <f>'6月'!C24</f>
        <v>27302</v>
      </c>
      <c r="F24" s="42">
        <f>'7月'!C24</f>
        <v>27326</v>
      </c>
      <c r="G24" s="42">
        <f>'8月'!C24</f>
        <v>27361</v>
      </c>
      <c r="H24" s="42">
        <f>'9月'!C24</f>
        <v>27426</v>
      </c>
      <c r="I24" s="42">
        <f>'10月'!C24</f>
        <v>27433</v>
      </c>
      <c r="J24" s="42">
        <f>'11月'!C24</f>
        <v>27388</v>
      </c>
      <c r="K24" s="42">
        <f>'12月'!C24</f>
        <v>27377</v>
      </c>
      <c r="L24" s="42">
        <f>'1月'!C24</f>
        <v>27364</v>
      </c>
      <c r="M24" s="42">
        <f>'2月'!C24</f>
        <v>27326</v>
      </c>
      <c r="N24" s="44">
        <f>'3月'!C24</f>
        <v>27227</v>
      </c>
      <c r="O24" s="45">
        <f>'4月'!Z24</f>
        <v>942</v>
      </c>
      <c r="P24" s="46">
        <f>'5月'!Z24</f>
        <v>1012</v>
      </c>
      <c r="Q24" s="47">
        <f>'6月'!Z24</f>
        <v>925.3</v>
      </c>
      <c r="R24" s="47">
        <f>'7月'!Z24</f>
        <v>1034.6999999999998</v>
      </c>
      <c r="S24" s="47">
        <f>'8月'!Z24</f>
        <v>1010.0999999999999</v>
      </c>
      <c r="T24" s="47">
        <f>'9月'!Z24</f>
        <v>954.8</v>
      </c>
      <c r="U24" s="47">
        <f>'10月'!Z24</f>
        <v>1042.2</v>
      </c>
      <c r="V24" s="47">
        <f>'11月'!Z24</f>
        <v>939.1</v>
      </c>
      <c r="W24" s="47">
        <f>'12月'!Z24</f>
        <v>896.9000000000001</v>
      </c>
      <c r="X24" s="47">
        <f>'1月'!Z24</f>
        <v>858</v>
      </c>
      <c r="Y24" s="47">
        <f>'2月'!Z24</f>
        <v>737.5</v>
      </c>
      <c r="Z24" s="47">
        <f>'3月'!Z24</f>
        <v>943.2</v>
      </c>
      <c r="AA24" s="48">
        <f t="shared" si="7"/>
        <v>11295.800000000001</v>
      </c>
      <c r="AB24" s="49">
        <f>'4月'!D24</f>
        <v>507.6</v>
      </c>
      <c r="AC24" s="46">
        <f>'5月'!D24</f>
        <v>568.5</v>
      </c>
      <c r="AD24" s="47">
        <f>'6月'!D24</f>
        <v>484.4</v>
      </c>
      <c r="AE24" s="47">
        <f>'7月'!D24</f>
        <v>538.8</v>
      </c>
      <c r="AF24" s="47">
        <f>'8月'!D24</f>
        <v>565.5999999999999</v>
      </c>
      <c r="AG24" s="47">
        <f>'9月'!D24</f>
        <v>523.5</v>
      </c>
      <c r="AH24" s="47">
        <f>'10月'!D24</f>
        <v>551.5</v>
      </c>
      <c r="AI24" s="47">
        <f>'11月'!D24</f>
        <v>491.70000000000005</v>
      </c>
      <c r="AJ24" s="47">
        <f>'12月'!D24</f>
        <v>457.8</v>
      </c>
      <c r="AK24" s="47">
        <f>'1月'!AA24</f>
        <v>451.6</v>
      </c>
      <c r="AL24" s="47">
        <f>'2月'!AA24</f>
        <v>373.1</v>
      </c>
      <c r="AM24" s="47">
        <f>'3月'!AA24</f>
        <v>499.29999999999995</v>
      </c>
      <c r="AN24" s="50">
        <f t="shared" si="8"/>
        <v>6013.4000000000015</v>
      </c>
      <c r="AO24" s="49">
        <f>'4月'!AB24</f>
        <v>408.2</v>
      </c>
      <c r="AP24" s="46">
        <f>'5月'!AB24</f>
        <v>452.7</v>
      </c>
      <c r="AQ24" s="47">
        <f>'6月'!AB24</f>
        <v>382.9</v>
      </c>
      <c r="AR24" s="47">
        <f>'7月'!AB24</f>
        <v>430.5</v>
      </c>
      <c r="AS24" s="47">
        <f>'8月'!AB24</f>
        <v>429.79999999999995</v>
      </c>
      <c r="AT24" s="47">
        <f>'9月'!AB24</f>
        <v>414.79999999999995</v>
      </c>
      <c r="AU24" s="47">
        <f>'10月'!AB24</f>
        <v>436</v>
      </c>
      <c r="AV24" s="47">
        <f>'11月'!AB24</f>
        <v>385.1</v>
      </c>
      <c r="AW24" s="47">
        <f>'12月'!AB24</f>
        <v>353</v>
      </c>
      <c r="AX24" s="47">
        <f>'1月'!AB24</f>
        <v>342.2</v>
      </c>
      <c r="AY24" s="47">
        <f>'2月'!AB24</f>
        <v>281.2</v>
      </c>
      <c r="AZ24" s="47">
        <f>'3月'!AB24</f>
        <v>399.4</v>
      </c>
      <c r="BA24" s="217">
        <f t="shared" si="9"/>
        <v>4715.799999999999</v>
      </c>
      <c r="BB24" s="49">
        <f>'4月'!Y24</f>
        <v>434.4</v>
      </c>
      <c r="BC24" s="46">
        <f>'5月'!Y24</f>
        <v>443.5</v>
      </c>
      <c r="BD24" s="47">
        <f>'6月'!Y24</f>
        <v>440.9</v>
      </c>
      <c r="BE24" s="47">
        <f>'7月'!Y24</f>
        <v>495.9</v>
      </c>
      <c r="BF24" s="47">
        <f>'8月'!Y24</f>
        <v>444.5</v>
      </c>
      <c r="BG24" s="47">
        <f>'9月'!Y24</f>
        <v>431.3</v>
      </c>
      <c r="BH24" s="47">
        <f>'10月'!Y24</f>
        <v>490.7</v>
      </c>
      <c r="BI24" s="47">
        <f>'11月'!Y24</f>
        <v>447.4</v>
      </c>
      <c r="BJ24" s="47">
        <f>'12月'!Y24</f>
        <v>439.1</v>
      </c>
      <c r="BK24" s="47">
        <f>'1月'!Y24</f>
        <v>406.4</v>
      </c>
      <c r="BL24" s="47">
        <f>'2月'!Y24</f>
        <v>364.4</v>
      </c>
      <c r="BM24" s="47">
        <f>'3月'!Y24</f>
        <v>443.9</v>
      </c>
      <c r="BN24" s="51">
        <f t="shared" si="10"/>
        <v>5282.399999999999</v>
      </c>
      <c r="BO24" s="45">
        <f>'4月'!AG24</f>
        <v>1150.2674188585245</v>
      </c>
      <c r="BP24" s="46">
        <f>'5月'!AG24</f>
        <v>1194.9180560147356</v>
      </c>
      <c r="BQ24" s="47">
        <f>'6月'!AG24</f>
        <v>1129.7096671794495</v>
      </c>
      <c r="BR24" s="47">
        <f>'7月'!AG24</f>
        <v>1221.4528051979325</v>
      </c>
      <c r="BS24" s="47">
        <f>'8月'!AG24</f>
        <v>1190.8874298359683</v>
      </c>
      <c r="BT24" s="47">
        <f>'9月'!AG24</f>
        <v>1160.456014973626</v>
      </c>
      <c r="BU24" s="47">
        <f>'10月'!AG24</f>
        <v>1225.5077767181745</v>
      </c>
      <c r="BV24" s="47">
        <f>'11月'!AG24</f>
        <v>1142.9579864660923</v>
      </c>
      <c r="BW24" s="47">
        <f>'12月'!AG24</f>
        <v>1056.8089295582472</v>
      </c>
      <c r="BX24" s="47">
        <f>'1月'!AG24</f>
        <v>1011.4537112570789</v>
      </c>
      <c r="BY24" s="47">
        <f>'2月'!AG24</f>
        <v>930.6533880830938</v>
      </c>
      <c r="BZ24" s="47">
        <f>'3月'!AG24</f>
        <v>1117.4865556841703</v>
      </c>
      <c r="CA24" s="52">
        <f t="shared" si="11"/>
        <v>1125.3132622349103</v>
      </c>
      <c r="CB24" s="53">
        <f>'4月'!AD24</f>
        <v>619.825628251154</v>
      </c>
      <c r="CC24" s="47">
        <f>'5月'!AD24</f>
        <v>671.2558447078827</v>
      </c>
      <c r="CD24" s="47">
        <f>'6月'!AD24</f>
        <v>591.409664737626</v>
      </c>
      <c r="CE24" s="47">
        <f>'7月'!AD24</f>
        <v>636.0479089984016</v>
      </c>
      <c r="CF24" s="47">
        <f>'8月'!AD24</f>
        <v>666.8309378430093</v>
      </c>
      <c r="CG24" s="47">
        <f>'9月'!AD24</f>
        <v>636.2575658134617</v>
      </c>
      <c r="CH24" s="47">
        <f>'10月'!AD24</f>
        <v>648.5008048935648</v>
      </c>
      <c r="CI24" s="47">
        <f>'11月'!AD24</f>
        <v>598.4372717978677</v>
      </c>
      <c r="CJ24" s="47">
        <f>'12月'!AD24</f>
        <v>539.4214828317154</v>
      </c>
      <c r="CK24" s="47">
        <f>'1月'!AD24</f>
        <v>532.3688764611853</v>
      </c>
      <c r="CL24" s="47">
        <f>'2月'!AD24</f>
        <v>470.81597165261326</v>
      </c>
      <c r="CM24" s="47">
        <f>'3月'!AD24</f>
        <v>591.5617443311135</v>
      </c>
      <c r="CN24" s="50">
        <f t="shared" si="12"/>
        <v>599.0685716039068</v>
      </c>
      <c r="CO24" s="49">
        <f>'4月'!AE24</f>
        <v>498.44921483869393</v>
      </c>
      <c r="CP24" s="46">
        <f>'5月'!AE24</f>
        <v>534.5251027251688</v>
      </c>
      <c r="CQ24" s="47">
        <f>'6月'!AE24</f>
        <v>467.48711938075354</v>
      </c>
      <c r="CR24" s="47">
        <f>'7月'!AE24</f>
        <v>508.2008627019523</v>
      </c>
      <c r="CS24" s="47">
        <f>'8月'!AE24</f>
        <v>506.7254898955541</v>
      </c>
      <c r="CT24" s="47">
        <f>'9月'!AE24</f>
        <v>504.14448576776294</v>
      </c>
      <c r="CU24" s="47">
        <f>'10月'!AE24</f>
        <v>512.6860397707964</v>
      </c>
      <c r="CV24" s="47">
        <f>'11月'!AE24</f>
        <v>468.69675283579187</v>
      </c>
      <c r="CW24" s="47">
        <f>'12月'!AE24</f>
        <v>415.9366173866219</v>
      </c>
      <c r="CX24" s="47">
        <f>'1月'!AE24</f>
        <v>403.40263402351104</v>
      </c>
      <c r="CY24" s="47">
        <f>'2月'!AE24</f>
        <v>354.8470952257165</v>
      </c>
      <c r="CZ24" s="47">
        <f>'3月'!AE24</f>
        <v>473.202004177542</v>
      </c>
      <c r="DA24" s="217">
        <f t="shared" si="13"/>
        <v>469.798711206589</v>
      </c>
      <c r="DB24" s="53">
        <f>'4月'!AH24</f>
        <v>530.4417906073704</v>
      </c>
      <c r="DC24" s="47">
        <f>'5月'!AH24</f>
        <v>523.662211306853</v>
      </c>
      <c r="DD24" s="47">
        <f>'6月'!AH24</f>
        <v>538.3000024418235</v>
      </c>
      <c r="DE24" s="47">
        <f>'7月'!AH24</f>
        <v>585.4048961995311</v>
      </c>
      <c r="DF24" s="47">
        <f>'8月'!AH24</f>
        <v>524.0564919929591</v>
      </c>
      <c r="DG24" s="47">
        <f>'9月'!AH24</f>
        <v>524.1984491601643</v>
      </c>
      <c r="DH24" s="47">
        <f>'10月'!AH24</f>
        <v>577.0069718246096</v>
      </c>
      <c r="DI24" s="47">
        <f>'11月'!AH24</f>
        <v>544.5207146682244</v>
      </c>
      <c r="DJ24" s="47">
        <f>'12月'!AH24</f>
        <v>517.3874467265317</v>
      </c>
      <c r="DK24" s="47">
        <f>'1月'!AH24</f>
        <v>479.08483479589376</v>
      </c>
      <c r="DL24" s="47">
        <f>'2月'!AH24</f>
        <v>459.83741643048046</v>
      </c>
      <c r="DM24" s="47">
        <f>'3月'!AH24</f>
        <v>525.9248113530567</v>
      </c>
      <c r="DN24" s="51">
        <f t="shared" si="14"/>
        <v>526.2446906310034</v>
      </c>
      <c r="DO24" s="84">
        <f>'4月'!AI24</f>
        <v>19.58234830575256</v>
      </c>
      <c r="DP24" s="85">
        <f>'5月'!AI24</f>
        <v>20.369393139841687</v>
      </c>
      <c r="DQ24" s="85">
        <f>'6月'!AI24</f>
        <v>20.953757225433527</v>
      </c>
      <c r="DR24" s="85">
        <f>'7月'!AI24</f>
        <v>20.100222717149222</v>
      </c>
      <c r="DS24" s="85">
        <f>'8月'!AI24</f>
        <v>24.009900990099016</v>
      </c>
      <c r="DT24" s="85">
        <f>'9月'!AI24</f>
        <v>20.76408787010506</v>
      </c>
      <c r="DU24" s="85">
        <f>'10月'!AI24</f>
        <v>20.942883046237533</v>
      </c>
      <c r="DV24" s="85">
        <f>'11月'!AI24</f>
        <v>21.67988610941631</v>
      </c>
      <c r="DW24" s="85">
        <f>'12月'!AI24</f>
        <v>22.89209261686326</v>
      </c>
      <c r="DX24" s="85">
        <f>'1月'!AI24</f>
        <v>24.224977856510186</v>
      </c>
      <c r="DY24" s="85">
        <f>'2月'!AI24</f>
        <v>24.63146609488073</v>
      </c>
      <c r="DZ24" s="86">
        <f>'3月'!AI24</f>
        <v>20.008011215701984</v>
      </c>
      <c r="EA24" s="95">
        <v>573.9</v>
      </c>
      <c r="EB24" s="88">
        <f t="shared" si="5"/>
        <v>6013.4000000000015</v>
      </c>
      <c r="EC24" s="88">
        <f t="shared" si="18"/>
        <v>6587.300000000001</v>
      </c>
      <c r="ED24" s="88">
        <f t="shared" si="6"/>
        <v>5282.399999999999</v>
      </c>
      <c r="EE24" s="89">
        <f t="shared" si="19"/>
        <v>11869.7</v>
      </c>
      <c r="EF24" s="90">
        <f t="shared" si="15"/>
        <v>1182.4864842463317</v>
      </c>
      <c r="EG24" s="91">
        <f t="shared" si="16"/>
        <v>656.2417936153282</v>
      </c>
      <c r="EH24" s="92">
        <f t="shared" si="17"/>
        <v>526.2446906310034</v>
      </c>
      <c r="EI24" s="94">
        <v>19</v>
      </c>
      <c r="EJ24" s="82" t="s">
        <v>32</v>
      </c>
    </row>
    <row r="25" spans="1:140" s="101" customFormat="1" ht="18" customHeight="1">
      <c r="A25" s="61">
        <v>20</v>
      </c>
      <c r="B25" s="93" t="s">
        <v>78</v>
      </c>
      <c r="C25" s="63">
        <f>'4月'!C25</f>
        <v>5609</v>
      </c>
      <c r="D25" s="64">
        <f>'5月'!C25</f>
        <v>5605</v>
      </c>
      <c r="E25" s="65">
        <f>'6月'!C25</f>
        <v>5598</v>
      </c>
      <c r="F25" s="65">
        <f>'7月'!C25</f>
        <v>5586</v>
      </c>
      <c r="G25" s="65">
        <f>'8月'!C25</f>
        <v>5575</v>
      </c>
      <c r="H25" s="65">
        <f>'9月'!C25</f>
        <v>5568</v>
      </c>
      <c r="I25" s="65">
        <f>'10月'!C25</f>
        <v>5551</v>
      </c>
      <c r="J25" s="65">
        <f>'11月'!C25</f>
        <v>5546</v>
      </c>
      <c r="K25" s="65">
        <f>'12月'!C25</f>
        <v>5537</v>
      </c>
      <c r="L25" s="65">
        <f>'1月'!C25</f>
        <v>5520</v>
      </c>
      <c r="M25" s="65">
        <f>'2月'!C25</f>
        <v>5513</v>
      </c>
      <c r="N25" s="66">
        <f>'3月'!C25</f>
        <v>5468</v>
      </c>
      <c r="O25" s="67">
        <f>'4月'!Z25</f>
        <v>134</v>
      </c>
      <c r="P25" s="68">
        <f>'5月'!Z25</f>
        <v>154.89999999999998</v>
      </c>
      <c r="Q25" s="69">
        <f>'6月'!Z25</f>
        <v>126.70000000000002</v>
      </c>
      <c r="R25" s="69">
        <f>'7月'!Z25</f>
        <v>139.9</v>
      </c>
      <c r="S25" s="69">
        <f>'8月'!Z25</f>
        <v>160</v>
      </c>
      <c r="T25" s="69">
        <f>'9月'!Z25</f>
        <v>136.70999999999998</v>
      </c>
      <c r="U25" s="69">
        <f>'10月'!Z25</f>
        <v>137.9</v>
      </c>
      <c r="V25" s="69">
        <f>'11月'!Z25</f>
        <v>131.4</v>
      </c>
      <c r="W25" s="69">
        <f>'12月'!Z25</f>
        <v>126.1</v>
      </c>
      <c r="X25" s="69">
        <f>'1月'!Z25</f>
        <v>130.7</v>
      </c>
      <c r="Y25" s="69">
        <f>'2月'!Z25</f>
        <v>115.6</v>
      </c>
      <c r="Z25" s="69">
        <f>'3月'!Z25</f>
        <v>126.8</v>
      </c>
      <c r="AA25" s="48">
        <f t="shared" si="7"/>
        <v>1620.7099999999998</v>
      </c>
      <c r="AB25" s="70">
        <f>'4月'!D25</f>
        <v>80.5</v>
      </c>
      <c r="AC25" s="68">
        <f>'5月'!D25</f>
        <v>101.89999999999999</v>
      </c>
      <c r="AD25" s="69">
        <f>'6月'!D25</f>
        <v>80.30000000000001</v>
      </c>
      <c r="AE25" s="69">
        <f>'7月'!D25</f>
        <v>86.5</v>
      </c>
      <c r="AF25" s="69">
        <f>'8月'!D25</f>
        <v>103.2</v>
      </c>
      <c r="AG25" s="69">
        <f>'9月'!D25</f>
        <v>89.21</v>
      </c>
      <c r="AH25" s="69">
        <f>'10月'!D25</f>
        <v>87.30000000000001</v>
      </c>
      <c r="AI25" s="69">
        <f>'11月'!D25</f>
        <v>84.80000000000001</v>
      </c>
      <c r="AJ25" s="69">
        <f>'12月'!D25</f>
        <v>78.39999999999999</v>
      </c>
      <c r="AK25" s="69">
        <f>'1月'!AA25</f>
        <v>82.69999999999999</v>
      </c>
      <c r="AL25" s="69">
        <f>'2月'!AA25</f>
        <v>70</v>
      </c>
      <c r="AM25" s="69">
        <f>'3月'!AA25</f>
        <v>80.6</v>
      </c>
      <c r="AN25" s="50">
        <f t="shared" si="8"/>
        <v>1025.4099999999999</v>
      </c>
      <c r="AO25" s="70">
        <f>'4月'!AB25</f>
        <v>63.4</v>
      </c>
      <c r="AP25" s="68">
        <f>'5月'!AB25</f>
        <v>84.3</v>
      </c>
      <c r="AQ25" s="69">
        <f>'6月'!AB25</f>
        <v>64.30000000000001</v>
      </c>
      <c r="AR25" s="69">
        <f>'7月'!AB25</f>
        <v>71.2</v>
      </c>
      <c r="AS25" s="69">
        <f>'8月'!AB25</f>
        <v>85.5</v>
      </c>
      <c r="AT25" s="69">
        <f>'9月'!AB25</f>
        <v>73.50999999999999</v>
      </c>
      <c r="AU25" s="69">
        <f>'10月'!AB25</f>
        <v>70.7</v>
      </c>
      <c r="AV25" s="69">
        <f>'11月'!AB25</f>
        <v>72.80000000000001</v>
      </c>
      <c r="AW25" s="69">
        <f>'12月'!AB25</f>
        <v>65.1</v>
      </c>
      <c r="AX25" s="69">
        <f>'1月'!AB25</f>
        <v>68.1</v>
      </c>
      <c r="AY25" s="69">
        <f>'2月'!AB25</f>
        <v>58.9</v>
      </c>
      <c r="AZ25" s="69">
        <f>'3月'!AB25</f>
        <v>67</v>
      </c>
      <c r="BA25" s="217">
        <f t="shared" si="9"/>
        <v>844.8100000000001</v>
      </c>
      <c r="BB25" s="70">
        <f>'4月'!Y25</f>
        <v>53.5</v>
      </c>
      <c r="BC25" s="68">
        <f>'5月'!Y25</f>
        <v>53</v>
      </c>
      <c r="BD25" s="69">
        <f>'6月'!Y25</f>
        <v>46.4</v>
      </c>
      <c r="BE25" s="69">
        <f>'7月'!Y25</f>
        <v>53.4</v>
      </c>
      <c r="BF25" s="69">
        <f>'8月'!Y25</f>
        <v>56.8</v>
      </c>
      <c r="BG25" s="69">
        <f>'9月'!Y25</f>
        <v>47.5</v>
      </c>
      <c r="BH25" s="69">
        <f>'10月'!Y25</f>
        <v>50.6</v>
      </c>
      <c r="BI25" s="69">
        <f>'11月'!Y25</f>
        <v>46.6</v>
      </c>
      <c r="BJ25" s="69">
        <f>'12月'!Y25</f>
        <v>47.7</v>
      </c>
      <c r="BK25" s="69">
        <f>'1月'!Y25</f>
        <v>48</v>
      </c>
      <c r="BL25" s="69">
        <f>'2月'!Y25</f>
        <v>45.6</v>
      </c>
      <c r="BM25" s="69">
        <f>'3月'!Y25</f>
        <v>46.2</v>
      </c>
      <c r="BN25" s="51">
        <f t="shared" si="10"/>
        <v>595.3000000000001</v>
      </c>
      <c r="BO25" s="67">
        <f>'4月'!AG25</f>
        <v>796.3392167350091</v>
      </c>
      <c r="BP25" s="68">
        <f>'5月'!AG25</f>
        <v>891.4851371183562</v>
      </c>
      <c r="BQ25" s="69">
        <f>'6月'!AG25</f>
        <v>754.4361081338574</v>
      </c>
      <c r="BR25" s="69">
        <f>'7月'!AG25</f>
        <v>807.895314322673</v>
      </c>
      <c r="BS25" s="69">
        <f>'8月'!AG25</f>
        <v>925.7919861131202</v>
      </c>
      <c r="BT25" s="69">
        <f>'9月'!AG25</f>
        <v>818.4267241379308</v>
      </c>
      <c r="BU25" s="69">
        <f>'10月'!AG25</f>
        <v>801.3667981938738</v>
      </c>
      <c r="BV25" s="69">
        <f>'11月'!AG25</f>
        <v>789.7583844212045</v>
      </c>
      <c r="BW25" s="69">
        <f>'12月'!AG25</f>
        <v>734.6472702697978</v>
      </c>
      <c r="BX25" s="69">
        <f>'1月'!AG25</f>
        <v>763.7914913510986</v>
      </c>
      <c r="BY25" s="69">
        <f>'2月'!AG25</f>
        <v>723.0558491840602</v>
      </c>
      <c r="BZ25" s="69">
        <f>'3月'!AG25</f>
        <v>748.0472898034311</v>
      </c>
      <c r="CA25" s="52">
        <f t="shared" si="11"/>
        <v>795.2890443439481</v>
      </c>
      <c r="CB25" s="71">
        <f>'4月'!AD25</f>
        <v>478.397813038569</v>
      </c>
      <c r="CC25" s="69">
        <f>'5月'!AD25</f>
        <v>586.4579436562977</v>
      </c>
      <c r="CD25" s="69">
        <f>'6月'!AD25</f>
        <v>478.1469572466358</v>
      </c>
      <c r="CE25" s="69">
        <f>'7月'!AD25</f>
        <v>499.52069112874347</v>
      </c>
      <c r="CF25" s="69">
        <f>'8月'!AD25</f>
        <v>597.1358310429625</v>
      </c>
      <c r="CG25" s="69">
        <f>'9月'!AD25</f>
        <v>534.0636973180077</v>
      </c>
      <c r="CH25" s="69">
        <f>'10月'!AD25</f>
        <v>507.31922757306154</v>
      </c>
      <c r="CI25" s="69">
        <f>'11月'!AD25</f>
        <v>509.67664382738315</v>
      </c>
      <c r="CJ25" s="69">
        <f>'12月'!AD25</f>
        <v>456.751355980588</v>
      </c>
      <c r="CK25" s="69">
        <f>'1月'!AD25</f>
        <v>483.2865825151939</v>
      </c>
      <c r="CL25" s="69">
        <f>'2月'!AD25</f>
        <v>437.83658687616105</v>
      </c>
      <c r="CM25" s="69">
        <f>'3月'!AD25</f>
        <v>475.4937820043892</v>
      </c>
      <c r="CN25" s="50">
        <f t="shared" si="12"/>
        <v>503.1728927203064</v>
      </c>
      <c r="CO25" s="70">
        <f>'4月'!AE25</f>
        <v>376.7754204552208</v>
      </c>
      <c r="CP25" s="68">
        <f>'5月'!AE25</f>
        <v>485.1658945066329</v>
      </c>
      <c r="CQ25" s="69">
        <f>'6月'!AE25</f>
        <v>382.8748362510421</v>
      </c>
      <c r="CR25" s="69">
        <f>'7月'!AE25</f>
        <v>411.1661642585727</v>
      </c>
      <c r="CS25" s="69">
        <f>'8月'!AE25</f>
        <v>494.7200925791987</v>
      </c>
      <c r="CT25" s="69">
        <f>'9月'!AE25</f>
        <v>440.074233716475</v>
      </c>
      <c r="CU25" s="69">
        <f>'10月'!AE25</f>
        <v>410.8530285156409</v>
      </c>
      <c r="CV25" s="69">
        <f>'11月'!AE25</f>
        <v>437.5525904555837</v>
      </c>
      <c r="CW25" s="69">
        <f>'12月'!AE25</f>
        <v>379.2667509481668</v>
      </c>
      <c r="CX25" s="69">
        <f>'1月'!AE25</f>
        <v>397.96633941093967</v>
      </c>
      <c r="CY25" s="69">
        <f>'2月'!AE25</f>
        <v>368.4082138143698</v>
      </c>
      <c r="CZ25" s="69">
        <f>'3月'!AE25</f>
        <v>395.2615805743682</v>
      </c>
      <c r="DA25" s="217">
        <f t="shared" si="13"/>
        <v>414.5517319891967</v>
      </c>
      <c r="DB25" s="71">
        <f>'4月'!AH25</f>
        <v>317.94140369644026</v>
      </c>
      <c r="DC25" s="69">
        <f>'5月'!AH25</f>
        <v>305.0271934620586</v>
      </c>
      <c r="DD25" s="69">
        <f>'6月'!AH25</f>
        <v>276.28915088722164</v>
      </c>
      <c r="DE25" s="69">
        <f>'7月'!AH25</f>
        <v>308.3746231939295</v>
      </c>
      <c r="DF25" s="69">
        <f>'8月'!AH25</f>
        <v>328.65615507015764</v>
      </c>
      <c r="DG25" s="69">
        <f>'9月'!AH25</f>
        <v>284.3630268199234</v>
      </c>
      <c r="DH25" s="69">
        <f>'10月'!AH25</f>
        <v>294.04757062081234</v>
      </c>
      <c r="DI25" s="69">
        <f>'11月'!AH25</f>
        <v>280.08174059382134</v>
      </c>
      <c r="DJ25" s="69">
        <f>'12月'!AH25</f>
        <v>277.8959142892099</v>
      </c>
      <c r="DK25" s="69">
        <f>'1月'!AH25</f>
        <v>280.50490883590464</v>
      </c>
      <c r="DL25" s="69">
        <f>'2月'!AH25</f>
        <v>285.2192623078992</v>
      </c>
      <c r="DM25" s="69">
        <f>'3月'!AH25</f>
        <v>272.55350779904194</v>
      </c>
      <c r="DN25" s="51">
        <f t="shared" si="14"/>
        <v>292.11615162364177</v>
      </c>
      <c r="DO25" s="72">
        <f>'4月'!AI25</f>
        <v>21.242236024844722</v>
      </c>
      <c r="DP25" s="73">
        <f>'5月'!AI25</f>
        <v>17.271835132482828</v>
      </c>
      <c r="DQ25" s="73">
        <f>'6月'!AI25</f>
        <v>19.9252801992528</v>
      </c>
      <c r="DR25" s="73">
        <f>'7月'!AI25</f>
        <v>17.6878612716763</v>
      </c>
      <c r="DS25" s="73">
        <f>'8月'!AI25</f>
        <v>17.151162790697676</v>
      </c>
      <c r="DT25" s="73">
        <f>'9月'!AI25</f>
        <v>17.598923887456564</v>
      </c>
      <c r="DU25" s="73">
        <f>'10月'!AI25</f>
        <v>19.014891179839633</v>
      </c>
      <c r="DV25" s="73">
        <f>'11月'!AI25</f>
        <v>14.150943396226413</v>
      </c>
      <c r="DW25" s="73">
        <f>'12月'!AI25</f>
        <v>16.964285714285715</v>
      </c>
      <c r="DX25" s="73">
        <f>'1月'!AI25</f>
        <v>17.65417170495768</v>
      </c>
      <c r="DY25" s="73">
        <f>'2月'!AI25</f>
        <v>15.857142857142858</v>
      </c>
      <c r="DZ25" s="74">
        <f>'3月'!AI25</f>
        <v>16.87344913151365</v>
      </c>
      <c r="EA25" s="75">
        <v>40.3</v>
      </c>
      <c r="EB25" s="76">
        <f t="shared" si="5"/>
        <v>1025.4099999999999</v>
      </c>
      <c r="EC25" s="76">
        <f t="shared" si="18"/>
        <v>1065.7099999999998</v>
      </c>
      <c r="ED25" s="76">
        <f t="shared" si="6"/>
        <v>595.3000000000001</v>
      </c>
      <c r="EE25" s="77">
        <f t="shared" si="19"/>
        <v>1661.0099999999998</v>
      </c>
      <c r="EF25" s="78">
        <f t="shared" si="15"/>
        <v>815.0644196344449</v>
      </c>
      <c r="EG25" s="79">
        <f t="shared" si="16"/>
        <v>522.9482680108032</v>
      </c>
      <c r="EH25" s="80">
        <f t="shared" si="17"/>
        <v>292.11615162364177</v>
      </c>
      <c r="EI25" s="61">
        <v>20</v>
      </c>
      <c r="EJ25" s="93" t="s">
        <v>78</v>
      </c>
    </row>
    <row r="26" spans="1:140" s="100" customFormat="1" ht="18" customHeight="1">
      <c r="A26" s="94">
        <v>21</v>
      </c>
      <c r="B26" s="82" t="s">
        <v>34</v>
      </c>
      <c r="C26" s="83">
        <f>'4月'!C26</f>
        <v>15628</v>
      </c>
      <c r="D26" s="41">
        <f>'5月'!C26</f>
        <v>15629</v>
      </c>
      <c r="E26" s="42">
        <f>'6月'!C26</f>
        <v>15626</v>
      </c>
      <c r="F26" s="42">
        <f>'7月'!C26</f>
        <v>15612</v>
      </c>
      <c r="G26" s="42">
        <f>'8月'!C26</f>
        <v>15620</v>
      </c>
      <c r="H26" s="42">
        <f>'9月'!C26</f>
        <v>15594</v>
      </c>
      <c r="I26" s="42">
        <f>'10月'!C26</f>
        <v>15602</v>
      </c>
      <c r="J26" s="42">
        <f>'11月'!C26</f>
        <v>15600</v>
      </c>
      <c r="K26" s="42">
        <f>'12月'!C26</f>
        <v>15628</v>
      </c>
      <c r="L26" s="42">
        <f>'1月'!C26</f>
        <v>15635</v>
      </c>
      <c r="M26" s="42">
        <f>'2月'!C26</f>
        <v>15586</v>
      </c>
      <c r="N26" s="44">
        <f>'3月'!C26</f>
        <v>15550</v>
      </c>
      <c r="O26" s="45">
        <f>'4月'!Z26</f>
        <v>339.29999999999995</v>
      </c>
      <c r="P26" s="46">
        <f>'5月'!Z26</f>
        <v>399.20000000000005</v>
      </c>
      <c r="Q26" s="47">
        <f>'6月'!Z26</f>
        <v>334.9</v>
      </c>
      <c r="R26" s="47">
        <f>'7月'!Z26</f>
        <v>378.9</v>
      </c>
      <c r="S26" s="47">
        <f>'8月'!Z26</f>
        <v>400.29999999999995</v>
      </c>
      <c r="T26" s="47">
        <f>'9月'!Z26</f>
        <v>361.6</v>
      </c>
      <c r="U26" s="47">
        <f>'10月'!Z26</f>
        <v>343.79999999999995</v>
      </c>
      <c r="V26" s="47">
        <f>'11月'!Z26</f>
        <v>330.7</v>
      </c>
      <c r="W26" s="47">
        <f>'12月'!Z26</f>
        <v>351.70000000000005</v>
      </c>
      <c r="X26" s="47">
        <f>'1月'!Z26</f>
        <v>308.8</v>
      </c>
      <c r="Y26" s="47">
        <f>'2月'!Z26</f>
        <v>268.1</v>
      </c>
      <c r="Z26" s="47">
        <f>'3月'!Z26</f>
        <v>359.79999999999995</v>
      </c>
      <c r="AA26" s="48">
        <f t="shared" si="7"/>
        <v>4177.099999999999</v>
      </c>
      <c r="AB26" s="49">
        <f>'4月'!D26</f>
        <v>214.7</v>
      </c>
      <c r="AC26" s="46">
        <f>'5月'!D26</f>
        <v>256.6</v>
      </c>
      <c r="AD26" s="47">
        <f>'6月'!D26</f>
        <v>206.8</v>
      </c>
      <c r="AE26" s="47">
        <f>'7月'!D26</f>
        <v>234.39999999999998</v>
      </c>
      <c r="AF26" s="47">
        <f>'8月'!D26</f>
        <v>239.1</v>
      </c>
      <c r="AG26" s="47">
        <f>'9月'!D26</f>
        <v>226.7</v>
      </c>
      <c r="AH26" s="47">
        <f>'10月'!D26</f>
        <v>214.1</v>
      </c>
      <c r="AI26" s="47">
        <f>'11月'!D26</f>
        <v>206.1</v>
      </c>
      <c r="AJ26" s="47">
        <f>'12月'!D26</f>
        <v>216.60000000000002</v>
      </c>
      <c r="AK26" s="47">
        <f>'1月'!AA26</f>
        <v>198.5</v>
      </c>
      <c r="AL26" s="47">
        <f>'2月'!AA26</f>
        <v>163.1</v>
      </c>
      <c r="AM26" s="47">
        <f>'3月'!AA26</f>
        <v>226.7</v>
      </c>
      <c r="AN26" s="50">
        <f t="shared" si="8"/>
        <v>2603.3999999999996</v>
      </c>
      <c r="AO26" s="49">
        <f>'4月'!AB26</f>
        <v>179.9</v>
      </c>
      <c r="AP26" s="46">
        <f>'5月'!AB26</f>
        <v>216</v>
      </c>
      <c r="AQ26" s="47">
        <f>'6月'!AB26</f>
        <v>169.8</v>
      </c>
      <c r="AR26" s="47">
        <f>'7月'!AB26</f>
        <v>197.79999999999998</v>
      </c>
      <c r="AS26" s="47">
        <f>'8月'!AB26</f>
        <v>209.6</v>
      </c>
      <c r="AT26" s="47">
        <f>'9月'!AB26</f>
        <v>192</v>
      </c>
      <c r="AU26" s="47">
        <f>'10月'!AB26</f>
        <v>188.9</v>
      </c>
      <c r="AV26" s="47">
        <f>'11月'!AB26</f>
        <v>174</v>
      </c>
      <c r="AW26" s="47">
        <f>'12月'!AB26</f>
        <v>185.3</v>
      </c>
      <c r="AX26" s="47">
        <f>'1月'!AB26</f>
        <v>169.3</v>
      </c>
      <c r="AY26" s="47">
        <f>'2月'!AB26</f>
        <v>138.7</v>
      </c>
      <c r="AZ26" s="47">
        <f>'3月'!AB26</f>
        <v>195.7</v>
      </c>
      <c r="BA26" s="217">
        <f t="shared" si="9"/>
        <v>2217</v>
      </c>
      <c r="BB26" s="49">
        <f>'4月'!Y26</f>
        <v>124.6</v>
      </c>
      <c r="BC26" s="46">
        <f>'5月'!Y26</f>
        <v>142.6</v>
      </c>
      <c r="BD26" s="47">
        <f>'6月'!Y26</f>
        <v>128.1</v>
      </c>
      <c r="BE26" s="47">
        <f>'7月'!Y26</f>
        <v>144.5</v>
      </c>
      <c r="BF26" s="47">
        <f>'8月'!Y26</f>
        <v>161.2</v>
      </c>
      <c r="BG26" s="47">
        <f>'9月'!Y26</f>
        <v>134.9</v>
      </c>
      <c r="BH26" s="47">
        <f>'10月'!Y26</f>
        <v>129.7</v>
      </c>
      <c r="BI26" s="47">
        <f>'11月'!Y26</f>
        <v>124.6</v>
      </c>
      <c r="BJ26" s="47">
        <f>'12月'!Y26</f>
        <v>135.1</v>
      </c>
      <c r="BK26" s="47">
        <f>'1月'!Y26</f>
        <v>110.3</v>
      </c>
      <c r="BL26" s="47">
        <f>'2月'!Y26</f>
        <v>105</v>
      </c>
      <c r="BM26" s="47">
        <f>'3月'!Y26</f>
        <v>133.1</v>
      </c>
      <c r="BN26" s="51">
        <f t="shared" si="10"/>
        <v>1573.6999999999996</v>
      </c>
      <c r="BO26" s="45">
        <f>'4月'!AG26</f>
        <v>723.7010493985154</v>
      </c>
      <c r="BP26" s="46">
        <f>'5月'!AG26</f>
        <v>823.9439090689559</v>
      </c>
      <c r="BQ26" s="47">
        <f>'6月'!AG26</f>
        <v>714.4076112462135</v>
      </c>
      <c r="BR26" s="47">
        <f>'7月'!AG26</f>
        <v>782.8965312042845</v>
      </c>
      <c r="BS26" s="47">
        <f>'8月'!AG26</f>
        <v>826.6903473627689</v>
      </c>
      <c r="BT26" s="47">
        <f>'9月'!AG26</f>
        <v>772.9468599033817</v>
      </c>
      <c r="BU26" s="47">
        <f>'10月'!AG26</f>
        <v>710.8269824795001</v>
      </c>
      <c r="BV26" s="47">
        <f>'11月'!AG26</f>
        <v>706.6239316239315</v>
      </c>
      <c r="BW26" s="47">
        <f>'12月'!AG26</f>
        <v>725.9509400001652</v>
      </c>
      <c r="BX26" s="47">
        <f>'1月'!AG26</f>
        <v>637.1148271557817</v>
      </c>
      <c r="BY26" s="47">
        <f>'2月'!AG26</f>
        <v>593.1494665858397</v>
      </c>
      <c r="BZ26" s="47">
        <f>'3月'!AG26</f>
        <v>746.3956021159629</v>
      </c>
      <c r="CA26" s="52">
        <f t="shared" si="11"/>
        <v>731.8738957326307</v>
      </c>
      <c r="CB26" s="53">
        <f>'4月'!AD26</f>
        <v>457.93874242812046</v>
      </c>
      <c r="CC26" s="47">
        <f>'5月'!AD26</f>
        <v>529.6192561800955</v>
      </c>
      <c r="CD26" s="47">
        <f>'6月'!AD26</f>
        <v>441.1451000469304</v>
      </c>
      <c r="CE26" s="47">
        <f>'7月'!AD26</f>
        <v>484.32553949402023</v>
      </c>
      <c r="CF26" s="47">
        <f>'8月'!AD26</f>
        <v>493.78381727314024</v>
      </c>
      <c r="CG26" s="47">
        <f>'9月'!AD26</f>
        <v>484.58808943610785</v>
      </c>
      <c r="CH26" s="47">
        <f>'10月'!AD26</f>
        <v>442.6645053777225</v>
      </c>
      <c r="CI26" s="47">
        <f>'11月'!AD26</f>
        <v>440.3846153846153</v>
      </c>
      <c r="CJ26" s="47">
        <f>'12月'!AD26</f>
        <v>447.0883525846909</v>
      </c>
      <c r="CK26" s="47">
        <f>'1月'!AD26</f>
        <v>409.544343233234</v>
      </c>
      <c r="CL26" s="47">
        <f>'2月'!AD26</f>
        <v>360.8454979490878</v>
      </c>
      <c r="CM26" s="47">
        <f>'3月'!AD26</f>
        <v>470.2831656467171</v>
      </c>
      <c r="CN26" s="50">
        <f t="shared" si="12"/>
        <v>456.14433462218545</v>
      </c>
      <c r="CO26" s="49">
        <f>'4月'!AE26</f>
        <v>383.71299377186244</v>
      </c>
      <c r="CP26" s="46">
        <f>'5月'!AE26</f>
        <v>445.821353604445</v>
      </c>
      <c r="CQ26" s="47">
        <f>'6月'!AE26</f>
        <v>362.2168181236401</v>
      </c>
      <c r="CR26" s="47">
        <f>'7月'!AE26</f>
        <v>408.7013298289983</v>
      </c>
      <c r="CS26" s="47">
        <f>'8月'!AE26</f>
        <v>432.86109619594396</v>
      </c>
      <c r="CT26" s="47">
        <f>'9月'!AE26</f>
        <v>410.41426189560093</v>
      </c>
      <c r="CU26" s="47">
        <f>'10月'!AE26</f>
        <v>390.56200404414653</v>
      </c>
      <c r="CV26" s="47">
        <f>'11月'!AE26</f>
        <v>371.79487179487177</v>
      </c>
      <c r="CW26" s="47">
        <f>'12月'!AE26</f>
        <v>382.4814022804396</v>
      </c>
      <c r="CX26" s="47">
        <f>'1月'!AE26</f>
        <v>349.29902926643075</v>
      </c>
      <c r="CY26" s="47">
        <f>'2月'!AE26</f>
        <v>306.8624804754045</v>
      </c>
      <c r="CZ26" s="47">
        <f>'3月'!AE26</f>
        <v>405.9744839746914</v>
      </c>
      <c r="DA26" s="217">
        <f t="shared" si="13"/>
        <v>388.44280166604636</v>
      </c>
      <c r="DB26" s="53">
        <f>'4月'!AH26</f>
        <v>265.762306970395</v>
      </c>
      <c r="DC26" s="47">
        <f>'5月'!AH26</f>
        <v>294.32465288886044</v>
      </c>
      <c r="DD26" s="47">
        <f>'6月'!AH26</f>
        <v>273.2625111992832</v>
      </c>
      <c r="DE26" s="47">
        <f>'7月'!AH26</f>
        <v>298.5709917102642</v>
      </c>
      <c r="DF26" s="47">
        <f>'8月'!AH26</f>
        <v>332.90653008962863</v>
      </c>
      <c r="DG26" s="47">
        <f>'9月'!AH26</f>
        <v>288.35877046727376</v>
      </c>
      <c r="DH26" s="47">
        <f>'10月'!AH26</f>
        <v>268.16247710177765</v>
      </c>
      <c r="DI26" s="47">
        <f>'11月'!AH26</f>
        <v>266.2393162393162</v>
      </c>
      <c r="DJ26" s="47">
        <f>'12月'!AH26</f>
        <v>278.86258741547425</v>
      </c>
      <c r="DK26" s="47">
        <f>'1月'!AH26</f>
        <v>227.57048392254765</v>
      </c>
      <c r="DL26" s="47">
        <f>'2月'!AH26</f>
        <v>232.30396863675182</v>
      </c>
      <c r="DM26" s="47">
        <f>'3月'!AH26</f>
        <v>276.1124364692459</v>
      </c>
      <c r="DN26" s="51">
        <f t="shared" si="14"/>
        <v>275.7295611104452</v>
      </c>
      <c r="DO26" s="84">
        <f>'4月'!AI26</f>
        <v>16.208663251047973</v>
      </c>
      <c r="DP26" s="85">
        <f>'5月'!AI26</f>
        <v>15.822291504286826</v>
      </c>
      <c r="DQ26" s="85">
        <f>'6月'!AI26</f>
        <v>17.891682785299807</v>
      </c>
      <c r="DR26" s="85">
        <f>'7月'!AI26</f>
        <v>15.614334470989762</v>
      </c>
      <c r="DS26" s="85">
        <f>'8月'!AI26</f>
        <v>12.3379339188624</v>
      </c>
      <c r="DT26" s="85">
        <f>'9月'!AI26</f>
        <v>15.306572562858406</v>
      </c>
      <c r="DU26" s="85">
        <f>'10月'!AI26</f>
        <v>11.770200840728632</v>
      </c>
      <c r="DV26" s="85">
        <f>'11月'!AI26</f>
        <v>15.574963609898107</v>
      </c>
      <c r="DW26" s="85">
        <f>'12月'!AI26</f>
        <v>14.450600184672206</v>
      </c>
      <c r="DX26" s="85">
        <f>'1月'!AI26</f>
        <v>14.710327455919396</v>
      </c>
      <c r="DY26" s="85">
        <f>'2月'!AI26</f>
        <v>14.960147148988352</v>
      </c>
      <c r="DZ26" s="86">
        <f>'3月'!AI26</f>
        <v>13.674459638288488</v>
      </c>
      <c r="EA26" s="95">
        <v>114.7</v>
      </c>
      <c r="EB26" s="88">
        <f t="shared" si="5"/>
        <v>2603.3999999999996</v>
      </c>
      <c r="EC26" s="88">
        <f t="shared" si="18"/>
        <v>2718.0999999999995</v>
      </c>
      <c r="ED26" s="88">
        <f t="shared" si="6"/>
        <v>1573.6999999999996</v>
      </c>
      <c r="EE26" s="89">
        <f t="shared" si="19"/>
        <v>4291.799999999999</v>
      </c>
      <c r="EF26" s="90">
        <f t="shared" si="15"/>
        <v>751.9705981914018</v>
      </c>
      <c r="EG26" s="91">
        <f t="shared" si="16"/>
        <v>476.2410370809566</v>
      </c>
      <c r="EH26" s="92">
        <f t="shared" si="17"/>
        <v>275.7295611104452</v>
      </c>
      <c r="EI26" s="94">
        <v>21</v>
      </c>
      <c r="EJ26" s="82" t="s">
        <v>34</v>
      </c>
    </row>
    <row r="27" spans="1:140" s="101" customFormat="1" ht="18" customHeight="1">
      <c r="A27" s="61">
        <v>22</v>
      </c>
      <c r="B27" s="93" t="s">
        <v>79</v>
      </c>
      <c r="C27" s="63">
        <f>'4月'!C27</f>
        <v>7587</v>
      </c>
      <c r="D27" s="64">
        <f>'5月'!C27</f>
        <v>7570</v>
      </c>
      <c r="E27" s="65">
        <f>'6月'!C27</f>
        <v>7552</v>
      </c>
      <c r="F27" s="65">
        <f>'7月'!C27</f>
        <v>7539</v>
      </c>
      <c r="G27" s="65">
        <f>'8月'!C27</f>
        <v>7537</v>
      </c>
      <c r="H27" s="65">
        <f>'9月'!C27</f>
        <v>7522</v>
      </c>
      <c r="I27" s="65">
        <f>'10月'!C27</f>
        <v>7511</v>
      </c>
      <c r="J27" s="65">
        <f>'11月'!C27</f>
        <v>7492</v>
      </c>
      <c r="K27" s="65">
        <f>'12月'!C27</f>
        <v>7485</v>
      </c>
      <c r="L27" s="65">
        <f>'1月'!C27</f>
        <v>7478</v>
      </c>
      <c r="M27" s="65">
        <f>'2月'!C27</f>
        <v>7468</v>
      </c>
      <c r="N27" s="66">
        <f>'3月'!C27</f>
        <v>7413</v>
      </c>
      <c r="O27" s="67">
        <f>'4月'!Z27</f>
        <v>188.20000000000002</v>
      </c>
      <c r="P27" s="68">
        <f>'5月'!Z27</f>
        <v>185</v>
      </c>
      <c r="Q27" s="69">
        <f>'6月'!Z27</f>
        <v>179.39999999999998</v>
      </c>
      <c r="R27" s="69">
        <f>'7月'!Z27</f>
        <v>193.89999999999998</v>
      </c>
      <c r="S27" s="69">
        <f>'8月'!Z27</f>
        <v>199.10000000000002</v>
      </c>
      <c r="T27" s="69">
        <f>'9月'!Z27</f>
        <v>180</v>
      </c>
      <c r="U27" s="69">
        <f>'10月'!Z27</f>
        <v>184.39999999999998</v>
      </c>
      <c r="V27" s="69">
        <f>'11月'!Z27</f>
        <v>167.10000000000002</v>
      </c>
      <c r="W27" s="69">
        <f>'12月'!Z27</f>
        <v>173</v>
      </c>
      <c r="X27" s="69">
        <f>'1月'!Z27</f>
        <v>160.10000000000002</v>
      </c>
      <c r="Y27" s="69">
        <f>'2月'!Z27</f>
        <v>137</v>
      </c>
      <c r="Z27" s="69">
        <f>'3月'!Z27</f>
        <v>173</v>
      </c>
      <c r="AA27" s="48">
        <f t="shared" si="7"/>
        <v>2120.2</v>
      </c>
      <c r="AB27" s="70">
        <f>'4月'!D27</f>
        <v>134.20000000000002</v>
      </c>
      <c r="AC27" s="68">
        <f>'5月'!D27</f>
        <v>134.9</v>
      </c>
      <c r="AD27" s="69">
        <f>'6月'!D27</f>
        <v>133.1</v>
      </c>
      <c r="AE27" s="69">
        <f>'7月'!D27</f>
        <v>138.7</v>
      </c>
      <c r="AF27" s="69">
        <f>'8月'!D27</f>
        <v>149.4</v>
      </c>
      <c r="AG27" s="69">
        <f>'9月'!D27</f>
        <v>129.70000000000002</v>
      </c>
      <c r="AH27" s="69">
        <f>'10月'!D27</f>
        <v>136.29999999999998</v>
      </c>
      <c r="AI27" s="69">
        <f>'11月'!D27</f>
        <v>121.10000000000001</v>
      </c>
      <c r="AJ27" s="69">
        <f>'12月'!D27</f>
        <v>132.9</v>
      </c>
      <c r="AK27" s="69">
        <f>'1月'!AA27</f>
        <v>116.9</v>
      </c>
      <c r="AL27" s="69">
        <f>'2月'!AA27</f>
        <v>99.9</v>
      </c>
      <c r="AM27" s="69">
        <f>'3月'!AA27</f>
        <v>129.8</v>
      </c>
      <c r="AN27" s="50">
        <f t="shared" si="8"/>
        <v>1556.9000000000003</v>
      </c>
      <c r="AO27" s="70">
        <f>'4月'!AB27</f>
        <v>117.80000000000001</v>
      </c>
      <c r="AP27" s="68">
        <f>'5月'!AB27</f>
        <v>119.80000000000001</v>
      </c>
      <c r="AQ27" s="69">
        <f>'6月'!AB27</f>
        <v>115.2</v>
      </c>
      <c r="AR27" s="69">
        <f>'7月'!AB27</f>
        <v>125.19999999999999</v>
      </c>
      <c r="AS27" s="69">
        <f>'8月'!AB27</f>
        <v>132</v>
      </c>
      <c r="AT27" s="69">
        <f>'9月'!AB27</f>
        <v>113.30000000000001</v>
      </c>
      <c r="AU27" s="69">
        <f>'10月'!AB27</f>
        <v>122.8</v>
      </c>
      <c r="AV27" s="69">
        <f>'11月'!AB27</f>
        <v>107.10000000000001</v>
      </c>
      <c r="AW27" s="69">
        <f>'12月'!AB27</f>
        <v>116.4</v>
      </c>
      <c r="AX27" s="69">
        <f>'1月'!AB27</f>
        <v>104</v>
      </c>
      <c r="AY27" s="69">
        <f>'2月'!AB27</f>
        <v>84.5</v>
      </c>
      <c r="AZ27" s="69">
        <f>'3月'!AB27</f>
        <v>117.3</v>
      </c>
      <c r="BA27" s="217">
        <f t="shared" si="9"/>
        <v>1375.3999999999999</v>
      </c>
      <c r="BB27" s="70">
        <f>'4月'!Y27</f>
        <v>54</v>
      </c>
      <c r="BC27" s="68">
        <f>'5月'!Y27</f>
        <v>50.1</v>
      </c>
      <c r="BD27" s="69">
        <f>'6月'!Y27</f>
        <v>46.3</v>
      </c>
      <c r="BE27" s="69">
        <f>'7月'!Y27</f>
        <v>55.2</v>
      </c>
      <c r="BF27" s="69">
        <f>'8月'!Y27</f>
        <v>49.7</v>
      </c>
      <c r="BG27" s="69">
        <f>'9月'!Y27</f>
        <v>50.3</v>
      </c>
      <c r="BH27" s="69">
        <f>'10月'!Y27</f>
        <v>48.1</v>
      </c>
      <c r="BI27" s="69">
        <f>'11月'!Y27</f>
        <v>46</v>
      </c>
      <c r="BJ27" s="69">
        <f>'12月'!Y27</f>
        <v>40.1</v>
      </c>
      <c r="BK27" s="69">
        <f>'1月'!Y27</f>
        <v>43.2</v>
      </c>
      <c r="BL27" s="69">
        <f>'2月'!Y27</f>
        <v>37.1</v>
      </c>
      <c r="BM27" s="69">
        <f>'3月'!Y27</f>
        <v>43.2</v>
      </c>
      <c r="BN27" s="51">
        <f t="shared" si="10"/>
        <v>563.3000000000001</v>
      </c>
      <c r="BO27" s="67">
        <f>'4月'!AG27</f>
        <v>826.8529502218707</v>
      </c>
      <c r="BP27" s="68">
        <f>'5月'!AG27</f>
        <v>788.3410747006435</v>
      </c>
      <c r="BQ27" s="69">
        <f>'6月'!AG27</f>
        <v>791.8432203389831</v>
      </c>
      <c r="BR27" s="69">
        <f>'7月'!AG27</f>
        <v>829.664240572678</v>
      </c>
      <c r="BS27" s="69">
        <f>'8月'!AG27</f>
        <v>852.1401943958194</v>
      </c>
      <c r="BT27" s="69">
        <f>'9月'!AG27</f>
        <v>797.6601967561818</v>
      </c>
      <c r="BU27" s="69">
        <f>'10月'!AG27</f>
        <v>791.9567430134726</v>
      </c>
      <c r="BV27" s="69">
        <f>'11月'!AG27</f>
        <v>743.4596903363589</v>
      </c>
      <c r="BW27" s="69">
        <f>'12月'!AG27</f>
        <v>745.5771758570904</v>
      </c>
      <c r="BX27" s="69">
        <f>'1月'!AG27</f>
        <v>690.6279926494061</v>
      </c>
      <c r="BY27" s="69">
        <f>'2月'!AG27</f>
        <v>632.5840828916018</v>
      </c>
      <c r="BZ27" s="69">
        <f>'3月'!AG27</f>
        <v>752.8187186416192</v>
      </c>
      <c r="CA27" s="52">
        <f t="shared" si="11"/>
        <v>770.1271171049437</v>
      </c>
      <c r="CB27" s="71">
        <f>'4月'!AD27</f>
        <v>589.6050261412066</v>
      </c>
      <c r="CC27" s="69">
        <f>'5月'!AD27</f>
        <v>574.8497890654962</v>
      </c>
      <c r="CD27" s="69">
        <f>'6月'!AD27</f>
        <v>587.4823446327683</v>
      </c>
      <c r="CE27" s="69">
        <f>'7月'!AD27</f>
        <v>593.4730797701416</v>
      </c>
      <c r="CF27" s="69">
        <f>'8月'!AD27</f>
        <v>639.4261428565314</v>
      </c>
      <c r="CG27" s="69">
        <f>'9月'!AD27</f>
        <v>574.7584862182044</v>
      </c>
      <c r="CH27" s="69">
        <f>'10月'!AD27</f>
        <v>585.3780047328435</v>
      </c>
      <c r="CI27" s="69">
        <f>'11月'!AD27</f>
        <v>538.7969389571098</v>
      </c>
      <c r="CJ27" s="69">
        <f>'12月'!AD27</f>
        <v>572.7584200659385</v>
      </c>
      <c r="CK27" s="69">
        <f>'1月'!AD27</f>
        <v>504.2749053136513</v>
      </c>
      <c r="CL27" s="69">
        <f>'2月'!AD27</f>
        <v>461.27846628373015</v>
      </c>
      <c r="CM27" s="69">
        <f>'3月'!AD27</f>
        <v>564.8316166455617</v>
      </c>
      <c r="CN27" s="50">
        <f t="shared" si="12"/>
        <v>565.517832572723</v>
      </c>
      <c r="CO27" s="70">
        <f>'4月'!AE27</f>
        <v>517.5519529018936</v>
      </c>
      <c r="CP27" s="68">
        <f>'5月'!AE27</f>
        <v>510.50411215749773</v>
      </c>
      <c r="CQ27" s="69">
        <f>'6月'!AE27</f>
        <v>508.47457627118644</v>
      </c>
      <c r="CR27" s="69">
        <f>'7月'!AE27</f>
        <v>535.7089371825646</v>
      </c>
      <c r="CS27" s="69">
        <f>'8月'!AE27</f>
        <v>564.954825013803</v>
      </c>
      <c r="CT27" s="69">
        <f>'9月'!AE27</f>
        <v>502.0827794026412</v>
      </c>
      <c r="CU27" s="69">
        <f>'10月'!AE27</f>
        <v>527.3985251738311</v>
      </c>
      <c r="CV27" s="69">
        <f>'11月'!AE27</f>
        <v>476.50827549386014</v>
      </c>
      <c r="CW27" s="69">
        <f>'12月'!AE27</f>
        <v>501.64845820673605</v>
      </c>
      <c r="CX27" s="69">
        <f>'1月'!AE27</f>
        <v>448.62780284533557</v>
      </c>
      <c r="CY27" s="69">
        <f>'2月'!AE27</f>
        <v>390.17047448423614</v>
      </c>
      <c r="CZ27" s="69">
        <f>'3月'!AE27</f>
        <v>510.4372005587394</v>
      </c>
      <c r="DA27" s="217">
        <f t="shared" si="13"/>
        <v>499.59099937087996</v>
      </c>
      <c r="DB27" s="71">
        <f>'4月'!AH27</f>
        <v>237.2479240806643</v>
      </c>
      <c r="DC27" s="69">
        <f>'5月'!AH27</f>
        <v>213.49128563514725</v>
      </c>
      <c r="DD27" s="69">
        <f>'6月'!AH27</f>
        <v>204.36087570621467</v>
      </c>
      <c r="DE27" s="69">
        <f>'7月'!AH27</f>
        <v>236.1911608025365</v>
      </c>
      <c r="DF27" s="69">
        <f>'8月'!AH27</f>
        <v>212.7140515392879</v>
      </c>
      <c r="DG27" s="69">
        <f>'9月'!AH27</f>
        <v>222.9017105379775</v>
      </c>
      <c r="DH27" s="69">
        <f>'10月'!AH27</f>
        <v>206.57873828062927</v>
      </c>
      <c r="DI27" s="69">
        <f>'11月'!AH27</f>
        <v>204.662751379249</v>
      </c>
      <c r="DJ27" s="69">
        <f>'12月'!AH27</f>
        <v>172.8187557911522</v>
      </c>
      <c r="DK27" s="69">
        <f>'1月'!AH27</f>
        <v>186.35308733575482</v>
      </c>
      <c r="DL27" s="69">
        <f>'2月'!AH27</f>
        <v>171.30561660787177</v>
      </c>
      <c r="DM27" s="69">
        <f>'3月'!AH27</f>
        <v>187.98710199605748</v>
      </c>
      <c r="DN27" s="51">
        <f t="shared" si="14"/>
        <v>204.609284532221</v>
      </c>
      <c r="DO27" s="72">
        <f>'4月'!AI27</f>
        <v>12.220566318926972</v>
      </c>
      <c r="DP27" s="73">
        <f>'5月'!AI27</f>
        <v>11.193476649369902</v>
      </c>
      <c r="DQ27" s="73">
        <f>'6月'!AI27</f>
        <v>13.448534936138241</v>
      </c>
      <c r="DR27" s="73">
        <f>'7月'!AI27</f>
        <v>9.73323720259553</v>
      </c>
      <c r="DS27" s="73">
        <f>'8月'!AI27</f>
        <v>11.646586345381523</v>
      </c>
      <c r="DT27" s="73">
        <f>'9月'!AI27</f>
        <v>12.644564379336927</v>
      </c>
      <c r="DU27" s="73">
        <f>'10月'!AI27</f>
        <v>9.904622157006603</v>
      </c>
      <c r="DV27" s="73">
        <f>'11月'!AI27</f>
        <v>11.560693641618496</v>
      </c>
      <c r="DW27" s="73">
        <f>'12月'!AI27</f>
        <v>12.415349887133182</v>
      </c>
      <c r="DX27" s="73">
        <f>'1月'!AI27</f>
        <v>11.035072711719417</v>
      </c>
      <c r="DY27" s="73">
        <f>'2月'!AI27</f>
        <v>15.415415415415415</v>
      </c>
      <c r="DZ27" s="74">
        <f>'3月'!AI27</f>
        <v>9.630200308166408</v>
      </c>
      <c r="EA27" s="75">
        <v>24.7</v>
      </c>
      <c r="EB27" s="76">
        <f t="shared" si="5"/>
        <v>1556.9000000000003</v>
      </c>
      <c r="EC27" s="76">
        <f t="shared" si="18"/>
        <v>1581.6000000000004</v>
      </c>
      <c r="ED27" s="76">
        <f t="shared" si="6"/>
        <v>563.3000000000001</v>
      </c>
      <c r="EE27" s="77">
        <f t="shared" si="19"/>
        <v>2144.9000000000005</v>
      </c>
      <c r="EF27" s="78">
        <f t="shared" si="15"/>
        <v>779.0989781522472</v>
      </c>
      <c r="EG27" s="79">
        <f t="shared" si="16"/>
        <v>574.4896936200262</v>
      </c>
      <c r="EH27" s="80">
        <f t="shared" si="17"/>
        <v>204.609284532221</v>
      </c>
      <c r="EI27" s="61">
        <v>22</v>
      </c>
      <c r="EJ27" s="93" t="s">
        <v>79</v>
      </c>
    </row>
    <row r="28" spans="1:140" s="100" customFormat="1" ht="18" customHeight="1">
      <c r="A28" s="94">
        <v>23</v>
      </c>
      <c r="B28" s="82" t="s">
        <v>36</v>
      </c>
      <c r="C28" s="83">
        <f>'4月'!C28</f>
        <v>5435</v>
      </c>
      <c r="D28" s="41">
        <f>'5月'!C28</f>
        <v>5425</v>
      </c>
      <c r="E28" s="42">
        <f>'6月'!C28</f>
        <v>5438</v>
      </c>
      <c r="F28" s="42">
        <f>'7月'!C28</f>
        <v>5428</v>
      </c>
      <c r="G28" s="42">
        <f>'8月'!C28</f>
        <v>5419</v>
      </c>
      <c r="H28" s="42">
        <f>'9月'!C28</f>
        <v>5411</v>
      </c>
      <c r="I28" s="42">
        <f>'10月'!C28</f>
        <v>5406</v>
      </c>
      <c r="J28" s="42">
        <f>'11月'!C28</f>
        <v>5389</v>
      </c>
      <c r="K28" s="42">
        <f>'12月'!C28</f>
        <v>5394</v>
      </c>
      <c r="L28" s="42">
        <f>'1月'!C28</f>
        <v>5384</v>
      </c>
      <c r="M28" s="42">
        <f>'2月'!C28</f>
        <v>5366</v>
      </c>
      <c r="N28" s="44">
        <f>'3月'!C28</f>
        <v>5356</v>
      </c>
      <c r="O28" s="45">
        <f>'4月'!Z28</f>
        <v>92.2</v>
      </c>
      <c r="P28" s="46">
        <f>'5月'!Z28</f>
        <v>108.8</v>
      </c>
      <c r="Q28" s="47">
        <f>'6月'!Z28</f>
        <v>89.3</v>
      </c>
      <c r="R28" s="47">
        <f>'7月'!Z28</f>
        <v>100.49999999999999</v>
      </c>
      <c r="S28" s="47">
        <f>'8月'!Z28</f>
        <v>109.7</v>
      </c>
      <c r="T28" s="47">
        <f>'9月'!Z28</f>
        <v>101.4</v>
      </c>
      <c r="U28" s="47">
        <f>'10月'!Z28</f>
        <v>98.9</v>
      </c>
      <c r="V28" s="47">
        <f>'11月'!Z28</f>
        <v>88.1</v>
      </c>
      <c r="W28" s="47">
        <f>'12月'!Z28</f>
        <v>97</v>
      </c>
      <c r="X28" s="47">
        <f>'1月'!Z28</f>
        <v>93.5</v>
      </c>
      <c r="Y28" s="47">
        <f>'2月'!Z28</f>
        <v>82.9</v>
      </c>
      <c r="Z28" s="47">
        <f>'3月'!Z28</f>
        <v>97.5</v>
      </c>
      <c r="AA28" s="48">
        <f t="shared" si="7"/>
        <v>1159.8</v>
      </c>
      <c r="AB28" s="49">
        <f>'4月'!D28</f>
        <v>92.2</v>
      </c>
      <c r="AC28" s="46">
        <f>'5月'!D28</f>
        <v>108.8</v>
      </c>
      <c r="AD28" s="47">
        <f>'6月'!D28</f>
        <v>89.3</v>
      </c>
      <c r="AE28" s="47">
        <f>'7月'!D28</f>
        <v>100.49999999999999</v>
      </c>
      <c r="AF28" s="47">
        <f>'8月'!D28</f>
        <v>109.7</v>
      </c>
      <c r="AG28" s="47">
        <f>'9月'!D28</f>
        <v>101.4</v>
      </c>
      <c r="AH28" s="47">
        <f>'10月'!D28</f>
        <v>98.9</v>
      </c>
      <c r="AI28" s="47">
        <f>'11月'!D28</f>
        <v>88.1</v>
      </c>
      <c r="AJ28" s="47">
        <f>'12月'!D28</f>
        <v>97</v>
      </c>
      <c r="AK28" s="47">
        <f>'1月'!AA28</f>
        <v>93.5</v>
      </c>
      <c r="AL28" s="47">
        <f>'2月'!AA28</f>
        <v>82.9</v>
      </c>
      <c r="AM28" s="47">
        <f>'3月'!AA28</f>
        <v>97.5</v>
      </c>
      <c r="AN28" s="50">
        <f t="shared" si="8"/>
        <v>1159.8</v>
      </c>
      <c r="AO28" s="49">
        <f>'4月'!AB28</f>
        <v>87</v>
      </c>
      <c r="AP28" s="46">
        <f>'5月'!AB28</f>
        <v>105.39999999999999</v>
      </c>
      <c r="AQ28" s="47">
        <f>'6月'!AB28</f>
        <v>83.3</v>
      </c>
      <c r="AR28" s="47">
        <f>'7月'!AB28</f>
        <v>97.19999999999999</v>
      </c>
      <c r="AS28" s="47">
        <f>'8月'!AB28</f>
        <v>107</v>
      </c>
      <c r="AT28" s="47">
        <f>'9月'!AB28</f>
        <v>95.9</v>
      </c>
      <c r="AU28" s="47">
        <f>'10月'!AB28</f>
        <v>95.2</v>
      </c>
      <c r="AV28" s="47">
        <f>'11月'!AB28</f>
        <v>83.3</v>
      </c>
      <c r="AW28" s="47">
        <f>'12月'!AB28</f>
        <v>91.8</v>
      </c>
      <c r="AX28" s="47">
        <f>'1月'!AB28</f>
        <v>90.2</v>
      </c>
      <c r="AY28" s="47">
        <f>'2月'!AB28</f>
        <v>77.2</v>
      </c>
      <c r="AZ28" s="47">
        <f>'3月'!AB28</f>
        <v>92.3</v>
      </c>
      <c r="BA28" s="217">
        <f t="shared" si="9"/>
        <v>1105.8</v>
      </c>
      <c r="BB28" s="49">
        <f>'4月'!Y28</f>
        <v>0</v>
      </c>
      <c r="BC28" s="46">
        <f>'5月'!Y28</f>
        <v>0</v>
      </c>
      <c r="BD28" s="47">
        <f>'6月'!Y28</f>
        <v>0</v>
      </c>
      <c r="BE28" s="47">
        <f>'7月'!Y28</f>
        <v>0</v>
      </c>
      <c r="BF28" s="47">
        <f>'8月'!Y28</f>
        <v>0</v>
      </c>
      <c r="BG28" s="47">
        <f>'9月'!Y28</f>
        <v>0</v>
      </c>
      <c r="BH28" s="47">
        <f>'10月'!Y28</f>
        <v>0</v>
      </c>
      <c r="BI28" s="47">
        <f>'11月'!Y28</f>
        <v>0</v>
      </c>
      <c r="BJ28" s="47">
        <f>'12月'!Y28</f>
        <v>0</v>
      </c>
      <c r="BK28" s="47">
        <f>'1月'!Y28</f>
        <v>0</v>
      </c>
      <c r="BL28" s="47">
        <f>'2月'!Y28</f>
        <v>0</v>
      </c>
      <c r="BM28" s="47">
        <f>'3月'!Y28</f>
        <v>0</v>
      </c>
      <c r="BN28" s="51">
        <f t="shared" si="10"/>
        <v>0</v>
      </c>
      <c r="BO28" s="45">
        <f>'4月'!AG28</f>
        <v>565.4707145047531</v>
      </c>
      <c r="BP28" s="46">
        <f>'5月'!AG28</f>
        <v>646.945146424855</v>
      </c>
      <c r="BQ28" s="47">
        <f>'6月'!AG28</f>
        <v>547.3826161579012</v>
      </c>
      <c r="BR28" s="47">
        <f>'7月'!AG28</f>
        <v>597.2615113984833</v>
      </c>
      <c r="BS28" s="47">
        <f>'8月'!AG28</f>
        <v>653.0189476691926</v>
      </c>
      <c r="BT28" s="47">
        <f>'9月'!AG28</f>
        <v>624.6534836444281</v>
      </c>
      <c r="BU28" s="47">
        <f>'10月'!AG28</f>
        <v>590.1447614955904</v>
      </c>
      <c r="BV28" s="47">
        <f>'11月'!AG28</f>
        <v>544.9372177893239</v>
      </c>
      <c r="BW28" s="47">
        <f>'12月'!AG28</f>
        <v>580.0949681246785</v>
      </c>
      <c r="BX28" s="47">
        <f>'1月'!AG28</f>
        <v>560.2022719647222</v>
      </c>
      <c r="BY28" s="47">
        <f>'2月'!AG28</f>
        <v>532.7284177516161</v>
      </c>
      <c r="BZ28" s="47">
        <f>'3月'!AG28</f>
        <v>587.2220482305042</v>
      </c>
      <c r="CA28" s="52">
        <f t="shared" si="11"/>
        <v>585.6315762366278</v>
      </c>
      <c r="CB28" s="53">
        <f>'4月'!AD28</f>
        <v>565.4707145047531</v>
      </c>
      <c r="CC28" s="47">
        <f>'5月'!AD28</f>
        <v>646.945146424855</v>
      </c>
      <c r="CD28" s="47">
        <f>'6月'!AD28</f>
        <v>547.3826161579012</v>
      </c>
      <c r="CE28" s="47">
        <f>'7月'!AD28</f>
        <v>597.2615113984833</v>
      </c>
      <c r="CF28" s="47">
        <f>'8月'!AD28</f>
        <v>653.0189476691926</v>
      </c>
      <c r="CG28" s="47">
        <f>'9月'!AD28</f>
        <v>624.6534836444281</v>
      </c>
      <c r="CH28" s="47">
        <f>'10月'!AD28</f>
        <v>590.1447614955904</v>
      </c>
      <c r="CI28" s="47">
        <f>'11月'!AD28</f>
        <v>544.9372177893239</v>
      </c>
      <c r="CJ28" s="47">
        <f>'12月'!AD28</f>
        <v>580.0949681246785</v>
      </c>
      <c r="CK28" s="47">
        <f>'1月'!AD28</f>
        <v>560.2022719647222</v>
      </c>
      <c r="CL28" s="47">
        <f>'2月'!AD28</f>
        <v>532.7284177516161</v>
      </c>
      <c r="CM28" s="47">
        <f>'3月'!AD28</f>
        <v>587.2220482305042</v>
      </c>
      <c r="CN28" s="50">
        <f t="shared" si="12"/>
        <v>585.6315762366278</v>
      </c>
      <c r="CO28" s="49">
        <f>'4月'!AE28</f>
        <v>533.5786568537259</v>
      </c>
      <c r="CP28" s="46">
        <f>'5月'!AE28</f>
        <v>626.7281105990783</v>
      </c>
      <c r="CQ28" s="47">
        <f>'6月'!AE28</f>
        <v>510.6043888684565</v>
      </c>
      <c r="CR28" s="47">
        <f>'7月'!AE28</f>
        <v>577.6499393824137</v>
      </c>
      <c r="CS28" s="47">
        <f>'8月'!AE28</f>
        <v>636.9464667329408</v>
      </c>
      <c r="CT28" s="47">
        <f>'9月'!AE28</f>
        <v>590.7718844329453</v>
      </c>
      <c r="CU28" s="47">
        <f>'10月'!AE28</f>
        <v>568.0665449381213</v>
      </c>
      <c r="CV28" s="47">
        <f>'11月'!AE28</f>
        <v>515.2471083070452</v>
      </c>
      <c r="CW28" s="47">
        <f>'12月'!AE28</f>
        <v>548.997093544799</v>
      </c>
      <c r="CX28" s="47">
        <f>'1月'!AE28</f>
        <v>540.4304270718496</v>
      </c>
      <c r="CY28" s="47">
        <f>'2月'!AE28</f>
        <v>496.0993226830492</v>
      </c>
      <c r="CZ28" s="47">
        <f>'3月'!AE28</f>
        <v>555.903538991544</v>
      </c>
      <c r="DA28" s="217">
        <f t="shared" si="13"/>
        <v>558.3647154703079</v>
      </c>
      <c r="DB28" s="53">
        <f>'4月'!AH28</f>
        <v>0</v>
      </c>
      <c r="DC28" s="47">
        <f>'5月'!AH28</f>
        <v>0</v>
      </c>
      <c r="DD28" s="47">
        <f>'6月'!AH28</f>
        <v>0</v>
      </c>
      <c r="DE28" s="47">
        <f>'7月'!AH28</f>
        <v>0</v>
      </c>
      <c r="DF28" s="47">
        <f>'8月'!AH28</f>
        <v>0</v>
      </c>
      <c r="DG28" s="47">
        <f>'9月'!AH28</f>
        <v>0</v>
      </c>
      <c r="DH28" s="47">
        <f>'10月'!AH28</f>
        <v>0</v>
      </c>
      <c r="DI28" s="47">
        <f>'11月'!AH28</f>
        <v>0</v>
      </c>
      <c r="DJ28" s="47">
        <f>'12月'!AH28</f>
        <v>0</v>
      </c>
      <c r="DK28" s="47">
        <f>'1月'!AH28</f>
        <v>0</v>
      </c>
      <c r="DL28" s="47">
        <f>'2月'!AH28</f>
        <v>0</v>
      </c>
      <c r="DM28" s="47">
        <f>'3月'!AH28</f>
        <v>0</v>
      </c>
      <c r="DN28" s="51">
        <f t="shared" si="14"/>
        <v>0</v>
      </c>
      <c r="DO28" s="84">
        <f>'4月'!AI28</f>
        <v>5.639913232104122</v>
      </c>
      <c r="DP28" s="85">
        <f>'5月'!AI28</f>
        <v>3.125</v>
      </c>
      <c r="DQ28" s="85">
        <f>'6月'!AI28</f>
        <v>6.71892497200448</v>
      </c>
      <c r="DR28" s="85">
        <f>'7月'!AI28</f>
        <v>3.2835820895522394</v>
      </c>
      <c r="DS28" s="85">
        <f>'8月'!AI28</f>
        <v>2.461257976298997</v>
      </c>
      <c r="DT28" s="85">
        <f>'9月'!AI28</f>
        <v>5.424063116370808</v>
      </c>
      <c r="DU28" s="85">
        <f>'10月'!AI28</f>
        <v>3.741152679474216</v>
      </c>
      <c r="DV28" s="85">
        <f>'11月'!AI28</f>
        <v>5.448354143019297</v>
      </c>
      <c r="DW28" s="85">
        <f>'12月'!AI28</f>
        <v>5.360824742268041</v>
      </c>
      <c r="DX28" s="85">
        <f>'1月'!AI28</f>
        <v>3.5294117647058822</v>
      </c>
      <c r="DY28" s="85">
        <f>'2月'!AI28</f>
        <v>6.875753920386007</v>
      </c>
      <c r="DZ28" s="86">
        <f>'3月'!AI28</f>
        <v>5.333333333333333</v>
      </c>
      <c r="EA28" s="95">
        <v>113.3</v>
      </c>
      <c r="EB28" s="88">
        <f t="shared" si="5"/>
        <v>1159.8</v>
      </c>
      <c r="EC28" s="88">
        <f t="shared" si="18"/>
        <v>1273.1</v>
      </c>
      <c r="ED28" s="88">
        <f t="shared" si="6"/>
        <v>0</v>
      </c>
      <c r="EE28" s="89">
        <f t="shared" si="19"/>
        <v>1273.1</v>
      </c>
      <c r="EF28" s="90">
        <f t="shared" si="15"/>
        <v>642.8414896592955</v>
      </c>
      <c r="EG28" s="91">
        <f t="shared" si="16"/>
        <v>642.8414896592955</v>
      </c>
      <c r="EH28" s="92">
        <f t="shared" si="17"/>
        <v>0</v>
      </c>
      <c r="EI28" s="94">
        <v>23</v>
      </c>
      <c r="EJ28" s="82" t="s">
        <v>36</v>
      </c>
    </row>
    <row r="29" spans="1:140" s="101" customFormat="1" ht="18" customHeight="1">
      <c r="A29" s="61">
        <v>24</v>
      </c>
      <c r="B29" s="93" t="s">
        <v>80</v>
      </c>
      <c r="C29" s="63">
        <f>'4月'!C29</f>
        <v>11768</v>
      </c>
      <c r="D29" s="64">
        <f>'5月'!C29</f>
        <v>11766</v>
      </c>
      <c r="E29" s="65">
        <f>'6月'!C29</f>
        <v>11745</v>
      </c>
      <c r="F29" s="65">
        <f>'7月'!C29</f>
        <v>11735</v>
      </c>
      <c r="G29" s="65">
        <f>'8月'!C29</f>
        <v>11715</v>
      </c>
      <c r="H29" s="65">
        <f>'9月'!C29</f>
        <v>11710</v>
      </c>
      <c r="I29" s="65">
        <f>'10月'!C29</f>
        <v>11694</v>
      </c>
      <c r="J29" s="65">
        <f>'11月'!C29</f>
        <v>11683</v>
      </c>
      <c r="K29" s="65">
        <f>'12月'!C29</f>
        <v>11666</v>
      </c>
      <c r="L29" s="65">
        <f>'1月'!C29</f>
        <v>11628</v>
      </c>
      <c r="M29" s="65">
        <f>'2月'!C29</f>
        <v>11627</v>
      </c>
      <c r="N29" s="66">
        <f>'3月'!C29</f>
        <v>11572</v>
      </c>
      <c r="O29" s="67">
        <f>'4月'!Z29</f>
        <v>342.09999999999997</v>
      </c>
      <c r="P29" s="68">
        <f>'5月'!Z29</f>
        <v>359.7</v>
      </c>
      <c r="Q29" s="69">
        <f>'6月'!Z29</f>
        <v>317.19999999999993</v>
      </c>
      <c r="R29" s="69">
        <f>'7月'!Z29</f>
        <v>365.1</v>
      </c>
      <c r="S29" s="69">
        <f>'8月'!Z29</f>
        <v>382.5</v>
      </c>
      <c r="T29" s="69">
        <f>'9月'!Z29</f>
        <v>343.5</v>
      </c>
      <c r="U29" s="69">
        <f>'10月'!Z29</f>
        <v>333.3</v>
      </c>
      <c r="V29" s="69">
        <f>'11月'!Z29</f>
        <v>308.9</v>
      </c>
      <c r="W29" s="69">
        <f>'12月'!Z29</f>
        <v>342.9</v>
      </c>
      <c r="X29" s="69">
        <f>'1月'!Z29</f>
        <v>318.9</v>
      </c>
      <c r="Y29" s="69">
        <f>'2月'!Z29</f>
        <v>260.3</v>
      </c>
      <c r="Z29" s="69">
        <f>'3月'!Z29</f>
        <v>356.4</v>
      </c>
      <c r="AA29" s="48">
        <f t="shared" si="7"/>
        <v>4030.8000000000006</v>
      </c>
      <c r="AB29" s="70">
        <f>'4月'!D29</f>
        <v>253.99999999999997</v>
      </c>
      <c r="AC29" s="68">
        <f>'5月'!D29</f>
        <v>271.7</v>
      </c>
      <c r="AD29" s="69">
        <f>'6月'!D29</f>
        <v>227.59999999999997</v>
      </c>
      <c r="AE29" s="69">
        <f>'7月'!D29</f>
        <v>266.5</v>
      </c>
      <c r="AF29" s="69">
        <f>'8月'!D29</f>
        <v>290.5</v>
      </c>
      <c r="AG29" s="69">
        <f>'9月'!D29</f>
        <v>248</v>
      </c>
      <c r="AH29" s="69">
        <f>'10月'!D29</f>
        <v>242.6</v>
      </c>
      <c r="AI29" s="69">
        <f>'11月'!D29</f>
        <v>223.79999999999998</v>
      </c>
      <c r="AJ29" s="69">
        <f>'12月'!D29</f>
        <v>252.1</v>
      </c>
      <c r="AK29" s="69">
        <f>'1月'!AA29</f>
        <v>244.8</v>
      </c>
      <c r="AL29" s="69">
        <f>'2月'!AA29</f>
        <v>194</v>
      </c>
      <c r="AM29" s="69">
        <f>'3月'!AA29</f>
        <v>252.8</v>
      </c>
      <c r="AN29" s="50">
        <f t="shared" si="8"/>
        <v>2968.4</v>
      </c>
      <c r="AO29" s="70">
        <f>'4月'!AB29</f>
        <v>199.89999999999998</v>
      </c>
      <c r="AP29" s="68">
        <f>'5月'!AB29</f>
        <v>198.39999999999998</v>
      </c>
      <c r="AQ29" s="69">
        <f>'6月'!AB29</f>
        <v>167.99999999999997</v>
      </c>
      <c r="AR29" s="69">
        <f>'7月'!AB29</f>
        <v>196.5</v>
      </c>
      <c r="AS29" s="69">
        <f>'8月'!AB29</f>
        <v>230.6</v>
      </c>
      <c r="AT29" s="69">
        <f>'9月'!AB29</f>
        <v>183.5</v>
      </c>
      <c r="AU29" s="69">
        <f>'10月'!AB29</f>
        <v>185.1</v>
      </c>
      <c r="AV29" s="69">
        <f>'11月'!AB29</f>
        <v>172.6</v>
      </c>
      <c r="AW29" s="69">
        <f>'12月'!AB29</f>
        <v>204.9</v>
      </c>
      <c r="AX29" s="69">
        <f>'1月'!AB29</f>
        <v>188.70000000000002</v>
      </c>
      <c r="AY29" s="69">
        <f>'2月'!AB29</f>
        <v>153.2</v>
      </c>
      <c r="AZ29" s="69">
        <f>'3月'!AB29</f>
        <v>199.3</v>
      </c>
      <c r="BA29" s="217">
        <f t="shared" si="9"/>
        <v>2280.7000000000003</v>
      </c>
      <c r="BB29" s="70">
        <f>'4月'!Y29</f>
        <v>88.1</v>
      </c>
      <c r="BC29" s="68">
        <f>'5月'!Y29</f>
        <v>88</v>
      </c>
      <c r="BD29" s="69">
        <f>'6月'!Y29</f>
        <v>89.6</v>
      </c>
      <c r="BE29" s="69">
        <f>'7月'!Y29</f>
        <v>98.6</v>
      </c>
      <c r="BF29" s="69">
        <f>'8月'!Y29</f>
        <v>92</v>
      </c>
      <c r="BG29" s="69">
        <f>'9月'!Y29</f>
        <v>95.5</v>
      </c>
      <c r="BH29" s="69">
        <f>'10月'!Y29</f>
        <v>90.7</v>
      </c>
      <c r="BI29" s="69">
        <f>'11月'!Y29</f>
        <v>85.1</v>
      </c>
      <c r="BJ29" s="69">
        <f>'12月'!Y29</f>
        <v>90.8</v>
      </c>
      <c r="BK29" s="69">
        <f>'1月'!Y29</f>
        <v>74.1</v>
      </c>
      <c r="BL29" s="69">
        <f>'2月'!Y29</f>
        <v>66.3</v>
      </c>
      <c r="BM29" s="69">
        <f>'3月'!Y29</f>
        <v>103.6</v>
      </c>
      <c r="BN29" s="51">
        <f t="shared" si="10"/>
        <v>1062.3999999999999</v>
      </c>
      <c r="BO29" s="67">
        <f>'4月'!AG29</f>
        <v>969.0120099705415</v>
      </c>
      <c r="BP29" s="68">
        <f>'5月'!AG29</f>
        <v>986.1657153197019</v>
      </c>
      <c r="BQ29" s="69">
        <f>'6月'!AG29</f>
        <v>900.2412374059882</v>
      </c>
      <c r="BR29" s="69">
        <f>'7月'!AG29</f>
        <v>1003.6147724617564</v>
      </c>
      <c r="BS29" s="69">
        <f>'8月'!AG29</f>
        <v>1053.2402626905125</v>
      </c>
      <c r="BT29" s="69">
        <f>'9月'!AG29</f>
        <v>977.796754910333</v>
      </c>
      <c r="BU29" s="69">
        <f>'10月'!AG29</f>
        <v>919.4127675069101</v>
      </c>
      <c r="BV29" s="69">
        <f>'11月'!AG29</f>
        <v>881.3375559930382</v>
      </c>
      <c r="BW29" s="69">
        <f>'12月'!AG29</f>
        <v>948.164779922908</v>
      </c>
      <c r="BX29" s="69">
        <f>'1月'!AG29</f>
        <v>884.6832451146842</v>
      </c>
      <c r="BY29" s="69">
        <f>'2月'!AG29</f>
        <v>771.984352710546</v>
      </c>
      <c r="BZ29" s="69">
        <f>'3月'!AG29</f>
        <v>993.4993254016924</v>
      </c>
      <c r="CA29" s="52">
        <f t="shared" si="11"/>
        <v>940.4880234072043</v>
      </c>
      <c r="CB29" s="71">
        <f>'4月'!AD29</f>
        <v>719.4652164060728</v>
      </c>
      <c r="CC29" s="69">
        <f>'5月'!AD29</f>
        <v>744.9019317552487</v>
      </c>
      <c r="CD29" s="69">
        <f>'6月'!AD29</f>
        <v>645.94863062296</v>
      </c>
      <c r="CE29" s="69">
        <f>'7月'!AD29</f>
        <v>732.5755597399562</v>
      </c>
      <c r="CF29" s="69">
        <f>'8月'!AD29</f>
        <v>799.9118857819448</v>
      </c>
      <c r="CG29" s="69">
        <f>'9月'!AD29</f>
        <v>705.9493310560774</v>
      </c>
      <c r="CH29" s="69">
        <f>'10月'!AD29</f>
        <v>669.2155337449036</v>
      </c>
      <c r="CI29" s="69">
        <f>'11月'!AD29</f>
        <v>638.5346229564324</v>
      </c>
      <c r="CJ29" s="69">
        <f>'12月'!AD29</f>
        <v>697.0905249885247</v>
      </c>
      <c r="CK29" s="69">
        <f>'1月'!AD29</f>
        <v>679.1171477079797</v>
      </c>
      <c r="CL29" s="69">
        <f>'2月'!AD29</f>
        <v>575.355222534944</v>
      </c>
      <c r="CM29" s="69">
        <f>'3月'!AD29</f>
        <v>704.7043475352074</v>
      </c>
      <c r="CN29" s="50">
        <f t="shared" si="12"/>
        <v>692.6031181606492</v>
      </c>
      <c r="CO29" s="70">
        <f>'4月'!AE29</f>
        <v>566.2247903920235</v>
      </c>
      <c r="CP29" s="68">
        <f>'5月'!AE29</f>
        <v>543.9401665816758</v>
      </c>
      <c r="CQ29" s="69">
        <f>'6月'!AE29</f>
        <v>476.7986377181779</v>
      </c>
      <c r="CR29" s="69">
        <f>'7月'!AE29</f>
        <v>540.154211965859</v>
      </c>
      <c r="CS29" s="69">
        <f>'8月'!AE29</f>
        <v>634.9730838599535</v>
      </c>
      <c r="CT29" s="69">
        <f>'9月'!AE29</f>
        <v>522.3455735838315</v>
      </c>
      <c r="CU29" s="69">
        <f>'10月'!AE29</f>
        <v>510.6009698935764</v>
      </c>
      <c r="CV29" s="69">
        <f>'11月'!AE29</f>
        <v>492.453422351565</v>
      </c>
      <c r="CW29" s="69">
        <f>'12月'!AE29</f>
        <v>566.5761545821052</v>
      </c>
      <c r="CX29" s="69">
        <f>'1月'!AE29</f>
        <v>523.4861346915677</v>
      </c>
      <c r="CY29" s="69">
        <f>'2月'!AE29</f>
        <v>454.35268088841957</v>
      </c>
      <c r="CZ29" s="69">
        <f>'3月'!AE29</f>
        <v>555.5679448724954</v>
      </c>
      <c r="DA29" s="217">
        <f t="shared" si="13"/>
        <v>532.1452403951599</v>
      </c>
      <c r="DB29" s="71">
        <f>'4月'!AH29</f>
        <v>249.5467935644686</v>
      </c>
      <c r="DC29" s="69">
        <f>'5月'!AH29</f>
        <v>241.26378356445306</v>
      </c>
      <c r="DD29" s="69">
        <f>'6月'!AH29</f>
        <v>254.29260678302822</v>
      </c>
      <c r="DE29" s="69">
        <f>'7月'!AH29</f>
        <v>271.0392127217999</v>
      </c>
      <c r="DF29" s="69">
        <f>'8月'!AH29</f>
        <v>253.32837690856772</v>
      </c>
      <c r="DG29" s="69">
        <f>'9月'!AH29</f>
        <v>271.8474238542556</v>
      </c>
      <c r="DH29" s="69">
        <f>'10月'!AH29</f>
        <v>250.19723376200645</v>
      </c>
      <c r="DI29" s="69">
        <f>'11月'!AH29</f>
        <v>242.80293303660588</v>
      </c>
      <c r="DJ29" s="69">
        <f>'12月'!AH29</f>
        <v>251.07425493438333</v>
      </c>
      <c r="DK29" s="69">
        <f>'1月'!AH29</f>
        <v>205.5660974067046</v>
      </c>
      <c r="DL29" s="69">
        <f>'2月'!AH29</f>
        <v>196.62913017560197</v>
      </c>
      <c r="DM29" s="69">
        <f>'3月'!AH29</f>
        <v>288.7949778664853</v>
      </c>
      <c r="DN29" s="51">
        <f t="shared" si="14"/>
        <v>247.88490524655492</v>
      </c>
      <c r="DO29" s="72">
        <f>'4月'!AI29</f>
        <v>21.299212598425196</v>
      </c>
      <c r="DP29" s="73">
        <f>'5月'!AI29</f>
        <v>26.978284873021718</v>
      </c>
      <c r="DQ29" s="73">
        <f>'6月'!AI29</f>
        <v>26.186291739894553</v>
      </c>
      <c r="DR29" s="73">
        <f>'7月'!AI29</f>
        <v>26.26641651031895</v>
      </c>
      <c r="DS29" s="73">
        <f>'8月'!AI29</f>
        <v>20.61962134251291</v>
      </c>
      <c r="DT29" s="73">
        <f>'9月'!AI29</f>
        <v>26.008064516129032</v>
      </c>
      <c r="DU29" s="73">
        <f>'10月'!AI29</f>
        <v>23.701566364385823</v>
      </c>
      <c r="DV29" s="73">
        <f>'11月'!AI29</f>
        <v>22.877569258266313</v>
      </c>
      <c r="DW29" s="73">
        <f>'12月'!AI29</f>
        <v>18.722729075763585</v>
      </c>
      <c r="DX29" s="73">
        <f>'1月'!AI29</f>
        <v>22.916666666666664</v>
      </c>
      <c r="DY29" s="73">
        <f>'2月'!AI29</f>
        <v>21.03092783505155</v>
      </c>
      <c r="DZ29" s="74">
        <f>'3月'!AI29</f>
        <v>21.162974683544302</v>
      </c>
      <c r="EA29" s="75">
        <v>9.4</v>
      </c>
      <c r="EB29" s="76">
        <f t="shared" si="5"/>
        <v>2968.4</v>
      </c>
      <c r="EC29" s="76">
        <f t="shared" si="18"/>
        <v>2977.8</v>
      </c>
      <c r="ED29" s="76">
        <f t="shared" si="6"/>
        <v>1062.3999999999999</v>
      </c>
      <c r="EE29" s="77">
        <f t="shared" si="19"/>
        <v>4040.2</v>
      </c>
      <c r="EF29" s="78">
        <f t="shared" si="15"/>
        <v>942.6812821697395</v>
      </c>
      <c r="EG29" s="79">
        <f t="shared" si="16"/>
        <v>694.7963769231847</v>
      </c>
      <c r="EH29" s="80">
        <f t="shared" si="17"/>
        <v>247.88490524655492</v>
      </c>
      <c r="EI29" s="61">
        <v>24</v>
      </c>
      <c r="EJ29" s="93" t="s">
        <v>80</v>
      </c>
    </row>
    <row r="30" spans="1:140" s="100" customFormat="1" ht="18" customHeight="1">
      <c r="A30" s="94">
        <v>25</v>
      </c>
      <c r="B30" s="82" t="s">
        <v>38</v>
      </c>
      <c r="C30" s="83">
        <f>'4月'!C30</f>
        <v>15443</v>
      </c>
      <c r="D30" s="41">
        <f>'5月'!C30</f>
        <v>15426</v>
      </c>
      <c r="E30" s="42">
        <f>'6月'!C30</f>
        <v>15400</v>
      </c>
      <c r="F30" s="42">
        <f>'7月'!C30</f>
        <v>15397</v>
      </c>
      <c r="G30" s="42">
        <f>'8月'!C30</f>
        <v>15376</v>
      </c>
      <c r="H30" s="42">
        <f>'9月'!C30</f>
        <v>15354</v>
      </c>
      <c r="I30" s="42">
        <f>'10月'!C30</f>
        <v>15349</v>
      </c>
      <c r="J30" s="42">
        <f>'11月'!C30</f>
        <v>15340</v>
      </c>
      <c r="K30" s="42">
        <f>'12月'!C30</f>
        <v>15330</v>
      </c>
      <c r="L30" s="42">
        <f>'1月'!C30</f>
        <v>15320</v>
      </c>
      <c r="M30" s="42">
        <f>'2月'!C30</f>
        <v>15304</v>
      </c>
      <c r="N30" s="44">
        <f>'3月'!C30</f>
        <v>15229</v>
      </c>
      <c r="O30" s="45">
        <f>'4月'!Z30</f>
        <v>387.9</v>
      </c>
      <c r="P30" s="46">
        <f>'5月'!Z30</f>
        <v>445</v>
      </c>
      <c r="Q30" s="47">
        <f>'6月'!Z30</f>
        <v>424.9</v>
      </c>
      <c r="R30" s="47">
        <f>'7月'!Z30</f>
        <v>428.6</v>
      </c>
      <c r="S30" s="47">
        <f>'8月'!Z30</f>
        <v>471.40000000000003</v>
      </c>
      <c r="T30" s="47">
        <f>'9月'!Z30</f>
        <v>389.2</v>
      </c>
      <c r="U30" s="47">
        <f>'10月'!Z30</f>
        <v>378.8</v>
      </c>
      <c r="V30" s="47">
        <f>'11月'!Z30</f>
        <v>373.29999999999995</v>
      </c>
      <c r="W30" s="47">
        <f>'12月'!Z30</f>
        <v>396.6</v>
      </c>
      <c r="X30" s="47">
        <f>'1月'!Z30</f>
        <v>353.4</v>
      </c>
      <c r="Y30" s="47">
        <f>'2月'!Z30</f>
        <v>319.6</v>
      </c>
      <c r="Z30" s="47">
        <f>'3月'!Z30</f>
        <v>385.59999999999997</v>
      </c>
      <c r="AA30" s="48">
        <f t="shared" si="7"/>
        <v>4754.300000000001</v>
      </c>
      <c r="AB30" s="49">
        <f>'4月'!D30</f>
        <v>307.5</v>
      </c>
      <c r="AC30" s="46">
        <f>'5月'!D30</f>
        <v>335.40000000000003</v>
      </c>
      <c r="AD30" s="47">
        <f>'6月'!D30</f>
        <v>300.7</v>
      </c>
      <c r="AE30" s="47">
        <f>'7月'!D30</f>
        <v>328.7</v>
      </c>
      <c r="AF30" s="47">
        <f>'8月'!D30</f>
        <v>384.1</v>
      </c>
      <c r="AG30" s="47">
        <f>'9月'!D30</f>
        <v>310.4</v>
      </c>
      <c r="AH30" s="47">
        <f>'10月'!D30</f>
        <v>306.8</v>
      </c>
      <c r="AI30" s="47">
        <f>'11月'!D30</f>
        <v>298.29999999999995</v>
      </c>
      <c r="AJ30" s="47">
        <f>'12月'!D30</f>
        <v>318.8</v>
      </c>
      <c r="AK30" s="47">
        <f>'1月'!AA30</f>
        <v>287.09999999999997</v>
      </c>
      <c r="AL30" s="47">
        <f>'2月'!AA30</f>
        <v>264</v>
      </c>
      <c r="AM30" s="47">
        <f>'3月'!AA30</f>
        <v>297.4</v>
      </c>
      <c r="AN30" s="50">
        <f t="shared" si="8"/>
        <v>3739.2000000000007</v>
      </c>
      <c r="AO30" s="49">
        <f>'4月'!AB30</f>
        <v>283.1</v>
      </c>
      <c r="AP30" s="46">
        <f>'5月'!AB30</f>
        <v>310.70000000000005</v>
      </c>
      <c r="AQ30" s="47">
        <f>'6月'!AB30</f>
        <v>274.9</v>
      </c>
      <c r="AR30" s="47">
        <f>'7月'!AB30</f>
        <v>307.2</v>
      </c>
      <c r="AS30" s="47">
        <f>'8月'!AB30</f>
        <v>358.70000000000005</v>
      </c>
      <c r="AT30" s="47">
        <f>'9月'!AB30</f>
        <v>284.5</v>
      </c>
      <c r="AU30" s="47">
        <f>'10月'!AB30</f>
        <v>286.3</v>
      </c>
      <c r="AV30" s="47">
        <f>'11月'!AB30</f>
        <v>274.59999999999997</v>
      </c>
      <c r="AW30" s="47">
        <f>'12月'!AB30</f>
        <v>293.3</v>
      </c>
      <c r="AX30" s="47">
        <f>'1月'!AB30</f>
        <v>265.2</v>
      </c>
      <c r="AY30" s="47">
        <f>'2月'!AB30</f>
        <v>240.4</v>
      </c>
      <c r="AZ30" s="47">
        <f>'3月'!AB30</f>
        <v>276</v>
      </c>
      <c r="BA30" s="217">
        <f t="shared" si="9"/>
        <v>3454.9</v>
      </c>
      <c r="BB30" s="49">
        <f>'4月'!Y30</f>
        <v>80.4</v>
      </c>
      <c r="BC30" s="46">
        <f>'5月'!Y30</f>
        <v>109.6</v>
      </c>
      <c r="BD30" s="47">
        <f>'6月'!Y30</f>
        <v>124.2</v>
      </c>
      <c r="BE30" s="47">
        <f>'7月'!Y30</f>
        <v>99.9</v>
      </c>
      <c r="BF30" s="47">
        <f>'8月'!Y30</f>
        <v>87.3</v>
      </c>
      <c r="BG30" s="47">
        <f>'9月'!Y30</f>
        <v>78.8</v>
      </c>
      <c r="BH30" s="47">
        <f>'10月'!Y30</f>
        <v>72</v>
      </c>
      <c r="BI30" s="47">
        <f>'11月'!Y30</f>
        <v>75</v>
      </c>
      <c r="BJ30" s="47">
        <f>'12月'!Y30</f>
        <v>77.8</v>
      </c>
      <c r="BK30" s="47">
        <f>'1月'!Y30</f>
        <v>66.3</v>
      </c>
      <c r="BL30" s="47">
        <f>'2月'!Y30</f>
        <v>55.6</v>
      </c>
      <c r="BM30" s="47">
        <f>'3月'!Y30</f>
        <v>88.2</v>
      </c>
      <c r="BN30" s="51">
        <f t="shared" si="10"/>
        <v>1015.1</v>
      </c>
      <c r="BO30" s="45">
        <f>'4月'!AG30</f>
        <v>837.2725506702066</v>
      </c>
      <c r="BP30" s="46">
        <f>'5月'!AG30</f>
        <v>930.561306215313</v>
      </c>
      <c r="BQ30" s="47">
        <f>'6月'!AG30</f>
        <v>919.6969696969696</v>
      </c>
      <c r="BR30" s="47">
        <f>'7月'!AG30</f>
        <v>897.9545659292656</v>
      </c>
      <c r="BS30" s="47">
        <f>'8月'!AG30</f>
        <v>988.9731798194086</v>
      </c>
      <c r="BT30" s="47">
        <f>'9月'!AG30</f>
        <v>844.9481134123573</v>
      </c>
      <c r="BU30" s="47">
        <f>'10月'!AG30</f>
        <v>796.1010384200716</v>
      </c>
      <c r="BV30" s="47">
        <f>'11月'!AG30</f>
        <v>811.1690569317686</v>
      </c>
      <c r="BW30" s="47">
        <f>'12月'!AG30</f>
        <v>834.5432737832208</v>
      </c>
      <c r="BX30" s="47">
        <f>'1月'!AG30</f>
        <v>744.1253263707571</v>
      </c>
      <c r="BY30" s="47">
        <f>'2月'!AG30</f>
        <v>720.118247201543</v>
      </c>
      <c r="BZ30" s="47">
        <f>'3月'!AG30</f>
        <v>816.7778368520162</v>
      </c>
      <c r="CA30" s="52">
        <f t="shared" si="11"/>
        <v>846.0264888877501</v>
      </c>
      <c r="CB30" s="53">
        <f>'4月'!AD30</f>
        <v>663.7311403224762</v>
      </c>
      <c r="CC30" s="47">
        <f>'5月'!AD30</f>
        <v>701.3713755159912</v>
      </c>
      <c r="CD30" s="47">
        <f>'6月'!AD30</f>
        <v>650.8658008658009</v>
      </c>
      <c r="CE30" s="47">
        <f>'7月'!AD30</f>
        <v>688.6553098948896</v>
      </c>
      <c r="CF30" s="47">
        <f>'8月'!AD30</f>
        <v>805.8222281897217</v>
      </c>
      <c r="CG30" s="47">
        <f>'9月'!AD30</f>
        <v>673.8743432764535</v>
      </c>
      <c r="CH30" s="47">
        <f>'10月'!AD30</f>
        <v>644.7829952145669</v>
      </c>
      <c r="CI30" s="47">
        <f>'11月'!AD30</f>
        <v>648.1964363320295</v>
      </c>
      <c r="CJ30" s="47">
        <f>'12月'!AD30</f>
        <v>670.8330703028008</v>
      </c>
      <c r="CK30" s="47">
        <f>'1月'!AD30</f>
        <v>604.5228670091805</v>
      </c>
      <c r="CL30" s="47">
        <f>'2月'!AD30</f>
        <v>594.8411053229266</v>
      </c>
      <c r="CM30" s="47">
        <f>'3月'!AD30</f>
        <v>629.9526158708237</v>
      </c>
      <c r="CN30" s="50">
        <f t="shared" si="12"/>
        <v>665.3896992720432</v>
      </c>
      <c r="CO30" s="49">
        <f>'4月'!AE30</f>
        <v>611.0643441472944</v>
      </c>
      <c r="CP30" s="46">
        <f>'5月'!AE30</f>
        <v>649.7199951485343</v>
      </c>
      <c r="CQ30" s="47">
        <f>'6月'!AE30</f>
        <v>595.021645021645</v>
      </c>
      <c r="CR30" s="47">
        <f>'7月'!AE30</f>
        <v>643.6109254630667</v>
      </c>
      <c r="CS30" s="47">
        <f>'8月'!AE30</f>
        <v>752.5343224463766</v>
      </c>
      <c r="CT30" s="47">
        <f>'9月'!AE30</f>
        <v>617.6457817723937</v>
      </c>
      <c r="CU30" s="47">
        <f>'10月'!AE30</f>
        <v>601.6993856907774</v>
      </c>
      <c r="CV30" s="47">
        <f>'11月'!AE30</f>
        <v>596.6970882225119</v>
      </c>
      <c r="CW30" s="47">
        <f>'12月'!AE30</f>
        <v>617.1748416556194</v>
      </c>
      <c r="CX30" s="47">
        <f>'1月'!AE30</f>
        <v>558.4098374463067</v>
      </c>
      <c r="CY30" s="47">
        <f>'2月'!AE30</f>
        <v>541.665915604665</v>
      </c>
      <c r="CZ30" s="47">
        <f>'3月'!AE30</f>
        <v>584.6231404853644</v>
      </c>
      <c r="DA30" s="217">
        <f t="shared" si="13"/>
        <v>614.7985857977594</v>
      </c>
      <c r="DB30" s="53">
        <f>'4月'!AH30</f>
        <v>173.54141034773036</v>
      </c>
      <c r="DC30" s="47">
        <f>'5月'!AH30</f>
        <v>229.18993069932202</v>
      </c>
      <c r="DD30" s="47">
        <f>'6月'!AH30</f>
        <v>268.8311688311688</v>
      </c>
      <c r="DE30" s="47">
        <f>'7月'!AH30</f>
        <v>209.2992560343762</v>
      </c>
      <c r="DF30" s="47">
        <f>'8月'!AH30</f>
        <v>183.1509516296868</v>
      </c>
      <c r="DG30" s="47">
        <f>'9月'!AH30</f>
        <v>171.07377013590377</v>
      </c>
      <c r="DH30" s="47">
        <f>'10月'!AH30</f>
        <v>151.3180432055046</v>
      </c>
      <c r="DI30" s="47">
        <f>'11月'!AH30</f>
        <v>162.97262059973923</v>
      </c>
      <c r="DJ30" s="47">
        <f>'12月'!AH30</f>
        <v>163.71020348042</v>
      </c>
      <c r="DK30" s="47">
        <f>'1月'!AH30</f>
        <v>139.60245936157668</v>
      </c>
      <c r="DL30" s="47">
        <f>'2月'!AH30</f>
        <v>125.27714187861636</v>
      </c>
      <c r="DM30" s="47">
        <f>'3月'!AH30</f>
        <v>186.8252209811925</v>
      </c>
      <c r="DN30" s="51">
        <f t="shared" si="14"/>
        <v>180.63678961570682</v>
      </c>
      <c r="DO30" s="84">
        <f>'4月'!AI30</f>
        <v>7.934959349593496</v>
      </c>
      <c r="DP30" s="85">
        <f>'5月'!AI30</f>
        <v>7.364341085271317</v>
      </c>
      <c r="DQ30" s="85">
        <f>'6月'!AI30</f>
        <v>8.579980046558031</v>
      </c>
      <c r="DR30" s="85">
        <f>'7月'!AI30</f>
        <v>6.540918770915729</v>
      </c>
      <c r="DS30" s="85">
        <f>'8月'!AI30</f>
        <v>6.612861234053631</v>
      </c>
      <c r="DT30" s="85">
        <f>'9月'!AI30</f>
        <v>8.344072164948454</v>
      </c>
      <c r="DU30" s="85">
        <f>'10月'!AI30</f>
        <v>6.6818774445893085</v>
      </c>
      <c r="DV30" s="85">
        <f>'11月'!AI30</f>
        <v>7.9450217901441516</v>
      </c>
      <c r="DW30" s="85">
        <f>'12月'!AI30</f>
        <v>7.998745294855708</v>
      </c>
      <c r="DX30" s="85">
        <f>'1月'!AI30</f>
        <v>7.628004179728318</v>
      </c>
      <c r="DY30" s="85">
        <f>'2月'!AI30</f>
        <v>8.93939393939394</v>
      </c>
      <c r="DZ30" s="86">
        <f>'3月'!AI30</f>
        <v>7.195696032279758</v>
      </c>
      <c r="EA30" s="95">
        <v>315.9</v>
      </c>
      <c r="EB30" s="88">
        <f t="shared" si="5"/>
        <v>3739.2000000000007</v>
      </c>
      <c r="EC30" s="88">
        <f t="shared" si="18"/>
        <v>4055.100000000001</v>
      </c>
      <c r="ED30" s="88">
        <f t="shared" si="6"/>
        <v>1015.1</v>
      </c>
      <c r="EE30" s="89">
        <f t="shared" si="19"/>
        <v>5070.200000000001</v>
      </c>
      <c r="EF30" s="90">
        <f t="shared" si="15"/>
        <v>902.2408144119368</v>
      </c>
      <c r="EG30" s="91">
        <f t="shared" si="16"/>
        <v>721.6040247962299</v>
      </c>
      <c r="EH30" s="92">
        <f t="shared" si="17"/>
        <v>180.63678961570682</v>
      </c>
      <c r="EI30" s="94">
        <v>25</v>
      </c>
      <c r="EJ30" s="82" t="s">
        <v>38</v>
      </c>
    </row>
    <row r="31" spans="1:140" s="101" customFormat="1" ht="18" customHeight="1">
      <c r="A31" s="61">
        <v>26</v>
      </c>
      <c r="B31" s="93" t="s">
        <v>81</v>
      </c>
      <c r="C31" s="63">
        <f>'4月'!C31</f>
        <v>9279</v>
      </c>
      <c r="D31" s="64">
        <f>'5月'!C31</f>
        <v>9273</v>
      </c>
      <c r="E31" s="65">
        <f>'6月'!C31</f>
        <v>9266</v>
      </c>
      <c r="F31" s="65">
        <f>'7月'!C31</f>
        <v>9240</v>
      </c>
      <c r="G31" s="65">
        <f>'8月'!C31</f>
        <v>9218</v>
      </c>
      <c r="H31" s="65">
        <f>'9月'!C31</f>
        <v>9216</v>
      </c>
      <c r="I31" s="65">
        <f>'10月'!C31</f>
        <v>9196</v>
      </c>
      <c r="J31" s="65">
        <f>'11月'!C31</f>
        <v>9168</v>
      </c>
      <c r="K31" s="65">
        <f>'12月'!C31</f>
        <v>9158</v>
      </c>
      <c r="L31" s="65">
        <f>'1月'!C31</f>
        <v>9131</v>
      </c>
      <c r="M31" s="65">
        <f>'2月'!C31</f>
        <v>9105</v>
      </c>
      <c r="N31" s="66">
        <f>'3月'!C31</f>
        <v>8987</v>
      </c>
      <c r="O31" s="67">
        <f>'4月'!Z31</f>
        <v>219.19999999999996</v>
      </c>
      <c r="P31" s="68">
        <f>'5月'!Z31</f>
        <v>240.3</v>
      </c>
      <c r="Q31" s="69">
        <f>'6月'!Z31</f>
        <v>212.2</v>
      </c>
      <c r="R31" s="69">
        <f>'7月'!Z31</f>
        <v>261.59999999999997</v>
      </c>
      <c r="S31" s="69">
        <f>'8月'!Z31</f>
        <v>335.70000000000005</v>
      </c>
      <c r="T31" s="69">
        <f>'9月'!Z31</f>
        <v>246.3</v>
      </c>
      <c r="U31" s="69">
        <f>'10月'!Z31</f>
        <v>235.8</v>
      </c>
      <c r="V31" s="69">
        <f>'11月'!Z31</f>
        <v>285.70000000000005</v>
      </c>
      <c r="W31" s="69">
        <f>'12月'!Z31</f>
        <v>256.8</v>
      </c>
      <c r="X31" s="69">
        <f>'1月'!Z31</f>
        <v>196.39999999999998</v>
      </c>
      <c r="Y31" s="69">
        <f>'2月'!Z31</f>
        <v>181.5</v>
      </c>
      <c r="Z31" s="69">
        <f>'3月'!Z31</f>
        <v>216.79999999999998</v>
      </c>
      <c r="AA31" s="48">
        <f t="shared" si="7"/>
        <v>2888.3</v>
      </c>
      <c r="AB31" s="70">
        <f>'4月'!D31</f>
        <v>166.69999999999996</v>
      </c>
      <c r="AC31" s="68">
        <f>'5月'!D31</f>
        <v>183.6</v>
      </c>
      <c r="AD31" s="69">
        <f>'6月'!D31</f>
        <v>158.5</v>
      </c>
      <c r="AE31" s="69">
        <f>'7月'!D31</f>
        <v>179.29999999999998</v>
      </c>
      <c r="AF31" s="69">
        <f>'8月'!D31</f>
        <v>222.10000000000002</v>
      </c>
      <c r="AG31" s="69">
        <f>'9月'!D31</f>
        <v>173.60000000000002</v>
      </c>
      <c r="AH31" s="69">
        <f>'10月'!D31</f>
        <v>172.5</v>
      </c>
      <c r="AI31" s="69">
        <f>'11月'!D31</f>
        <v>165.70000000000002</v>
      </c>
      <c r="AJ31" s="69">
        <f>'12月'!D31</f>
        <v>160.60000000000002</v>
      </c>
      <c r="AK31" s="69">
        <f>'1月'!AA31</f>
        <v>141.1</v>
      </c>
      <c r="AL31" s="69">
        <f>'2月'!AA31</f>
        <v>133.79999999999998</v>
      </c>
      <c r="AM31" s="69">
        <f>'3月'!AA31</f>
        <v>163.29999999999998</v>
      </c>
      <c r="AN31" s="50">
        <f t="shared" si="8"/>
        <v>2020.7999999999997</v>
      </c>
      <c r="AO31" s="70">
        <f>'4月'!AB31</f>
        <v>144.59999999999997</v>
      </c>
      <c r="AP31" s="68">
        <f>'5月'!AB31</f>
        <v>156.5</v>
      </c>
      <c r="AQ31" s="69">
        <f>'6月'!AB31</f>
        <v>132.6</v>
      </c>
      <c r="AR31" s="69">
        <f>'7月'!AB31</f>
        <v>157.6</v>
      </c>
      <c r="AS31" s="69">
        <f>'8月'!AB31</f>
        <v>194.10000000000002</v>
      </c>
      <c r="AT31" s="69">
        <f>'9月'!AB31</f>
        <v>146.3</v>
      </c>
      <c r="AU31" s="69">
        <f>'10月'!AB31</f>
        <v>151.6</v>
      </c>
      <c r="AV31" s="69">
        <f>'11月'!AB31</f>
        <v>143.8</v>
      </c>
      <c r="AW31" s="69">
        <f>'12月'!AB31</f>
        <v>138.3</v>
      </c>
      <c r="AX31" s="69">
        <f>'1月'!AB31</f>
        <v>118.7</v>
      </c>
      <c r="AY31" s="69">
        <f>'2月'!AB31</f>
        <v>113.89999999999999</v>
      </c>
      <c r="AZ31" s="69">
        <f>'3月'!AB31</f>
        <v>140.2</v>
      </c>
      <c r="BA31" s="217">
        <f t="shared" si="9"/>
        <v>1738.2</v>
      </c>
      <c r="BB31" s="70">
        <f>'4月'!Y31</f>
        <v>52.5</v>
      </c>
      <c r="BC31" s="68">
        <f>'5月'!Y31</f>
        <v>56.7</v>
      </c>
      <c r="BD31" s="69">
        <f>'6月'!Y31</f>
        <v>53.7</v>
      </c>
      <c r="BE31" s="69">
        <f>'7月'!Y31</f>
        <v>82.3</v>
      </c>
      <c r="BF31" s="69">
        <f>'8月'!Y31</f>
        <v>113.6</v>
      </c>
      <c r="BG31" s="69">
        <f>'9月'!Y31</f>
        <v>72.7</v>
      </c>
      <c r="BH31" s="69">
        <f>'10月'!Y31</f>
        <v>63.3</v>
      </c>
      <c r="BI31" s="69">
        <f>'11月'!Y31</f>
        <v>120</v>
      </c>
      <c r="BJ31" s="69">
        <f>'12月'!Y31</f>
        <v>96.2</v>
      </c>
      <c r="BK31" s="69">
        <f>'1月'!Y31</f>
        <v>55.3</v>
      </c>
      <c r="BL31" s="69">
        <f>'2月'!Y31</f>
        <v>47.7</v>
      </c>
      <c r="BM31" s="69">
        <f>'3月'!Y31</f>
        <v>53.5</v>
      </c>
      <c r="BN31" s="51">
        <f t="shared" si="10"/>
        <v>867.5</v>
      </c>
      <c r="BO31" s="67">
        <f>'4月'!AG31</f>
        <v>787.4411754140172</v>
      </c>
      <c r="BP31" s="68">
        <f>'5月'!AG31</f>
        <v>835.9336679850974</v>
      </c>
      <c r="BQ31" s="69">
        <f>'6月'!AG31</f>
        <v>763.3642708108497</v>
      </c>
      <c r="BR31" s="69">
        <f>'7月'!AG31</f>
        <v>913.2802681189777</v>
      </c>
      <c r="BS31" s="69">
        <f>'8月'!AG31</f>
        <v>1174.7702601501974</v>
      </c>
      <c r="BT31" s="69">
        <f>'9月'!AG31</f>
        <v>890.8420138888889</v>
      </c>
      <c r="BU31" s="69">
        <f>'10月'!AG31</f>
        <v>827.1478482930868</v>
      </c>
      <c r="BV31" s="69">
        <f>'11月'!AG31</f>
        <v>1038.757998836533</v>
      </c>
      <c r="BW31" s="69">
        <f>'12月'!AG31</f>
        <v>904.5502257853174</v>
      </c>
      <c r="BX31" s="69">
        <f>'1月'!AG31</f>
        <v>693.843376516016</v>
      </c>
      <c r="BY31" s="69">
        <f>'2月'!AG31</f>
        <v>687.3828324717377</v>
      </c>
      <c r="BZ31" s="69">
        <f>'3月'!AG31</f>
        <v>778.1849768662261</v>
      </c>
      <c r="CA31" s="52">
        <f t="shared" si="11"/>
        <v>856.285813221008</v>
      </c>
      <c r="CB31" s="71">
        <f>'4月'!AD31</f>
        <v>598.843266156554</v>
      </c>
      <c r="CC31" s="69">
        <f>'5月'!AD31</f>
        <v>638.690892393108</v>
      </c>
      <c r="CD31" s="69">
        <f>'6月'!AD31</f>
        <v>570.1849053888769</v>
      </c>
      <c r="CE31" s="69">
        <f>'7月'!AD31</f>
        <v>625.9600614439323</v>
      </c>
      <c r="CF31" s="69">
        <f>'8月'!AD31</f>
        <v>777.2310836442025</v>
      </c>
      <c r="CG31" s="69">
        <f>'9月'!AD31</f>
        <v>627.8935185185186</v>
      </c>
      <c r="CH31" s="69">
        <f>'10月'!AD31</f>
        <v>605.1017974154261</v>
      </c>
      <c r="CI31" s="69">
        <f>'11月'!AD31</f>
        <v>602.4578243164631</v>
      </c>
      <c r="CJ31" s="69">
        <f>'12月'!AD31</f>
        <v>565.6961303003193</v>
      </c>
      <c r="CK31" s="69">
        <f>'1月'!AD31</f>
        <v>498.47912640738207</v>
      </c>
      <c r="CL31" s="69">
        <f>'2月'!AD31</f>
        <v>506.73180707833893</v>
      </c>
      <c r="CM31" s="69">
        <f>'3月'!AD31</f>
        <v>586.1513225196251</v>
      </c>
      <c r="CN31" s="50">
        <f t="shared" si="12"/>
        <v>599.1006375227686</v>
      </c>
      <c r="CO31" s="70">
        <f>'4月'!AE31</f>
        <v>519.4525272119839</v>
      </c>
      <c r="CP31" s="68">
        <f>'5月'!AE31</f>
        <v>544.4178903024041</v>
      </c>
      <c r="CQ31" s="69">
        <f>'6月'!AE31</f>
        <v>477.0127347291172</v>
      </c>
      <c r="CR31" s="69">
        <f>'7月'!AE31</f>
        <v>550.2024856863566</v>
      </c>
      <c r="CS31" s="69">
        <f>'8月'!AE31</f>
        <v>679.2460753504714</v>
      </c>
      <c r="CT31" s="69">
        <f>'9月'!AE31</f>
        <v>529.1521990740741</v>
      </c>
      <c r="CU31" s="69">
        <f>'10月'!AE31</f>
        <v>531.7880144242237</v>
      </c>
      <c r="CV31" s="69">
        <f>'11月'!AE31</f>
        <v>522.8330424665503</v>
      </c>
      <c r="CW31" s="69">
        <f>'12月'!AE31</f>
        <v>487.1467921577468</v>
      </c>
      <c r="CX31" s="69">
        <f>'1月'!AE31</f>
        <v>419.3442402874292</v>
      </c>
      <c r="CY31" s="69">
        <f>'2月'!AE31</f>
        <v>431.36586566683707</v>
      </c>
      <c r="CZ31" s="69">
        <f>'3月'!AE31</f>
        <v>503.2358568110927</v>
      </c>
      <c r="DA31" s="217">
        <f t="shared" si="13"/>
        <v>515.319045992714</v>
      </c>
      <c r="DB31" s="71">
        <f>'4月'!AH31</f>
        <v>188.5979092574631</v>
      </c>
      <c r="DC31" s="69">
        <f>'5月'!AH31</f>
        <v>197.24277559198924</v>
      </c>
      <c r="DD31" s="69">
        <f>'6月'!AH31</f>
        <v>193.17936542197282</v>
      </c>
      <c r="DE31" s="69">
        <f>'7月'!AH31</f>
        <v>287.32020667504537</v>
      </c>
      <c r="DF31" s="69">
        <f>'8月'!AH31</f>
        <v>397.5391765059946</v>
      </c>
      <c r="DG31" s="69">
        <f>'9月'!AH31</f>
        <v>262.9484953703704</v>
      </c>
      <c r="DH31" s="69">
        <f>'10月'!AH31</f>
        <v>222.0460508776607</v>
      </c>
      <c r="DI31" s="69">
        <f>'11月'!AH31</f>
        <v>436.3001745200698</v>
      </c>
      <c r="DJ31" s="69">
        <f>'12月'!AH31</f>
        <v>338.85409548499814</v>
      </c>
      <c r="DK31" s="69">
        <f>'1月'!AH31</f>
        <v>195.36425010863383</v>
      </c>
      <c r="DL31" s="69">
        <f>'2月'!AH31</f>
        <v>180.65102539339884</v>
      </c>
      <c r="DM31" s="69">
        <f>'3月'!AH31</f>
        <v>192.033654346601</v>
      </c>
      <c r="DN31" s="51">
        <f t="shared" si="14"/>
        <v>257.1851756982392</v>
      </c>
      <c r="DO31" s="72">
        <f>'4月'!AI31</f>
        <v>13.257348530293944</v>
      </c>
      <c r="DP31" s="73">
        <f>'5月'!AI31</f>
        <v>14.760348583877995</v>
      </c>
      <c r="DQ31" s="73">
        <f>'6月'!AI31</f>
        <v>16.34069400630915</v>
      </c>
      <c r="DR31" s="73">
        <f>'7月'!AI31</f>
        <v>12.102621305075294</v>
      </c>
      <c r="DS31" s="73">
        <f>'8月'!AI31</f>
        <v>12.606933813597477</v>
      </c>
      <c r="DT31" s="73">
        <f>'9月'!AI31</f>
        <v>15.7258064516129</v>
      </c>
      <c r="DU31" s="73">
        <f>'10月'!AI31</f>
        <v>12.115942028985508</v>
      </c>
      <c r="DV31" s="73">
        <f>'11月'!AI31</f>
        <v>13.216656608328304</v>
      </c>
      <c r="DW31" s="73">
        <f>'12月'!AI31</f>
        <v>13.885429638854294</v>
      </c>
      <c r="DX31" s="73">
        <f>'1月'!AI31</f>
        <v>15.875265768958187</v>
      </c>
      <c r="DY31" s="73">
        <f>'2月'!AI31</f>
        <v>14.872944693572496</v>
      </c>
      <c r="DZ31" s="74">
        <f>'3月'!AI31</f>
        <v>14.145744029393756</v>
      </c>
      <c r="EA31" s="75">
        <v>819.8</v>
      </c>
      <c r="EB31" s="76">
        <f t="shared" si="5"/>
        <v>2020.7999999999997</v>
      </c>
      <c r="EC31" s="76">
        <f t="shared" si="18"/>
        <v>2840.5999999999995</v>
      </c>
      <c r="ED31" s="76">
        <f t="shared" si="6"/>
        <v>867.5</v>
      </c>
      <c r="EE31" s="77">
        <f t="shared" si="19"/>
        <v>3708.0999999999995</v>
      </c>
      <c r="EF31" s="78">
        <f t="shared" si="15"/>
        <v>1099.3295100941104</v>
      </c>
      <c r="EG31" s="79">
        <f t="shared" si="16"/>
        <v>842.144334395871</v>
      </c>
      <c r="EH31" s="80">
        <f t="shared" si="17"/>
        <v>257.1851756982392</v>
      </c>
      <c r="EI31" s="61">
        <v>26</v>
      </c>
      <c r="EJ31" s="93" t="s">
        <v>81</v>
      </c>
    </row>
    <row r="32" spans="1:140" s="100" customFormat="1" ht="18" customHeight="1">
      <c r="A32" s="94">
        <v>27</v>
      </c>
      <c r="B32" s="82" t="s">
        <v>39</v>
      </c>
      <c r="C32" s="83">
        <f>'4月'!C32</f>
        <v>3369</v>
      </c>
      <c r="D32" s="41">
        <f>'5月'!C32</f>
        <v>3364</v>
      </c>
      <c r="E32" s="42">
        <f>'6月'!C32</f>
        <v>3357</v>
      </c>
      <c r="F32" s="42">
        <f>'7月'!C32</f>
        <v>3343</v>
      </c>
      <c r="G32" s="42">
        <f>'8月'!C32</f>
        <v>3328</v>
      </c>
      <c r="H32" s="42">
        <f>'9月'!C32</f>
        <v>3324</v>
      </c>
      <c r="I32" s="42">
        <f>'10月'!C32</f>
        <v>3321</v>
      </c>
      <c r="J32" s="42">
        <f>'11月'!C32</f>
        <v>3321</v>
      </c>
      <c r="K32" s="42">
        <f>'12月'!C32</f>
        <v>3313</v>
      </c>
      <c r="L32" s="42">
        <f>'1月'!C32</f>
        <v>3307</v>
      </c>
      <c r="M32" s="42">
        <f>'2月'!C32</f>
        <v>3295</v>
      </c>
      <c r="N32" s="44">
        <f>'3月'!C32</f>
        <v>3264</v>
      </c>
      <c r="O32" s="45">
        <f>'4月'!Z32</f>
        <v>78.9</v>
      </c>
      <c r="P32" s="46">
        <f>'5月'!Z32</f>
        <v>86.4</v>
      </c>
      <c r="Q32" s="47">
        <f>'6月'!Z32</f>
        <v>72.70000000000002</v>
      </c>
      <c r="R32" s="47">
        <f>'7月'!Z32</f>
        <v>77.9</v>
      </c>
      <c r="S32" s="47">
        <f>'8月'!Z32</f>
        <v>95.19999999999999</v>
      </c>
      <c r="T32" s="47">
        <f>'9月'!Z32</f>
        <v>85.5</v>
      </c>
      <c r="U32" s="47">
        <f>'10月'!Z32</f>
        <v>77.3</v>
      </c>
      <c r="V32" s="47">
        <f>'11月'!Z32</f>
        <v>74.1</v>
      </c>
      <c r="W32" s="47">
        <f>'12月'!Z32</f>
        <v>75.70000000000002</v>
      </c>
      <c r="X32" s="47">
        <f>'1月'!Z32</f>
        <v>68.10000000000001</v>
      </c>
      <c r="Y32" s="47">
        <f>'2月'!Z32</f>
        <v>57</v>
      </c>
      <c r="Z32" s="47">
        <f>'3月'!Z32</f>
        <v>74.6</v>
      </c>
      <c r="AA32" s="48">
        <f t="shared" si="7"/>
        <v>923.4000000000001</v>
      </c>
      <c r="AB32" s="49">
        <f>'4月'!D32</f>
        <v>60.9</v>
      </c>
      <c r="AC32" s="46">
        <f>'5月'!D32</f>
        <v>66.2</v>
      </c>
      <c r="AD32" s="47">
        <f>'6月'!D32</f>
        <v>55.10000000000001</v>
      </c>
      <c r="AE32" s="47">
        <f>'7月'!D32</f>
        <v>59.2</v>
      </c>
      <c r="AF32" s="47">
        <f>'8月'!D32</f>
        <v>74.1</v>
      </c>
      <c r="AG32" s="47">
        <f>'9月'!D32</f>
        <v>64.5</v>
      </c>
      <c r="AH32" s="47">
        <f>'10月'!D32</f>
        <v>59.1</v>
      </c>
      <c r="AI32" s="47">
        <f>'11月'!D32</f>
        <v>54.9</v>
      </c>
      <c r="AJ32" s="47">
        <f>'12月'!D32</f>
        <v>59.20000000000001</v>
      </c>
      <c r="AK32" s="47">
        <f>'1月'!AA32</f>
        <v>52.70000000000001</v>
      </c>
      <c r="AL32" s="47">
        <f>'2月'!AA32</f>
        <v>42.9</v>
      </c>
      <c r="AM32" s="47">
        <f>'3月'!AA32</f>
        <v>58.2</v>
      </c>
      <c r="AN32" s="50">
        <f t="shared" si="8"/>
        <v>707.0000000000001</v>
      </c>
      <c r="AO32" s="49">
        <f>'4月'!AB32</f>
        <v>53.9</v>
      </c>
      <c r="AP32" s="46">
        <f>'5月'!AB32</f>
        <v>58.6</v>
      </c>
      <c r="AQ32" s="47">
        <f>'6月'!AB32</f>
        <v>46.800000000000004</v>
      </c>
      <c r="AR32" s="47">
        <f>'7月'!AB32</f>
        <v>52.800000000000004</v>
      </c>
      <c r="AS32" s="47">
        <f>'8月'!AB32</f>
        <v>65.39999999999999</v>
      </c>
      <c r="AT32" s="47">
        <f>'9月'!AB32</f>
        <v>55.4</v>
      </c>
      <c r="AU32" s="47">
        <f>'10月'!AB32</f>
        <v>53.4</v>
      </c>
      <c r="AV32" s="47">
        <f>'11月'!AB32</f>
        <v>48</v>
      </c>
      <c r="AW32" s="47">
        <f>'12月'!AB32</f>
        <v>52.10000000000001</v>
      </c>
      <c r="AX32" s="47">
        <f>'1月'!AB32</f>
        <v>45.10000000000001</v>
      </c>
      <c r="AY32" s="47">
        <f>'2月'!AB32</f>
        <v>36.6</v>
      </c>
      <c r="AZ32" s="47">
        <f>'3月'!AB32</f>
        <v>51.6</v>
      </c>
      <c r="BA32" s="217">
        <f t="shared" si="9"/>
        <v>619.7</v>
      </c>
      <c r="BB32" s="49">
        <f>'4月'!Y32</f>
        <v>18</v>
      </c>
      <c r="BC32" s="46">
        <f>'5月'!Y32</f>
        <v>20.2</v>
      </c>
      <c r="BD32" s="47">
        <f>'6月'!Y32</f>
        <v>17.6</v>
      </c>
      <c r="BE32" s="47">
        <f>'7月'!Y32</f>
        <v>18.7</v>
      </c>
      <c r="BF32" s="47">
        <f>'8月'!Y32</f>
        <v>21.1</v>
      </c>
      <c r="BG32" s="47">
        <f>'9月'!Y32</f>
        <v>21</v>
      </c>
      <c r="BH32" s="47">
        <f>'10月'!Y32</f>
        <v>18.2</v>
      </c>
      <c r="BI32" s="47">
        <f>'11月'!Y32</f>
        <v>19.2</v>
      </c>
      <c r="BJ32" s="47">
        <f>'12月'!Y32</f>
        <v>16.5</v>
      </c>
      <c r="BK32" s="47">
        <f>'1月'!Y32</f>
        <v>15.4</v>
      </c>
      <c r="BL32" s="47">
        <f>'2月'!Y32</f>
        <v>14.1</v>
      </c>
      <c r="BM32" s="47">
        <f>'3月'!Y32</f>
        <v>16.4</v>
      </c>
      <c r="BN32" s="51">
        <f t="shared" si="10"/>
        <v>216.39999999999998</v>
      </c>
      <c r="BO32" s="45">
        <f>'4月'!AG32</f>
        <v>780.6470762837637</v>
      </c>
      <c r="BP32" s="46">
        <f>'5月'!AG32</f>
        <v>828.5067699743009</v>
      </c>
      <c r="BQ32" s="47">
        <f>'6月'!AG32</f>
        <v>721.8746897031081</v>
      </c>
      <c r="BR32" s="47">
        <f>'7月'!AG32</f>
        <v>751.6910636573293</v>
      </c>
      <c r="BS32" s="47">
        <f>'8月'!AG32</f>
        <v>922.7667493796525</v>
      </c>
      <c r="BT32" s="47">
        <f>'9月'!AG32</f>
        <v>857.4007220216607</v>
      </c>
      <c r="BU32" s="47">
        <f>'10月'!AG32</f>
        <v>750.8426338743674</v>
      </c>
      <c r="BV32" s="47">
        <f>'11月'!AG32</f>
        <v>743.7518819632639</v>
      </c>
      <c r="BW32" s="47">
        <f>'12月'!AG32</f>
        <v>737.076813725013</v>
      </c>
      <c r="BX32" s="47">
        <f>'1月'!AG32</f>
        <v>664.2800706224335</v>
      </c>
      <c r="BY32" s="47">
        <f>'2月'!AG32</f>
        <v>596.5150960180001</v>
      </c>
      <c r="BZ32" s="47">
        <f>'3月'!AG32</f>
        <v>737.2707147375079</v>
      </c>
      <c r="CA32" s="52">
        <f t="shared" si="11"/>
        <v>759.0104752322898</v>
      </c>
      <c r="CB32" s="53">
        <f>'4月'!AD32</f>
        <v>602.5526862570495</v>
      </c>
      <c r="CC32" s="47">
        <f>'5月'!AD32</f>
        <v>634.8049556979018</v>
      </c>
      <c r="CD32" s="47">
        <f>'6月'!AD32</f>
        <v>547.1154800913515</v>
      </c>
      <c r="CE32" s="47">
        <f>'7月'!AD32</f>
        <v>571.2466106356084</v>
      </c>
      <c r="CF32" s="47">
        <f>'8月'!AD32</f>
        <v>718.2459677419354</v>
      </c>
      <c r="CG32" s="47">
        <f>'9月'!AD32</f>
        <v>646.8110709987966</v>
      </c>
      <c r="CH32" s="47">
        <f>'10月'!AD32</f>
        <v>574.0595040359007</v>
      </c>
      <c r="CI32" s="47">
        <f>'11月'!AD32</f>
        <v>551.0388437217705</v>
      </c>
      <c r="CJ32" s="47">
        <f>'12月'!AD32</f>
        <v>576.4193840491515</v>
      </c>
      <c r="CK32" s="47">
        <f>'1月'!AD32</f>
        <v>514.0610825521621</v>
      </c>
      <c r="CL32" s="47">
        <f>'2月'!AD32</f>
        <v>448.9560985819685</v>
      </c>
      <c r="CM32" s="47">
        <f>'3月'!AD32</f>
        <v>575.1897533206832</v>
      </c>
      <c r="CN32" s="50">
        <f t="shared" si="12"/>
        <v>581.1353757734773</v>
      </c>
      <c r="CO32" s="49">
        <f>'4月'!AE32</f>
        <v>533.2937568022163</v>
      </c>
      <c r="CP32" s="46">
        <f>'5月'!AE32</f>
        <v>561.9270453760884</v>
      </c>
      <c r="CQ32" s="47">
        <f>'6月'!AE32</f>
        <v>464.70062555853445</v>
      </c>
      <c r="CR32" s="47">
        <f>'7月'!AE32</f>
        <v>509.49022029662365</v>
      </c>
      <c r="CS32" s="47">
        <f>'8月'!AE32</f>
        <v>633.917493796526</v>
      </c>
      <c r="CT32" s="47">
        <f>'9月'!AE32</f>
        <v>555.5555555555555</v>
      </c>
      <c r="CU32" s="47">
        <f>'10月'!AE32</f>
        <v>518.6933589766005</v>
      </c>
      <c r="CV32" s="47">
        <f>'11月'!AE32</f>
        <v>481.7825956037338</v>
      </c>
      <c r="CW32" s="47">
        <f>'12月'!AE32</f>
        <v>507.2880052189323</v>
      </c>
      <c r="CX32" s="47">
        <f>'1月'!AE32</f>
        <v>439.92703649150883</v>
      </c>
      <c r="CY32" s="47">
        <f>'2月'!AE32</f>
        <v>383.0254827062948</v>
      </c>
      <c r="CZ32" s="47">
        <f>'3月'!AE32</f>
        <v>509.9620493358634</v>
      </c>
      <c r="DA32" s="217">
        <f t="shared" si="13"/>
        <v>509.377075483485</v>
      </c>
      <c r="DB32" s="53">
        <f>'4月'!AH32</f>
        <v>178.09439002671417</v>
      </c>
      <c r="DC32" s="47">
        <f>'5月'!AH32</f>
        <v>193.70181427639906</v>
      </c>
      <c r="DD32" s="47">
        <f>'6月'!AH32</f>
        <v>174.75920961175652</v>
      </c>
      <c r="DE32" s="47">
        <f>'7月'!AH32</f>
        <v>180.44445302172088</v>
      </c>
      <c r="DF32" s="47">
        <f>'8月'!AH32</f>
        <v>204.5207816377171</v>
      </c>
      <c r="DG32" s="47">
        <f>'9月'!AH32</f>
        <v>210.589651022864</v>
      </c>
      <c r="DH32" s="47">
        <f>'10月'!AH32</f>
        <v>176.78312983846683</v>
      </c>
      <c r="DI32" s="47">
        <f>'11月'!AH32</f>
        <v>192.7130382414935</v>
      </c>
      <c r="DJ32" s="47">
        <f>'12月'!AH32</f>
        <v>160.65742967586147</v>
      </c>
      <c r="DK32" s="47">
        <f>'1月'!AH32</f>
        <v>150.21898807027128</v>
      </c>
      <c r="DL32" s="47">
        <f>'2月'!AH32</f>
        <v>147.55899743603158</v>
      </c>
      <c r="DM32" s="47">
        <f>'3月'!AH32</f>
        <v>162.08096141682478</v>
      </c>
      <c r="DN32" s="51">
        <f t="shared" si="14"/>
        <v>177.87509945881254</v>
      </c>
      <c r="DO32" s="84">
        <f>'4月'!AI32</f>
        <v>11.49425287356322</v>
      </c>
      <c r="DP32" s="85">
        <f>'5月'!AI32</f>
        <v>11.48036253776435</v>
      </c>
      <c r="DQ32" s="85">
        <f>'6月'!AI32</f>
        <v>15.063520871143375</v>
      </c>
      <c r="DR32" s="85">
        <f>'7月'!AI32</f>
        <v>10.81081081081081</v>
      </c>
      <c r="DS32" s="85">
        <f>'8月'!AI32</f>
        <v>11.740890688259109</v>
      </c>
      <c r="DT32" s="85">
        <f>'9月'!AI32</f>
        <v>14.108527131782946</v>
      </c>
      <c r="DU32" s="85">
        <f>'10月'!AI32</f>
        <v>9.644670050761421</v>
      </c>
      <c r="DV32" s="85">
        <f>'11月'!AI32</f>
        <v>12.568306010928962</v>
      </c>
      <c r="DW32" s="85">
        <f>'12月'!AI32</f>
        <v>11.993243243243242</v>
      </c>
      <c r="DX32" s="85">
        <f>'1月'!AI32</f>
        <v>14.421252371916506</v>
      </c>
      <c r="DY32" s="85">
        <f>'2月'!AI32</f>
        <v>14.685314685314685</v>
      </c>
      <c r="DZ32" s="86">
        <f>'3月'!AI32</f>
        <v>11.340206185567009</v>
      </c>
      <c r="EA32" s="95">
        <v>189.9</v>
      </c>
      <c r="EB32" s="88">
        <f t="shared" si="5"/>
        <v>707.0000000000001</v>
      </c>
      <c r="EC32" s="88">
        <f t="shared" si="18"/>
        <v>896.9000000000001</v>
      </c>
      <c r="ED32" s="88">
        <f t="shared" si="6"/>
        <v>216.39999999999998</v>
      </c>
      <c r="EE32" s="89">
        <f t="shared" si="19"/>
        <v>1113.3000000000002</v>
      </c>
      <c r="EF32" s="90">
        <f t="shared" si="15"/>
        <v>915.1032727703143</v>
      </c>
      <c r="EG32" s="91">
        <f t="shared" si="16"/>
        <v>737.2281733115018</v>
      </c>
      <c r="EH32" s="92">
        <f t="shared" si="17"/>
        <v>177.87509945881254</v>
      </c>
      <c r="EI32" s="94">
        <v>27</v>
      </c>
      <c r="EJ32" s="82" t="s">
        <v>39</v>
      </c>
    </row>
    <row r="33" spans="1:140" s="101" customFormat="1" ht="18" customHeight="1">
      <c r="A33" s="61">
        <v>28</v>
      </c>
      <c r="B33" s="93" t="s">
        <v>82</v>
      </c>
      <c r="C33" s="63">
        <f>'4月'!C33</f>
        <v>2673</v>
      </c>
      <c r="D33" s="64">
        <f>'5月'!C33</f>
        <v>2666</v>
      </c>
      <c r="E33" s="65">
        <f>'6月'!C33</f>
        <v>2661</v>
      </c>
      <c r="F33" s="65">
        <f>'7月'!C33</f>
        <v>2647</v>
      </c>
      <c r="G33" s="65">
        <f>'8月'!C33</f>
        <v>2646</v>
      </c>
      <c r="H33" s="65">
        <f>'9月'!C33</f>
        <v>2636</v>
      </c>
      <c r="I33" s="65">
        <f>'10月'!C33</f>
        <v>2635</v>
      </c>
      <c r="J33" s="65">
        <f>'11月'!C33</f>
        <v>2637</v>
      </c>
      <c r="K33" s="65">
        <f>'12月'!C33</f>
        <v>2628</v>
      </c>
      <c r="L33" s="65">
        <f>'1月'!C33</f>
        <v>2629</v>
      </c>
      <c r="M33" s="65">
        <f>'2月'!C33</f>
        <v>2626</v>
      </c>
      <c r="N33" s="66">
        <f>'3月'!C33</f>
        <v>2607</v>
      </c>
      <c r="O33" s="67">
        <f>'4月'!Z33</f>
        <v>87.2</v>
      </c>
      <c r="P33" s="68">
        <f>'5月'!Z33</f>
        <v>80.2</v>
      </c>
      <c r="Q33" s="69">
        <f>'6月'!Z33</f>
        <v>65.69999999999999</v>
      </c>
      <c r="R33" s="69">
        <f>'7月'!Z33</f>
        <v>76</v>
      </c>
      <c r="S33" s="69">
        <f>'8月'!Z33</f>
        <v>90.3</v>
      </c>
      <c r="T33" s="69">
        <f>'9月'!Z33</f>
        <v>77.1</v>
      </c>
      <c r="U33" s="69">
        <f>'10月'!Z33</f>
        <v>72.39999999999999</v>
      </c>
      <c r="V33" s="69">
        <f>'11月'!Z33</f>
        <v>72.3</v>
      </c>
      <c r="W33" s="69">
        <f>'12月'!Z33</f>
        <v>75.2</v>
      </c>
      <c r="X33" s="69">
        <f>'1月'!Z33</f>
        <v>75.60000000000001</v>
      </c>
      <c r="Y33" s="69">
        <f>'2月'!Z33</f>
        <v>55.9</v>
      </c>
      <c r="Z33" s="69">
        <f>'3月'!Z33</f>
        <v>72.1</v>
      </c>
      <c r="AA33" s="48">
        <f t="shared" si="7"/>
        <v>900</v>
      </c>
      <c r="AB33" s="70">
        <f>'4月'!D33</f>
        <v>67.2</v>
      </c>
      <c r="AC33" s="68">
        <f>'5月'!D33</f>
        <v>70.4</v>
      </c>
      <c r="AD33" s="69">
        <f>'6月'!D33</f>
        <v>54.099999999999994</v>
      </c>
      <c r="AE33" s="69">
        <f>'7月'!D33</f>
        <v>63.5</v>
      </c>
      <c r="AF33" s="69">
        <f>'8月'!D33</f>
        <v>77.6</v>
      </c>
      <c r="AG33" s="69">
        <f>'9月'!D33</f>
        <v>66</v>
      </c>
      <c r="AH33" s="69">
        <f>'10月'!D33</f>
        <v>61.3</v>
      </c>
      <c r="AI33" s="69">
        <f>'11月'!D33</f>
        <v>63.9</v>
      </c>
      <c r="AJ33" s="69">
        <f>'12月'!D33</f>
        <v>63</v>
      </c>
      <c r="AK33" s="69">
        <f>'1月'!AA33</f>
        <v>62.00000000000001</v>
      </c>
      <c r="AL33" s="69">
        <f>'2月'!AA33</f>
        <v>48.9</v>
      </c>
      <c r="AM33" s="69">
        <f>'3月'!AA33</f>
        <v>59.5</v>
      </c>
      <c r="AN33" s="50">
        <f t="shared" si="8"/>
        <v>757.4</v>
      </c>
      <c r="AO33" s="70">
        <f>'4月'!AB33</f>
        <v>59.900000000000006</v>
      </c>
      <c r="AP33" s="68">
        <f>'5月'!AB33</f>
        <v>62</v>
      </c>
      <c r="AQ33" s="69">
        <f>'6月'!AB33</f>
        <v>47.199999999999996</v>
      </c>
      <c r="AR33" s="69">
        <f>'7月'!AB33</f>
        <v>56.6</v>
      </c>
      <c r="AS33" s="69">
        <f>'8月'!AB33</f>
        <v>68</v>
      </c>
      <c r="AT33" s="69">
        <f>'9月'!AB33</f>
        <v>58.7</v>
      </c>
      <c r="AU33" s="69">
        <f>'10月'!AB33</f>
        <v>55.6</v>
      </c>
      <c r="AV33" s="69">
        <f>'11月'!AB33</f>
        <v>55.6</v>
      </c>
      <c r="AW33" s="69">
        <f>'12月'!AB33</f>
        <v>56.1</v>
      </c>
      <c r="AX33" s="69">
        <f>'1月'!AB33</f>
        <v>54.400000000000006</v>
      </c>
      <c r="AY33" s="69">
        <f>'2月'!AB33</f>
        <v>42.1</v>
      </c>
      <c r="AZ33" s="69">
        <f>'3月'!AB33</f>
        <v>52.6</v>
      </c>
      <c r="BA33" s="217">
        <f t="shared" si="9"/>
        <v>668.8000000000001</v>
      </c>
      <c r="BB33" s="70">
        <f>'4月'!Y33</f>
        <v>20</v>
      </c>
      <c r="BC33" s="68">
        <f>'5月'!Y33</f>
        <v>9.8</v>
      </c>
      <c r="BD33" s="69">
        <f>'6月'!Y33</f>
        <v>11.6</v>
      </c>
      <c r="BE33" s="69">
        <f>'7月'!Y33</f>
        <v>12.5</v>
      </c>
      <c r="BF33" s="69">
        <f>'8月'!Y33</f>
        <v>12.7</v>
      </c>
      <c r="BG33" s="69">
        <f>'9月'!Y33</f>
        <v>11.1</v>
      </c>
      <c r="BH33" s="69">
        <f>'10月'!Y33</f>
        <v>11.1</v>
      </c>
      <c r="BI33" s="69">
        <f>'11月'!Y33</f>
        <v>8.4</v>
      </c>
      <c r="BJ33" s="69">
        <f>'12月'!Y33</f>
        <v>12.2</v>
      </c>
      <c r="BK33" s="69">
        <f>'1月'!Y33</f>
        <v>13.6</v>
      </c>
      <c r="BL33" s="69">
        <f>'2月'!Y33</f>
        <v>7</v>
      </c>
      <c r="BM33" s="69">
        <f>'3月'!Y33</f>
        <v>12.6</v>
      </c>
      <c r="BN33" s="51">
        <f t="shared" si="10"/>
        <v>142.6</v>
      </c>
      <c r="BO33" s="67">
        <f>'4月'!AG33</f>
        <v>1087.41738371368</v>
      </c>
      <c r="BP33" s="68">
        <f>'5月'!AG33</f>
        <v>970.4038912954045</v>
      </c>
      <c r="BQ33" s="69">
        <f>'6月'!AG33</f>
        <v>822.998872604284</v>
      </c>
      <c r="BR33" s="69">
        <f>'7月'!AG33</f>
        <v>926.1854564510036</v>
      </c>
      <c r="BS33" s="69">
        <f>'8月'!AG33</f>
        <v>1100.8704557091653</v>
      </c>
      <c r="BT33" s="69">
        <f>'9月'!AG33</f>
        <v>974.9620637329285</v>
      </c>
      <c r="BU33" s="69">
        <f>'10月'!AG33</f>
        <v>886.3316398359551</v>
      </c>
      <c r="BV33" s="69">
        <f>'11月'!AG33</f>
        <v>913.9173302995828</v>
      </c>
      <c r="BW33" s="69">
        <f>'12月'!AG33</f>
        <v>923.0618156822311</v>
      </c>
      <c r="BX33" s="69">
        <f>'1月'!AG33</f>
        <v>927.6187437882675</v>
      </c>
      <c r="BY33" s="69">
        <f>'2月'!AG33</f>
        <v>734.0389211334926</v>
      </c>
      <c r="BZ33" s="69">
        <f>'3月'!AG33</f>
        <v>892.1390301545466</v>
      </c>
      <c r="CA33" s="52">
        <f t="shared" si="11"/>
        <v>932.8590263439389</v>
      </c>
      <c r="CB33" s="71">
        <f>'4月'!AD33</f>
        <v>838.0097268986159</v>
      </c>
      <c r="CC33" s="69">
        <f>'5月'!AD33</f>
        <v>851.8258596907292</v>
      </c>
      <c r="CD33" s="69">
        <f>'6月'!AD33</f>
        <v>677.6900914443191</v>
      </c>
      <c r="CE33" s="69">
        <f>'7月'!AD33</f>
        <v>773.852322166299</v>
      </c>
      <c r="CF33" s="69">
        <f>'8月'!AD33</f>
        <v>946.0414990368907</v>
      </c>
      <c r="CG33" s="69">
        <f>'9月'!AD33</f>
        <v>834.5978755690439</v>
      </c>
      <c r="CH33" s="69">
        <f>'10月'!AD33</f>
        <v>750.443777927404</v>
      </c>
      <c r="CI33" s="69">
        <f>'11月'!AD33</f>
        <v>807.73606370876</v>
      </c>
      <c r="CJ33" s="69">
        <f>'12月'!AD33</f>
        <v>773.3097657976137</v>
      </c>
      <c r="CK33" s="69">
        <f>'1月'!AD33</f>
        <v>760.7455306200077</v>
      </c>
      <c r="CL33" s="69">
        <f>'2月'!AD33</f>
        <v>642.1199149092629</v>
      </c>
      <c r="CM33" s="69">
        <f>'3月'!AD33</f>
        <v>736.2312384770531</v>
      </c>
      <c r="CN33" s="50">
        <f t="shared" si="12"/>
        <v>785.0526961698881</v>
      </c>
      <c r="CO33" s="70">
        <f>'4月'!AE33</f>
        <v>746.9759321611175</v>
      </c>
      <c r="CP33" s="68">
        <f>'5月'!AE33</f>
        <v>750.1875468867217</v>
      </c>
      <c r="CQ33" s="69">
        <f>'6月'!AE33</f>
        <v>591.256419892271</v>
      </c>
      <c r="CR33" s="69">
        <f>'7月'!AE33</f>
        <v>689.7644320411422</v>
      </c>
      <c r="CS33" s="69">
        <f>'8月'!AE33</f>
        <v>829.0054373003682</v>
      </c>
      <c r="CT33" s="69">
        <f>'9月'!AE33</f>
        <v>742.286292362165</v>
      </c>
      <c r="CU33" s="69">
        <f>'10月'!AE33</f>
        <v>680.6635245149049</v>
      </c>
      <c r="CV33" s="69">
        <f>'11月'!AE33</f>
        <v>702.8188598154468</v>
      </c>
      <c r="CW33" s="69">
        <f>'12月'!AE33</f>
        <v>688.6139343054942</v>
      </c>
      <c r="CX33" s="69">
        <f>'1月'!AE33</f>
        <v>667.4928526730389</v>
      </c>
      <c r="CY33" s="69">
        <f>'2月'!AE33</f>
        <v>552.8271660057253</v>
      </c>
      <c r="CZ33" s="69">
        <f>'3月'!AE33</f>
        <v>650.8531620822351</v>
      </c>
      <c r="DA33" s="217">
        <f t="shared" si="13"/>
        <v>693.2179075764739</v>
      </c>
      <c r="DB33" s="71">
        <f>'4月'!AH33</f>
        <v>249.4076568150642</v>
      </c>
      <c r="DC33" s="69">
        <f>'5月'!AH33</f>
        <v>118.57803160467537</v>
      </c>
      <c r="DD33" s="69">
        <f>'6月'!AH33</f>
        <v>145.30878115996492</v>
      </c>
      <c r="DE33" s="69">
        <f>'7月'!AH33</f>
        <v>152.33313428470453</v>
      </c>
      <c r="DF33" s="69">
        <f>'8月'!AH33</f>
        <v>154.82895667227464</v>
      </c>
      <c r="DG33" s="69">
        <f>'9月'!AH33</f>
        <v>140.36418816388468</v>
      </c>
      <c r="DH33" s="69">
        <f>'10月'!AH33</f>
        <v>135.88786190855114</v>
      </c>
      <c r="DI33" s="69">
        <f>'11月'!AH33</f>
        <v>106.18126659082291</v>
      </c>
      <c r="DJ33" s="69">
        <f>'12月'!AH33</f>
        <v>149.7520498846173</v>
      </c>
      <c r="DK33" s="69">
        <f>'1月'!AH33</f>
        <v>166.87321316825972</v>
      </c>
      <c r="DL33" s="69">
        <f>'2月'!AH33</f>
        <v>91.91900622422985</v>
      </c>
      <c r="DM33" s="69">
        <f>'3月'!AH33</f>
        <v>155.9077916774936</v>
      </c>
      <c r="DN33" s="51">
        <f t="shared" si="14"/>
        <v>147.80633017405077</v>
      </c>
      <c r="DO33" s="72">
        <f>'4月'!AI33</f>
        <v>10.863095238095237</v>
      </c>
      <c r="DP33" s="73">
        <f>'5月'!AI33</f>
        <v>11.931818181818182</v>
      </c>
      <c r="DQ33" s="73">
        <f>'6月'!AI33</f>
        <v>12.754158964879853</v>
      </c>
      <c r="DR33" s="73">
        <f>'7月'!AI33</f>
        <v>10.866141732283465</v>
      </c>
      <c r="DS33" s="73">
        <f>'8月'!AI33</f>
        <v>12.371134020618557</v>
      </c>
      <c r="DT33" s="73">
        <f>'9月'!AI33</f>
        <v>11.06060606060606</v>
      </c>
      <c r="DU33" s="73">
        <f>'10月'!AI33</f>
        <v>9.29853181076672</v>
      </c>
      <c r="DV33" s="73">
        <f>'11月'!AI33</f>
        <v>12.989045383411579</v>
      </c>
      <c r="DW33" s="73">
        <f>'12月'!AI33</f>
        <v>10.952380952380953</v>
      </c>
      <c r="DX33" s="73">
        <f>'1月'!AI33</f>
        <v>12.25806451612903</v>
      </c>
      <c r="DY33" s="73">
        <f>'2月'!AI33</f>
        <v>13.905930470347649</v>
      </c>
      <c r="DZ33" s="74">
        <f>'3月'!AI33</f>
        <v>11.596638655462185</v>
      </c>
      <c r="EA33" s="75">
        <v>0</v>
      </c>
      <c r="EB33" s="76">
        <f t="shared" si="5"/>
        <v>757.4</v>
      </c>
      <c r="EC33" s="76">
        <f t="shared" si="18"/>
        <v>757.4</v>
      </c>
      <c r="ED33" s="76">
        <f t="shared" si="6"/>
        <v>142.6</v>
      </c>
      <c r="EE33" s="77">
        <f t="shared" si="19"/>
        <v>900</v>
      </c>
      <c r="EF33" s="78">
        <f t="shared" si="15"/>
        <v>932.8590263439389</v>
      </c>
      <c r="EG33" s="79">
        <f t="shared" si="16"/>
        <v>785.0526961698881</v>
      </c>
      <c r="EH33" s="80">
        <f t="shared" si="17"/>
        <v>147.80633017405077</v>
      </c>
      <c r="EI33" s="61">
        <v>28</v>
      </c>
      <c r="EJ33" s="93" t="s">
        <v>82</v>
      </c>
    </row>
    <row r="34" spans="1:140" s="100" customFormat="1" ht="18" customHeight="1">
      <c r="A34" s="94">
        <v>29</v>
      </c>
      <c r="B34" s="82" t="s">
        <v>40</v>
      </c>
      <c r="C34" s="83">
        <f>'4月'!C34</f>
        <v>9084</v>
      </c>
      <c r="D34" s="41">
        <f>'5月'!C34</f>
        <v>9077</v>
      </c>
      <c r="E34" s="42">
        <f>'6月'!C34</f>
        <v>9076</v>
      </c>
      <c r="F34" s="42">
        <f>'7月'!C34</f>
        <v>9057</v>
      </c>
      <c r="G34" s="42">
        <f>'8月'!C34</f>
        <v>9042</v>
      </c>
      <c r="H34" s="42">
        <f>'9月'!C34</f>
        <v>9038</v>
      </c>
      <c r="I34" s="42">
        <f>'10月'!C34</f>
        <v>9005</v>
      </c>
      <c r="J34" s="42">
        <f>'11月'!C34</f>
        <v>8997</v>
      </c>
      <c r="K34" s="42">
        <f>'12月'!C34</f>
        <v>8983</v>
      </c>
      <c r="L34" s="42">
        <f>'1月'!C34</f>
        <v>8968</v>
      </c>
      <c r="M34" s="42">
        <f>'2月'!C34</f>
        <v>8942</v>
      </c>
      <c r="N34" s="44">
        <f>'3月'!C34</f>
        <v>8895</v>
      </c>
      <c r="O34" s="45">
        <f>'4月'!Z34</f>
        <v>175.4</v>
      </c>
      <c r="P34" s="46">
        <f>'5月'!Z34</f>
        <v>212.70000000000005</v>
      </c>
      <c r="Q34" s="47">
        <f>'6月'!Z34</f>
        <v>151.9</v>
      </c>
      <c r="R34" s="47">
        <f>'7月'!Z34</f>
        <v>193.40000000000003</v>
      </c>
      <c r="S34" s="47">
        <f>'8月'!Z34</f>
        <v>201.3</v>
      </c>
      <c r="T34" s="47">
        <f>'9月'!Z34</f>
        <v>188.4</v>
      </c>
      <c r="U34" s="47">
        <f>'10月'!Z34</f>
        <v>166.20000000000002</v>
      </c>
      <c r="V34" s="47">
        <f>'11月'!Z34</f>
        <v>167.5</v>
      </c>
      <c r="W34" s="47">
        <f>'12月'!Z34</f>
        <v>164.6</v>
      </c>
      <c r="X34" s="47">
        <f>'1月'!Z34</f>
        <v>160.5</v>
      </c>
      <c r="Y34" s="47">
        <f>'2月'!Z34</f>
        <v>134.20000000000002</v>
      </c>
      <c r="Z34" s="47">
        <f>'3月'!Z34</f>
        <v>198</v>
      </c>
      <c r="AA34" s="48">
        <f t="shared" si="7"/>
        <v>2114.1000000000004</v>
      </c>
      <c r="AB34" s="49">
        <f>'4月'!D34</f>
        <v>133.4</v>
      </c>
      <c r="AC34" s="46">
        <f>'5月'!D34</f>
        <v>179.90000000000003</v>
      </c>
      <c r="AD34" s="47">
        <f>'6月'!D34</f>
        <v>118</v>
      </c>
      <c r="AE34" s="47">
        <f>'7月'!D34</f>
        <v>152.10000000000002</v>
      </c>
      <c r="AF34" s="47">
        <f>'8月'!D34</f>
        <v>167.70000000000002</v>
      </c>
      <c r="AG34" s="47">
        <f>'9月'!D34</f>
        <v>152.3</v>
      </c>
      <c r="AH34" s="47">
        <f>'10月'!D34</f>
        <v>130.8</v>
      </c>
      <c r="AI34" s="47">
        <f>'11月'!D34</f>
        <v>136.5</v>
      </c>
      <c r="AJ34" s="47">
        <f>'12月'!D34</f>
        <v>128</v>
      </c>
      <c r="AK34" s="47">
        <f>'1月'!AA34</f>
        <v>130.5</v>
      </c>
      <c r="AL34" s="47">
        <f>'2月'!AA34</f>
        <v>104.10000000000001</v>
      </c>
      <c r="AM34" s="47">
        <f>'3月'!AA34</f>
        <v>159.29999999999998</v>
      </c>
      <c r="AN34" s="50">
        <f t="shared" si="8"/>
        <v>1692.6</v>
      </c>
      <c r="AO34" s="49">
        <f>'4月'!AB34</f>
        <v>113.8</v>
      </c>
      <c r="AP34" s="46">
        <f>'5月'!AB34</f>
        <v>153.70000000000002</v>
      </c>
      <c r="AQ34" s="47">
        <f>'6月'!AB34</f>
        <v>96.8</v>
      </c>
      <c r="AR34" s="47">
        <f>'7月'!AB34</f>
        <v>132.3</v>
      </c>
      <c r="AS34" s="47">
        <f>'8月'!AB34</f>
        <v>145.4</v>
      </c>
      <c r="AT34" s="47">
        <f>'9月'!AB34</f>
        <v>128.7</v>
      </c>
      <c r="AU34" s="47">
        <f>'10月'!AB34</f>
        <v>113</v>
      </c>
      <c r="AV34" s="47">
        <f>'11月'!AB34</f>
        <v>117.39999999999999</v>
      </c>
      <c r="AW34" s="47">
        <f>'12月'!AB34</f>
        <v>107</v>
      </c>
      <c r="AX34" s="47">
        <f>'1月'!AB34</f>
        <v>115.30000000000001</v>
      </c>
      <c r="AY34" s="47">
        <f>'2月'!AB34</f>
        <v>86.60000000000001</v>
      </c>
      <c r="AZ34" s="47">
        <f>'3月'!AB34</f>
        <v>140.1</v>
      </c>
      <c r="BA34" s="217">
        <f t="shared" si="9"/>
        <v>1450.0999999999997</v>
      </c>
      <c r="BB34" s="49">
        <f>'4月'!Y34</f>
        <v>42</v>
      </c>
      <c r="BC34" s="46">
        <f>'5月'!Y34</f>
        <v>32.8</v>
      </c>
      <c r="BD34" s="47">
        <f>'6月'!Y34</f>
        <v>33.9</v>
      </c>
      <c r="BE34" s="47">
        <f>'7月'!Y34</f>
        <v>41.3</v>
      </c>
      <c r="BF34" s="47">
        <f>'8月'!Y34</f>
        <v>33.6</v>
      </c>
      <c r="BG34" s="47">
        <f>'9月'!Y34</f>
        <v>36.1</v>
      </c>
      <c r="BH34" s="47">
        <f>'10月'!Y34</f>
        <v>35.4</v>
      </c>
      <c r="BI34" s="47">
        <f>'11月'!Y34</f>
        <v>31</v>
      </c>
      <c r="BJ34" s="47">
        <f>'12月'!Y34</f>
        <v>36.6</v>
      </c>
      <c r="BK34" s="47">
        <f>'1月'!Y34</f>
        <v>30</v>
      </c>
      <c r="BL34" s="47">
        <f>'2月'!Y34</f>
        <v>30.1</v>
      </c>
      <c r="BM34" s="47">
        <f>'3月'!Y34</f>
        <v>38.7</v>
      </c>
      <c r="BN34" s="51">
        <f t="shared" si="10"/>
        <v>421.50000000000006</v>
      </c>
      <c r="BO34" s="45">
        <f>'4月'!AG34</f>
        <v>643.6224864230148</v>
      </c>
      <c r="BP34" s="46">
        <f>'5月'!AG34</f>
        <v>755.8984601278668</v>
      </c>
      <c r="BQ34" s="47">
        <f>'6月'!AG34</f>
        <v>557.8815924783312</v>
      </c>
      <c r="BR34" s="47">
        <f>'7月'!AG34</f>
        <v>688.8273906833782</v>
      </c>
      <c r="BS34" s="47">
        <f>'8月'!AG34</f>
        <v>718.1539910525076</v>
      </c>
      <c r="BT34" s="47">
        <f>'9月'!AG34</f>
        <v>694.8439920336358</v>
      </c>
      <c r="BU34" s="47">
        <f>'10月'!AG34</f>
        <v>595.3681646397164</v>
      </c>
      <c r="BV34" s="47">
        <f>'11月'!AG34</f>
        <v>620.5772294468527</v>
      </c>
      <c r="BW34" s="47">
        <f>'12月'!AG34</f>
        <v>591.0806433657841</v>
      </c>
      <c r="BX34" s="47">
        <f>'1月'!AG34</f>
        <v>577.3215159275992</v>
      </c>
      <c r="BY34" s="47">
        <f>'2月'!AG34</f>
        <v>517.5113181499164</v>
      </c>
      <c r="BZ34" s="47">
        <f>'3月'!AG34</f>
        <v>718.0547244736986</v>
      </c>
      <c r="CA34" s="52">
        <f t="shared" si="11"/>
        <v>639.1048360474356</v>
      </c>
      <c r="CB34" s="53">
        <f>'4月'!AD34</f>
        <v>489.5053574049611</v>
      </c>
      <c r="CC34" s="47">
        <f>'5月'!AD34</f>
        <v>639.3330182275657</v>
      </c>
      <c r="CD34" s="47">
        <f>'6月'!AD34</f>
        <v>433.37740561187013</v>
      </c>
      <c r="CE34" s="47">
        <f>'7月'!AD34</f>
        <v>541.730331556059</v>
      </c>
      <c r="CF34" s="47">
        <f>'8月'!AD34</f>
        <v>598.2832801763813</v>
      </c>
      <c r="CG34" s="47">
        <f>'9月'!AD34</f>
        <v>561.7024415431141</v>
      </c>
      <c r="CH34" s="47">
        <f>'10月'!AD34</f>
        <v>468.5568949150114</v>
      </c>
      <c r="CI34" s="47">
        <f>'11月'!AD34</f>
        <v>505.72413026564413</v>
      </c>
      <c r="CJ34" s="47">
        <f>'12月'!AD34</f>
        <v>459.6495890086292</v>
      </c>
      <c r="CK34" s="47">
        <f>'1月'!AD34</f>
        <v>469.4109522028143</v>
      </c>
      <c r="CL34" s="47">
        <f>'2月'!AD34</f>
        <v>401.43761713417507</v>
      </c>
      <c r="CM34" s="47">
        <f>'3月'!AD34</f>
        <v>577.7076646902028</v>
      </c>
      <c r="CN34" s="50">
        <f t="shared" si="12"/>
        <v>511.68291258402587</v>
      </c>
      <c r="CO34" s="49">
        <f>'4月'!AE34</f>
        <v>417.58403052986944</v>
      </c>
      <c r="CP34" s="46">
        <f>'5月'!AE34</f>
        <v>546.222817685252</v>
      </c>
      <c r="CQ34" s="47">
        <f>'6月'!AE34</f>
        <v>355.5163801968562</v>
      </c>
      <c r="CR34" s="47">
        <f>'7月'!AE34</f>
        <v>471.20922330615787</v>
      </c>
      <c r="CS34" s="47">
        <f>'8月'!AE34</f>
        <v>518.7262309937139</v>
      </c>
      <c r="CT34" s="47">
        <f>'9月'!AE34</f>
        <v>474.662535959283</v>
      </c>
      <c r="CU34" s="47">
        <f>'10月'!AE34</f>
        <v>404.7930361268829</v>
      </c>
      <c r="CV34" s="47">
        <f>'11月'!AE34</f>
        <v>434.95980141528656</v>
      </c>
      <c r="CW34" s="47">
        <f>'12月'!AE34</f>
        <v>384.23832831190094</v>
      </c>
      <c r="CX34" s="47">
        <f>'1月'!AE34</f>
        <v>414.7362665822567</v>
      </c>
      <c r="CY34" s="47">
        <f>'2月'!AE34</f>
        <v>333.9529072413022</v>
      </c>
      <c r="CZ34" s="47">
        <f>'3月'!AE34</f>
        <v>508.0781156503291</v>
      </c>
      <c r="DA34" s="217">
        <f t="shared" si="13"/>
        <v>438.37373953568226</v>
      </c>
      <c r="DB34" s="53">
        <f>'4月'!AH34</f>
        <v>154.11712901805373</v>
      </c>
      <c r="DC34" s="47">
        <f>'5月'!AH34</f>
        <v>116.565441900301</v>
      </c>
      <c r="DD34" s="47">
        <f>'6月'!AH34</f>
        <v>124.504186866461</v>
      </c>
      <c r="DE34" s="47">
        <f>'7月'!AH34</f>
        <v>147.09705912731908</v>
      </c>
      <c r="DF34" s="47">
        <f>'8月'!AH34</f>
        <v>119.87071087612647</v>
      </c>
      <c r="DG34" s="47">
        <f>'9月'!AH34</f>
        <v>133.1415504905215</v>
      </c>
      <c r="DH34" s="47">
        <f>'10月'!AH34</f>
        <v>126.8112697247049</v>
      </c>
      <c r="DI34" s="47">
        <f>'11月'!AH34</f>
        <v>114.85309918120855</v>
      </c>
      <c r="DJ34" s="47">
        <f>'12月'!AH34</f>
        <v>131.43105435715492</v>
      </c>
      <c r="DK34" s="47">
        <f>'1月'!AH34</f>
        <v>107.9105637247849</v>
      </c>
      <c r="DL34" s="47">
        <f>'2月'!AH34</f>
        <v>116.0737010157413</v>
      </c>
      <c r="DM34" s="47">
        <f>'3月'!AH34</f>
        <v>140.3470597834956</v>
      </c>
      <c r="DN34" s="51">
        <f t="shared" si="14"/>
        <v>127.42192346340954</v>
      </c>
      <c r="DO34" s="84">
        <f>'4月'!AI34</f>
        <v>14.69265367316342</v>
      </c>
      <c r="DP34" s="85">
        <f>'5月'!AI34</f>
        <v>14.563646470261256</v>
      </c>
      <c r="DQ34" s="85">
        <f>'6月'!AI34</f>
        <v>17.96610169491526</v>
      </c>
      <c r="DR34" s="85">
        <f>'7月'!AI34</f>
        <v>13.017751479289938</v>
      </c>
      <c r="DS34" s="85">
        <f>'8月'!AI34</f>
        <v>13.297555158020273</v>
      </c>
      <c r="DT34" s="85">
        <f>'9月'!AI34</f>
        <v>15.495732107682208</v>
      </c>
      <c r="DU34" s="85">
        <f>'10月'!AI34</f>
        <v>13.608562691131498</v>
      </c>
      <c r="DV34" s="85">
        <f>'11月'!AI34</f>
        <v>13.992673992673994</v>
      </c>
      <c r="DW34" s="85">
        <f>'12月'!AI34</f>
        <v>16.40625</v>
      </c>
      <c r="DX34" s="85">
        <f>'1月'!AI34</f>
        <v>11.647509578544062</v>
      </c>
      <c r="DY34" s="85">
        <f>'2月'!AI34</f>
        <v>16.810758885686838</v>
      </c>
      <c r="DZ34" s="86">
        <f>'3月'!AI34</f>
        <v>12.052730696798495</v>
      </c>
      <c r="EA34" s="95">
        <v>0</v>
      </c>
      <c r="EB34" s="88">
        <f t="shared" si="5"/>
        <v>1692.6</v>
      </c>
      <c r="EC34" s="88">
        <f t="shared" si="18"/>
        <v>1692.6</v>
      </c>
      <c r="ED34" s="88">
        <f t="shared" si="6"/>
        <v>421.50000000000006</v>
      </c>
      <c r="EE34" s="89">
        <f t="shared" si="19"/>
        <v>2114.1</v>
      </c>
      <c r="EF34" s="90">
        <f t="shared" si="15"/>
        <v>639.1048360474355</v>
      </c>
      <c r="EG34" s="91">
        <f t="shared" si="16"/>
        <v>511.68291258402587</v>
      </c>
      <c r="EH34" s="92">
        <f t="shared" si="17"/>
        <v>127.42192346340954</v>
      </c>
      <c r="EI34" s="94">
        <v>29</v>
      </c>
      <c r="EJ34" s="82" t="s">
        <v>40</v>
      </c>
    </row>
    <row r="35" spans="1:140" s="101" customFormat="1" ht="18" customHeight="1">
      <c r="A35" s="61">
        <v>30</v>
      </c>
      <c r="B35" s="93" t="s">
        <v>83</v>
      </c>
      <c r="C35" s="63">
        <f>'4月'!C35</f>
        <v>4224</v>
      </c>
      <c r="D35" s="64">
        <f>'5月'!C35</f>
        <v>4218</v>
      </c>
      <c r="E35" s="65">
        <f>'6月'!C35</f>
        <v>4215</v>
      </c>
      <c r="F35" s="65">
        <f>'7月'!C35</f>
        <v>4226</v>
      </c>
      <c r="G35" s="65">
        <f>'8月'!C35</f>
        <v>4228</v>
      </c>
      <c r="H35" s="65">
        <f>'9月'!C35</f>
        <v>4226</v>
      </c>
      <c r="I35" s="65">
        <f>'10月'!C35</f>
        <v>4224</v>
      </c>
      <c r="J35" s="65">
        <f>'11月'!C35</f>
        <v>4222</v>
      </c>
      <c r="K35" s="65">
        <f>'12月'!C35</f>
        <v>4220</v>
      </c>
      <c r="L35" s="65">
        <f>'1月'!C35</f>
        <v>4217</v>
      </c>
      <c r="M35" s="65">
        <f>'2月'!C35</f>
        <v>4215</v>
      </c>
      <c r="N35" s="66">
        <f>'3月'!C35</f>
        <v>4201</v>
      </c>
      <c r="O35" s="67">
        <f>'4月'!Z35</f>
        <v>110.60000000000001</v>
      </c>
      <c r="P35" s="68">
        <f>'5月'!Z35</f>
        <v>115.5</v>
      </c>
      <c r="Q35" s="69">
        <f>'6月'!Z35</f>
        <v>93.69999999999999</v>
      </c>
      <c r="R35" s="69">
        <f>'7月'!Z35</f>
        <v>106.2</v>
      </c>
      <c r="S35" s="69">
        <f>'8月'!Z35</f>
        <v>117.69999999999999</v>
      </c>
      <c r="T35" s="69">
        <f>'9月'!Z35</f>
        <v>110.5</v>
      </c>
      <c r="U35" s="69">
        <f>'10月'!Z35</f>
        <v>108.5</v>
      </c>
      <c r="V35" s="69">
        <f>'11月'!Z35</f>
        <v>99.5</v>
      </c>
      <c r="W35" s="69">
        <f>'12月'!Z35</f>
        <v>102.10000000000001</v>
      </c>
      <c r="X35" s="69">
        <f>'1月'!Z35</f>
        <v>100.8</v>
      </c>
      <c r="Y35" s="69">
        <f>'2月'!Z35</f>
        <v>83.6</v>
      </c>
      <c r="Z35" s="69">
        <f>'3月'!Z35</f>
        <v>121.9</v>
      </c>
      <c r="AA35" s="48">
        <f t="shared" si="7"/>
        <v>1270.6000000000001</v>
      </c>
      <c r="AB35" s="70">
        <f>'4月'!D35</f>
        <v>83.9</v>
      </c>
      <c r="AC35" s="68">
        <f>'5月'!D35</f>
        <v>91.7</v>
      </c>
      <c r="AD35" s="69">
        <f>'6月'!D35</f>
        <v>73.1</v>
      </c>
      <c r="AE35" s="69">
        <f>'7月'!D35</f>
        <v>81.9</v>
      </c>
      <c r="AF35" s="69">
        <f>'8月'!D35</f>
        <v>91.1</v>
      </c>
      <c r="AG35" s="69">
        <f>'9月'!D35</f>
        <v>81.5</v>
      </c>
      <c r="AH35" s="69">
        <f>'10月'!D35</f>
        <v>82.1</v>
      </c>
      <c r="AI35" s="69">
        <f>'11月'!D35</f>
        <v>76.7</v>
      </c>
      <c r="AJ35" s="69">
        <f>'12月'!D35</f>
        <v>80.4</v>
      </c>
      <c r="AK35" s="69">
        <f>'1月'!AA35</f>
        <v>78.6</v>
      </c>
      <c r="AL35" s="69">
        <f>'2月'!AA35</f>
        <v>63.3</v>
      </c>
      <c r="AM35" s="69">
        <f>'3月'!AA35</f>
        <v>84.2</v>
      </c>
      <c r="AN35" s="50">
        <f t="shared" si="8"/>
        <v>968.5000000000001</v>
      </c>
      <c r="AO35" s="70">
        <f>'4月'!AB35</f>
        <v>70.60000000000001</v>
      </c>
      <c r="AP35" s="68">
        <f>'5月'!AB35</f>
        <v>81.7</v>
      </c>
      <c r="AQ35" s="69">
        <f>'6月'!AB35</f>
        <v>62</v>
      </c>
      <c r="AR35" s="69">
        <f>'7月'!AB35</f>
        <v>72.10000000000001</v>
      </c>
      <c r="AS35" s="69">
        <f>'8月'!AB35</f>
        <v>80.5</v>
      </c>
      <c r="AT35" s="69">
        <f>'9月'!AB35</f>
        <v>68.7</v>
      </c>
      <c r="AU35" s="69">
        <f>'10月'!AB35</f>
        <v>73.6</v>
      </c>
      <c r="AV35" s="69">
        <f>'11月'!AB35</f>
        <v>68</v>
      </c>
      <c r="AW35" s="69">
        <f>'12月'!AB35</f>
        <v>69</v>
      </c>
      <c r="AX35" s="69">
        <f>'1月'!AB35</f>
        <v>69.39999999999999</v>
      </c>
      <c r="AY35" s="69">
        <f>'2月'!AB35</f>
        <v>53.5</v>
      </c>
      <c r="AZ35" s="69">
        <f>'3月'!AB35</f>
        <v>73.8</v>
      </c>
      <c r="BA35" s="217">
        <f t="shared" si="9"/>
        <v>842.9</v>
      </c>
      <c r="BB35" s="70">
        <f>'4月'!Y35</f>
        <v>26.7</v>
      </c>
      <c r="BC35" s="68">
        <f>'5月'!Y35</f>
        <v>23.8</v>
      </c>
      <c r="BD35" s="69">
        <f>'6月'!Y35</f>
        <v>20.6</v>
      </c>
      <c r="BE35" s="69">
        <f>'7月'!Y35</f>
        <v>24.3</v>
      </c>
      <c r="BF35" s="69">
        <f>'8月'!Y35</f>
        <v>26.6</v>
      </c>
      <c r="BG35" s="69">
        <f>'9月'!Y35</f>
        <v>29</v>
      </c>
      <c r="BH35" s="69">
        <f>'10月'!Y35</f>
        <v>26.4</v>
      </c>
      <c r="BI35" s="69">
        <f>'11月'!Y35</f>
        <v>22.8</v>
      </c>
      <c r="BJ35" s="69">
        <f>'12月'!Y35</f>
        <v>21.7</v>
      </c>
      <c r="BK35" s="69">
        <f>'1月'!Y35</f>
        <v>22.2</v>
      </c>
      <c r="BL35" s="69">
        <f>'2月'!Y35</f>
        <v>20.3</v>
      </c>
      <c r="BM35" s="69">
        <f>'3月'!Y35</f>
        <v>37.7</v>
      </c>
      <c r="BN35" s="51">
        <f t="shared" si="10"/>
        <v>302.09999999999997</v>
      </c>
      <c r="BO35" s="67">
        <f>'4月'!AG35</f>
        <v>872.790404040404</v>
      </c>
      <c r="BP35" s="68">
        <f>'5月'!AG35</f>
        <v>883.311154958014</v>
      </c>
      <c r="BQ35" s="69">
        <f>'6月'!AG35</f>
        <v>741.0043495452747</v>
      </c>
      <c r="BR35" s="69">
        <f>'7月'!AG35</f>
        <v>810.6498938979895</v>
      </c>
      <c r="BS35" s="69">
        <f>'8月'!AG35</f>
        <v>898.0071413312173</v>
      </c>
      <c r="BT35" s="69">
        <f>'9月'!AG35</f>
        <v>871.5885786401641</v>
      </c>
      <c r="BU35" s="69">
        <f>'10月'!AG35</f>
        <v>828.5984848484849</v>
      </c>
      <c r="BV35" s="69">
        <f>'11月'!AG35</f>
        <v>785.5676614558662</v>
      </c>
      <c r="BW35" s="69">
        <f>'12月'!AG35</f>
        <v>780.4617031035011</v>
      </c>
      <c r="BX35" s="69">
        <f>'1月'!AG35</f>
        <v>771.0725404851331</v>
      </c>
      <c r="BY35" s="69">
        <f>'2月'!AG35</f>
        <v>683.9284983842598</v>
      </c>
      <c r="BZ35" s="69">
        <f>'3月'!AG35</f>
        <v>936.0290560619208</v>
      </c>
      <c r="CA35" s="52">
        <f t="shared" si="11"/>
        <v>821.4824182332115</v>
      </c>
      <c r="CB35" s="71">
        <f>'4月'!AD35</f>
        <v>662.0896464646465</v>
      </c>
      <c r="CC35" s="69">
        <f>'5月'!AD35</f>
        <v>701.2955230272718</v>
      </c>
      <c r="CD35" s="69">
        <f>'6月'!AD35</f>
        <v>578.0941083432186</v>
      </c>
      <c r="CE35" s="69">
        <f>'7月'!AD35</f>
        <v>625.1622063111614</v>
      </c>
      <c r="CF35" s="69">
        <f>'8月'!AD35</f>
        <v>695.0590533158361</v>
      </c>
      <c r="CG35" s="69">
        <f>'9月'!AD35</f>
        <v>642.8458747436504</v>
      </c>
      <c r="CH35" s="69">
        <f>'10月'!AD35</f>
        <v>626.9855816226783</v>
      </c>
      <c r="CI35" s="69">
        <f>'11月'!AD35</f>
        <v>605.5581872730144</v>
      </c>
      <c r="CJ35" s="69">
        <f>'12月'!AD35</f>
        <v>614.5849258523162</v>
      </c>
      <c r="CK35" s="69">
        <f>'1月'!AD35</f>
        <v>601.2529928782882</v>
      </c>
      <c r="CL35" s="69">
        <f>'2月'!AD35</f>
        <v>517.8549515277948</v>
      </c>
      <c r="CM35" s="69">
        <f>'3月'!AD35</f>
        <v>646.5434497162734</v>
      </c>
      <c r="CN35" s="50">
        <f t="shared" si="12"/>
        <v>626.1653723114005</v>
      </c>
      <c r="CO35" s="70">
        <f>'4月'!AE35</f>
        <v>557.1338383838383</v>
      </c>
      <c r="CP35" s="68">
        <f>'5月'!AE35</f>
        <v>624.8183667538507</v>
      </c>
      <c r="CQ35" s="69">
        <f>'6月'!AE35</f>
        <v>490.3123764333729</v>
      </c>
      <c r="CR35" s="69">
        <f>'7月'!AE35</f>
        <v>550.3564722226463</v>
      </c>
      <c r="CS35" s="69">
        <f>'8月'!AE35</f>
        <v>614.1850032044435</v>
      </c>
      <c r="CT35" s="69">
        <f>'9月'!AE35</f>
        <v>541.8835778513962</v>
      </c>
      <c r="CU35" s="69">
        <f>'10月'!AE35</f>
        <v>562.0723362658846</v>
      </c>
      <c r="CV35" s="69">
        <f>'11月'!AE35</f>
        <v>536.8703615979788</v>
      </c>
      <c r="CW35" s="69">
        <f>'12月'!AE35</f>
        <v>527.4422871120623</v>
      </c>
      <c r="CX35" s="69">
        <f>'1月'!AE35</f>
        <v>530.8773245006769</v>
      </c>
      <c r="CY35" s="69">
        <f>'2月'!AE35</f>
        <v>437.68151511432893</v>
      </c>
      <c r="CZ35" s="69">
        <f>'3月'!AE35</f>
        <v>566.6853514140258</v>
      </c>
      <c r="DA35" s="217">
        <f t="shared" si="13"/>
        <v>544.9610658970361</v>
      </c>
      <c r="DB35" s="71">
        <f>'4月'!AH35</f>
        <v>210.70075757575756</v>
      </c>
      <c r="DC35" s="69">
        <f>'5月'!AH35</f>
        <v>182.01563193074227</v>
      </c>
      <c r="DD35" s="69">
        <f>'6月'!AH35</f>
        <v>162.91024120205614</v>
      </c>
      <c r="DE35" s="69">
        <f>'7月'!AH35</f>
        <v>185.4876875868281</v>
      </c>
      <c r="DF35" s="69">
        <f>'8月'!AH35</f>
        <v>202.94808801538133</v>
      </c>
      <c r="DG35" s="69">
        <f>'9月'!AH35</f>
        <v>228.74270389651366</v>
      </c>
      <c r="DH35" s="69">
        <f>'10月'!AH35</f>
        <v>201.61290322580643</v>
      </c>
      <c r="DI35" s="69">
        <f>'11月'!AH35</f>
        <v>180.00947418285176</v>
      </c>
      <c r="DJ35" s="69">
        <f>'12月'!AH35</f>
        <v>165.87677725118482</v>
      </c>
      <c r="DK35" s="69">
        <f>'1月'!AH35</f>
        <v>169.8195476068448</v>
      </c>
      <c r="DL35" s="69">
        <f>'2月'!AH35</f>
        <v>166.07354685646501</v>
      </c>
      <c r="DM35" s="69">
        <f>'3月'!AH35</f>
        <v>289.4856063456474</v>
      </c>
      <c r="DN35" s="51">
        <f t="shared" si="14"/>
        <v>195.3170459218111</v>
      </c>
      <c r="DO35" s="72">
        <f>'4月'!AI35</f>
        <v>15.852205005959474</v>
      </c>
      <c r="DP35" s="73">
        <f>'5月'!AI35</f>
        <v>10.905125408942203</v>
      </c>
      <c r="DQ35" s="73">
        <f>'6月'!AI35</f>
        <v>15.18467852257182</v>
      </c>
      <c r="DR35" s="73">
        <f>'7月'!AI35</f>
        <v>11.965811965811964</v>
      </c>
      <c r="DS35" s="73">
        <f>'8月'!AI35</f>
        <v>11.635565312843033</v>
      </c>
      <c r="DT35" s="73">
        <f>'9月'!AI35</f>
        <v>15.705521472392638</v>
      </c>
      <c r="DU35" s="73">
        <f>'10月'!AI35</f>
        <v>10.353227771010962</v>
      </c>
      <c r="DV35" s="73">
        <f>'11月'!AI35</f>
        <v>11.34289439374185</v>
      </c>
      <c r="DW35" s="73">
        <f>'12月'!AI35</f>
        <v>14.17910447761194</v>
      </c>
      <c r="DX35" s="73">
        <f>'1月'!AI35</f>
        <v>11.704834605597965</v>
      </c>
      <c r="DY35" s="73">
        <f>'2月'!AI35</f>
        <v>15.481832543443916</v>
      </c>
      <c r="DZ35" s="74">
        <f>'3月'!AI35</f>
        <v>12.351543942992874</v>
      </c>
      <c r="EA35" s="75">
        <v>21.3</v>
      </c>
      <c r="EB35" s="76">
        <f t="shared" si="5"/>
        <v>968.5000000000001</v>
      </c>
      <c r="EC35" s="76">
        <f t="shared" si="18"/>
        <v>989.8000000000001</v>
      </c>
      <c r="ED35" s="76">
        <f t="shared" si="6"/>
        <v>302.09999999999997</v>
      </c>
      <c r="EE35" s="77">
        <f t="shared" si="19"/>
        <v>1291.9</v>
      </c>
      <c r="EF35" s="78">
        <f t="shared" si="15"/>
        <v>835.2535307063481</v>
      </c>
      <c r="EG35" s="79">
        <f t="shared" si="16"/>
        <v>639.9364847845371</v>
      </c>
      <c r="EH35" s="80">
        <f t="shared" si="17"/>
        <v>195.3170459218111</v>
      </c>
      <c r="EI35" s="61">
        <v>30</v>
      </c>
      <c r="EJ35" s="93" t="s">
        <v>83</v>
      </c>
    </row>
    <row r="36" spans="1:140" s="100" customFormat="1" ht="18" customHeight="1">
      <c r="A36" s="94">
        <v>31</v>
      </c>
      <c r="B36" s="82" t="s">
        <v>42</v>
      </c>
      <c r="C36" s="83">
        <f>'4月'!C36</f>
        <v>5750</v>
      </c>
      <c r="D36" s="41">
        <f>'5月'!C36</f>
        <v>5748</v>
      </c>
      <c r="E36" s="42">
        <f>'6月'!C36</f>
        <v>5741</v>
      </c>
      <c r="F36" s="42">
        <f>'7月'!C36</f>
        <v>5729</v>
      </c>
      <c r="G36" s="42">
        <f>'8月'!C36</f>
        <v>5732</v>
      </c>
      <c r="H36" s="42">
        <f>'9月'!C36</f>
        <v>5720</v>
      </c>
      <c r="I36" s="42">
        <f>'10月'!C36</f>
        <v>5720</v>
      </c>
      <c r="J36" s="42">
        <f>'11月'!C36</f>
        <v>5711</v>
      </c>
      <c r="K36" s="42">
        <f>'12月'!C36</f>
        <v>5706</v>
      </c>
      <c r="L36" s="42">
        <f>'1月'!C36</f>
        <v>5693</v>
      </c>
      <c r="M36" s="42">
        <f>'2月'!C36</f>
        <v>5694</v>
      </c>
      <c r="N36" s="44">
        <f>'3月'!C36</f>
        <v>5668</v>
      </c>
      <c r="O36" s="45">
        <f>'4月'!Z36</f>
        <v>132.5</v>
      </c>
      <c r="P36" s="46">
        <f>'5月'!Z36</f>
        <v>152.70000000000002</v>
      </c>
      <c r="Q36" s="47">
        <f>'6月'!Z36</f>
        <v>124.4</v>
      </c>
      <c r="R36" s="47">
        <f>'7月'!Z36</f>
        <v>117.19999999999999</v>
      </c>
      <c r="S36" s="47">
        <f>'8月'!Z36</f>
        <v>147.2</v>
      </c>
      <c r="T36" s="47">
        <f>'9月'!Z36</f>
        <v>114</v>
      </c>
      <c r="U36" s="47">
        <f>'10月'!Z36</f>
        <v>128.6</v>
      </c>
      <c r="V36" s="47">
        <f>'11月'!Z36</f>
        <v>114.2</v>
      </c>
      <c r="W36" s="47">
        <f>'12月'!Z36</f>
        <v>105.4</v>
      </c>
      <c r="X36" s="47">
        <f>'1月'!Z36</f>
        <v>112.3</v>
      </c>
      <c r="Y36" s="47">
        <f>'2月'!Z36</f>
        <v>89.60000000000001</v>
      </c>
      <c r="Z36" s="47">
        <f>'3月'!Z36</f>
        <v>102.30000000000001</v>
      </c>
      <c r="AA36" s="48">
        <f t="shared" si="7"/>
        <v>1440.3999999999999</v>
      </c>
      <c r="AB36" s="49">
        <f>'4月'!D36</f>
        <v>111.6</v>
      </c>
      <c r="AC36" s="46">
        <f>'5月'!D36</f>
        <v>130.20000000000002</v>
      </c>
      <c r="AD36" s="47">
        <f>'6月'!D36</f>
        <v>106.30000000000001</v>
      </c>
      <c r="AE36" s="47">
        <f>'7月'!D36</f>
        <v>95.6</v>
      </c>
      <c r="AF36" s="47">
        <f>'8月'!D36</f>
        <v>122.6</v>
      </c>
      <c r="AG36" s="47">
        <f>'9月'!D36</f>
        <v>95.7</v>
      </c>
      <c r="AH36" s="47">
        <f>'10月'!D36</f>
        <v>106.3</v>
      </c>
      <c r="AI36" s="47">
        <f>'11月'!D36</f>
        <v>96.9</v>
      </c>
      <c r="AJ36" s="47">
        <f>'12月'!D36</f>
        <v>84.10000000000001</v>
      </c>
      <c r="AK36" s="47">
        <f>'1月'!AA36</f>
        <v>93.6</v>
      </c>
      <c r="AL36" s="47">
        <f>'2月'!AA36</f>
        <v>71.9</v>
      </c>
      <c r="AM36" s="47">
        <f>'3月'!AA36</f>
        <v>83.9</v>
      </c>
      <c r="AN36" s="50">
        <f t="shared" si="8"/>
        <v>1198.7000000000003</v>
      </c>
      <c r="AO36" s="49">
        <f>'4月'!AB36</f>
        <v>101.6</v>
      </c>
      <c r="AP36" s="46">
        <f>'5月'!AB36</f>
        <v>117.4</v>
      </c>
      <c r="AQ36" s="47">
        <f>'6月'!AB36</f>
        <v>96.30000000000001</v>
      </c>
      <c r="AR36" s="47">
        <f>'7月'!AB36</f>
        <v>85.3</v>
      </c>
      <c r="AS36" s="47">
        <f>'8月'!AB36</f>
        <v>109.19999999999999</v>
      </c>
      <c r="AT36" s="47">
        <f>'9月'!AB36</f>
        <v>85</v>
      </c>
      <c r="AU36" s="47">
        <f>'10月'!AB36</f>
        <v>96.6</v>
      </c>
      <c r="AV36" s="47">
        <f>'11月'!AB36</f>
        <v>85.4</v>
      </c>
      <c r="AW36" s="47">
        <f>'12月'!AB36</f>
        <v>75.4</v>
      </c>
      <c r="AX36" s="47">
        <f>'1月'!AB36</f>
        <v>84.3</v>
      </c>
      <c r="AY36" s="47">
        <f>'2月'!AB36</f>
        <v>63.400000000000006</v>
      </c>
      <c r="AZ36" s="47">
        <f>'3月'!AB36</f>
        <v>73.80000000000001</v>
      </c>
      <c r="BA36" s="217">
        <f t="shared" si="9"/>
        <v>1073.6999999999998</v>
      </c>
      <c r="BB36" s="49">
        <f>'4月'!Y36</f>
        <v>20.9</v>
      </c>
      <c r="BC36" s="46">
        <f>'5月'!Y36</f>
        <v>22.5</v>
      </c>
      <c r="BD36" s="47">
        <f>'6月'!Y36</f>
        <v>18.1</v>
      </c>
      <c r="BE36" s="47">
        <f>'7月'!Y36</f>
        <v>21.6</v>
      </c>
      <c r="BF36" s="47">
        <f>'8月'!Y36</f>
        <v>24.6</v>
      </c>
      <c r="BG36" s="47">
        <f>'9月'!Y36</f>
        <v>18.3</v>
      </c>
      <c r="BH36" s="47">
        <f>'10月'!Y36</f>
        <v>22.3</v>
      </c>
      <c r="BI36" s="47">
        <f>'11月'!Y36</f>
        <v>17.3</v>
      </c>
      <c r="BJ36" s="47">
        <f>'12月'!Y36</f>
        <v>21.3</v>
      </c>
      <c r="BK36" s="47">
        <f>'1月'!Y36</f>
        <v>18.7</v>
      </c>
      <c r="BL36" s="47">
        <f>'2月'!Y36</f>
        <v>17.7</v>
      </c>
      <c r="BM36" s="47">
        <f>'3月'!Y36</f>
        <v>18.4</v>
      </c>
      <c r="BN36" s="51">
        <f t="shared" si="10"/>
        <v>241.7</v>
      </c>
      <c r="BO36" s="45">
        <f>'4月'!AG36</f>
        <v>768.1159420289855</v>
      </c>
      <c r="BP36" s="46">
        <f>'5月'!AG36</f>
        <v>856.9600646508184</v>
      </c>
      <c r="BQ36" s="47">
        <f>'6月'!AG36</f>
        <v>722.2899610985312</v>
      </c>
      <c r="BR36" s="47">
        <f>'7月'!AG36</f>
        <v>659.913625639784</v>
      </c>
      <c r="BS36" s="47">
        <f>'8月'!AG36</f>
        <v>828.3997028566282</v>
      </c>
      <c r="BT36" s="47">
        <f>'9月'!AG36</f>
        <v>664.3356643356643</v>
      </c>
      <c r="BU36" s="47">
        <f>'10月'!AG36</f>
        <v>725.2424994360479</v>
      </c>
      <c r="BV36" s="47">
        <f>'11月'!AG36</f>
        <v>666.5499328780717</v>
      </c>
      <c r="BW36" s="47">
        <f>'12月'!AG36</f>
        <v>595.864002804066</v>
      </c>
      <c r="BX36" s="47">
        <f>'1月'!AG36</f>
        <v>636.3219120255208</v>
      </c>
      <c r="BY36" s="47">
        <f>'2月'!AG36</f>
        <v>542.6159417656819</v>
      </c>
      <c r="BZ36" s="47">
        <f>'3月'!AG36</f>
        <v>582.2159491884263</v>
      </c>
      <c r="CA36" s="52">
        <f t="shared" si="11"/>
        <v>688.02781917536</v>
      </c>
      <c r="CB36" s="53">
        <f>'4月'!AD36</f>
        <v>646.9565217391304</v>
      </c>
      <c r="CC36" s="47">
        <f>'5月'!AD36</f>
        <v>730.6889352818373</v>
      </c>
      <c r="CD36" s="47">
        <f>'6月'!AD36</f>
        <v>617.1979329965744</v>
      </c>
      <c r="CE36" s="47">
        <f>'7月'!AD36</f>
        <v>538.2913192078785</v>
      </c>
      <c r="CF36" s="47">
        <f>'8月'!AD36</f>
        <v>689.9579046890125</v>
      </c>
      <c r="CG36" s="47">
        <f>'9月'!AD36</f>
        <v>557.6923076923076</v>
      </c>
      <c r="CH36" s="47">
        <f>'10月'!AD36</f>
        <v>599.481163997293</v>
      </c>
      <c r="CI36" s="47">
        <f>'11月'!AD36</f>
        <v>565.5752057433025</v>
      </c>
      <c r="CJ36" s="47">
        <f>'12月'!AD36</f>
        <v>475.4474633379691</v>
      </c>
      <c r="CK36" s="47">
        <f>'1月'!AD36</f>
        <v>530.3626978235864</v>
      </c>
      <c r="CL36" s="47">
        <f>'2月'!AD36</f>
        <v>435.4250693409881</v>
      </c>
      <c r="CM36" s="47">
        <f>'3月'!AD36</f>
        <v>477.4967559815148</v>
      </c>
      <c r="CN36" s="50">
        <f t="shared" si="12"/>
        <v>572.5763307730522</v>
      </c>
      <c r="CO36" s="49">
        <f>'4月'!AE36</f>
        <v>588.9855072463769</v>
      </c>
      <c r="CP36" s="46">
        <f>'5月'!AE36</f>
        <v>658.8546927963724</v>
      </c>
      <c r="CQ36" s="47">
        <f>'6月'!AE36</f>
        <v>559.1360390175929</v>
      </c>
      <c r="CR36" s="47">
        <f>'7月'!AE36</f>
        <v>480.29549715933086</v>
      </c>
      <c r="CS36" s="47">
        <f>'8月'!AE36</f>
        <v>614.5465186952704</v>
      </c>
      <c r="CT36" s="47">
        <f>'9月'!AE36</f>
        <v>495.33799533799527</v>
      </c>
      <c r="CU36" s="47">
        <f>'10月'!AE36</f>
        <v>544.7778028423189</v>
      </c>
      <c r="CV36" s="47">
        <f>'11月'!AE36</f>
        <v>498.45327730111484</v>
      </c>
      <c r="CW36" s="47">
        <f>'12月'!AE36</f>
        <v>426.26324299266196</v>
      </c>
      <c r="CX36" s="47">
        <f>'1月'!AE36</f>
        <v>477.6664041295762</v>
      </c>
      <c r="CY36" s="47">
        <f>'2月'!AE36</f>
        <v>383.9492266511634</v>
      </c>
      <c r="CZ36" s="47">
        <f>'3月'!AE36</f>
        <v>420.0150249277211</v>
      </c>
      <c r="DA36" s="217">
        <f t="shared" si="13"/>
        <v>512.8682792617218</v>
      </c>
      <c r="DB36" s="53">
        <f>'4月'!AH36</f>
        <v>121.15942028985506</v>
      </c>
      <c r="DC36" s="47">
        <f>'5月'!AH36</f>
        <v>126.27112936898106</v>
      </c>
      <c r="DD36" s="47">
        <f>'6月'!AH36</f>
        <v>105.09202810195669</v>
      </c>
      <c r="DE36" s="47">
        <f>'7月'!AH36</f>
        <v>121.62230643190559</v>
      </c>
      <c r="DF36" s="47">
        <f>'8月'!AH36</f>
        <v>138.44179816761587</v>
      </c>
      <c r="DG36" s="47">
        <f>'9月'!AH36</f>
        <v>106.64335664335664</v>
      </c>
      <c r="DH36" s="47">
        <f>'10月'!AH36</f>
        <v>125.7613354387548</v>
      </c>
      <c r="DI36" s="47">
        <f>'11月'!AH36</f>
        <v>100.97472713476917</v>
      </c>
      <c r="DJ36" s="47">
        <f>'12月'!AH36</f>
        <v>120.41653946609681</v>
      </c>
      <c r="DK36" s="47">
        <f>'1月'!AH36</f>
        <v>105.95921420193446</v>
      </c>
      <c r="DL36" s="47">
        <f>'2月'!AH36</f>
        <v>107.19087242469386</v>
      </c>
      <c r="DM36" s="47">
        <f>'3月'!AH36</f>
        <v>104.71919320691146</v>
      </c>
      <c r="DN36" s="51">
        <f t="shared" si="14"/>
        <v>115.45148840230807</v>
      </c>
      <c r="DO36" s="84">
        <f>'4月'!AI36</f>
        <v>8.960573476702509</v>
      </c>
      <c r="DP36" s="85">
        <f>'5月'!AI36</f>
        <v>9.831029185867894</v>
      </c>
      <c r="DQ36" s="85">
        <f>'6月'!AI36</f>
        <v>9.40733772342427</v>
      </c>
      <c r="DR36" s="85">
        <f>'7月'!AI36</f>
        <v>10.774058577405858</v>
      </c>
      <c r="DS36" s="85">
        <f>'8月'!AI36</f>
        <v>10.929853181076673</v>
      </c>
      <c r="DT36" s="85">
        <f>'9月'!AI36</f>
        <v>11.180773249738767</v>
      </c>
      <c r="DU36" s="85">
        <f>'10月'!AI36</f>
        <v>9.125117591721542</v>
      </c>
      <c r="DV36" s="85">
        <f>'11月'!AI36</f>
        <v>11.867905056759545</v>
      </c>
      <c r="DW36" s="85">
        <f>'12月'!AI36</f>
        <v>10.344827586206895</v>
      </c>
      <c r="DX36" s="85">
        <f>'1月'!AI36</f>
        <v>9.935897435897436</v>
      </c>
      <c r="DY36" s="85">
        <f>'2月'!AI36</f>
        <v>11.821974965229485</v>
      </c>
      <c r="DZ36" s="86">
        <f>'3月'!AI36</f>
        <v>12.038140643623361</v>
      </c>
      <c r="EA36" s="95">
        <v>0</v>
      </c>
      <c r="EB36" s="88">
        <f t="shared" si="5"/>
        <v>1198.7000000000003</v>
      </c>
      <c r="EC36" s="88">
        <f t="shared" si="18"/>
        <v>1198.7000000000003</v>
      </c>
      <c r="ED36" s="88">
        <f t="shared" si="6"/>
        <v>241.7</v>
      </c>
      <c r="EE36" s="89">
        <f t="shared" si="19"/>
        <v>1440.4000000000003</v>
      </c>
      <c r="EF36" s="90">
        <f t="shared" si="15"/>
        <v>688.0278191753604</v>
      </c>
      <c r="EG36" s="91">
        <f t="shared" si="16"/>
        <v>572.5763307730522</v>
      </c>
      <c r="EH36" s="92">
        <f t="shared" si="17"/>
        <v>115.45148840230807</v>
      </c>
      <c r="EI36" s="94">
        <v>31</v>
      </c>
      <c r="EJ36" s="82" t="s">
        <v>42</v>
      </c>
    </row>
    <row r="37" spans="1:140" s="101" customFormat="1" ht="18" customHeight="1">
      <c r="A37" s="61">
        <v>32</v>
      </c>
      <c r="B37" s="93" t="s">
        <v>84</v>
      </c>
      <c r="C37" s="63">
        <f>'4月'!C37</f>
        <v>16589</v>
      </c>
      <c r="D37" s="64">
        <f>'5月'!C37</f>
        <v>16648</v>
      </c>
      <c r="E37" s="65">
        <f>'6月'!C37</f>
        <v>16626</v>
      </c>
      <c r="F37" s="65">
        <f>'7月'!C37</f>
        <v>16569</v>
      </c>
      <c r="G37" s="65">
        <f>'8月'!C37</f>
        <v>16524</v>
      </c>
      <c r="H37" s="65">
        <f>'9月'!C37</f>
        <v>16509</v>
      </c>
      <c r="I37" s="65">
        <f>'10月'!C37</f>
        <v>16488</v>
      </c>
      <c r="J37" s="65">
        <f>'11月'!C37</f>
        <v>16466</v>
      </c>
      <c r="K37" s="65">
        <f>'12月'!C37</f>
        <v>16436</v>
      </c>
      <c r="L37" s="65">
        <f>'1月'!C37</f>
        <v>16392</v>
      </c>
      <c r="M37" s="65">
        <f>'2月'!C37</f>
        <v>16364</v>
      </c>
      <c r="N37" s="66">
        <f>'3月'!C37</f>
        <v>16231</v>
      </c>
      <c r="O37" s="67">
        <f>'4月'!Z37</f>
        <v>390.4</v>
      </c>
      <c r="P37" s="68">
        <f>'5月'!Z37</f>
        <v>456.29999999999995</v>
      </c>
      <c r="Q37" s="69">
        <f>'6月'!Z37</f>
        <v>351.2</v>
      </c>
      <c r="R37" s="69">
        <f>'7月'!Z37</f>
        <v>392.90000000000003</v>
      </c>
      <c r="S37" s="69">
        <f>'8月'!Z37</f>
        <v>435.00000000000006</v>
      </c>
      <c r="T37" s="69">
        <f>'9月'!Z37</f>
        <v>382.70000000000005</v>
      </c>
      <c r="U37" s="69">
        <f>'10月'!Z37</f>
        <v>380.1</v>
      </c>
      <c r="V37" s="69">
        <f>'11月'!Z37</f>
        <v>343.5</v>
      </c>
      <c r="W37" s="69">
        <f>'12月'!Z37</f>
        <v>342.7</v>
      </c>
      <c r="X37" s="69">
        <f>'1月'!Z37</f>
        <v>344.6</v>
      </c>
      <c r="Y37" s="69">
        <f>'2月'!Z37</f>
        <v>277.3</v>
      </c>
      <c r="Z37" s="69">
        <f>'3月'!Z37</f>
        <v>389.1</v>
      </c>
      <c r="AA37" s="48">
        <f t="shared" si="7"/>
        <v>4485.8</v>
      </c>
      <c r="AB37" s="70">
        <f>'4月'!D37</f>
        <v>324.5</v>
      </c>
      <c r="AC37" s="68">
        <f>'5月'!D37</f>
        <v>371.29999999999995</v>
      </c>
      <c r="AD37" s="69">
        <f>'6月'!D37</f>
        <v>291.3</v>
      </c>
      <c r="AE37" s="69">
        <f>'7月'!D37</f>
        <v>321.1</v>
      </c>
      <c r="AF37" s="69">
        <f>'8月'!D37</f>
        <v>375.00000000000006</v>
      </c>
      <c r="AG37" s="69">
        <f>'9月'!D37</f>
        <v>317.90000000000003</v>
      </c>
      <c r="AH37" s="69">
        <f>'10月'!D37</f>
        <v>317.5</v>
      </c>
      <c r="AI37" s="69">
        <f>'11月'!D37</f>
        <v>287</v>
      </c>
      <c r="AJ37" s="69">
        <f>'12月'!D37</f>
        <v>274.7</v>
      </c>
      <c r="AK37" s="69">
        <f>'1月'!AA37</f>
        <v>289</v>
      </c>
      <c r="AL37" s="69">
        <f>'2月'!AA37</f>
        <v>225.4</v>
      </c>
      <c r="AM37" s="69">
        <f>'3月'!AA37</f>
        <v>311.5</v>
      </c>
      <c r="AN37" s="50">
        <f t="shared" si="8"/>
        <v>3706.2</v>
      </c>
      <c r="AO37" s="70">
        <f>'4月'!AB37</f>
        <v>287.4</v>
      </c>
      <c r="AP37" s="68">
        <f>'5月'!AB37</f>
        <v>328.9</v>
      </c>
      <c r="AQ37" s="69">
        <f>'6月'!AB37</f>
        <v>251.60000000000002</v>
      </c>
      <c r="AR37" s="69">
        <f>'7月'!AB37</f>
        <v>287.8</v>
      </c>
      <c r="AS37" s="69">
        <f>'8月'!AB37</f>
        <v>327.90000000000003</v>
      </c>
      <c r="AT37" s="69">
        <f>'9月'!AB37</f>
        <v>278.6</v>
      </c>
      <c r="AU37" s="69">
        <f>'10月'!AB37</f>
        <v>283.4</v>
      </c>
      <c r="AV37" s="69">
        <f>'11月'!AB37</f>
        <v>252.3</v>
      </c>
      <c r="AW37" s="69">
        <f>'12月'!AB37</f>
        <v>239.1</v>
      </c>
      <c r="AX37" s="69">
        <f>'1月'!AB37</f>
        <v>256.2</v>
      </c>
      <c r="AY37" s="69">
        <f>'2月'!AB37</f>
        <v>193.4</v>
      </c>
      <c r="AZ37" s="69">
        <f>'3月'!AB37</f>
        <v>272.4</v>
      </c>
      <c r="BA37" s="217">
        <f t="shared" si="9"/>
        <v>3259.0000000000005</v>
      </c>
      <c r="BB37" s="70">
        <f>'4月'!Y37</f>
        <v>65.9</v>
      </c>
      <c r="BC37" s="68">
        <f>'5月'!Y37</f>
        <v>85</v>
      </c>
      <c r="BD37" s="69">
        <f>'6月'!Y37</f>
        <v>59.9</v>
      </c>
      <c r="BE37" s="69">
        <f>'7月'!Y37</f>
        <v>71.8</v>
      </c>
      <c r="BF37" s="69">
        <f>'8月'!Y37</f>
        <v>60</v>
      </c>
      <c r="BG37" s="69">
        <f>'9月'!Y37</f>
        <v>64.8</v>
      </c>
      <c r="BH37" s="69">
        <f>'10月'!Y37</f>
        <v>62.6</v>
      </c>
      <c r="BI37" s="69">
        <f>'11月'!Y37</f>
        <v>56.5</v>
      </c>
      <c r="BJ37" s="69">
        <f>'12月'!Y37</f>
        <v>68</v>
      </c>
      <c r="BK37" s="69">
        <f>'1月'!Y37</f>
        <v>55.6</v>
      </c>
      <c r="BL37" s="69">
        <f>'2月'!Y37</f>
        <v>51.9</v>
      </c>
      <c r="BM37" s="69">
        <f>'3月'!Y37</f>
        <v>77.6</v>
      </c>
      <c r="BN37" s="51">
        <f t="shared" si="10"/>
        <v>779.6</v>
      </c>
      <c r="BO37" s="67">
        <f>'4月'!AG37</f>
        <v>784.4555629232221</v>
      </c>
      <c r="BP37" s="68">
        <f>'5月'!AG37</f>
        <v>884.1515400474336</v>
      </c>
      <c r="BQ37" s="69">
        <f>'6月'!AG37</f>
        <v>704.1180480372108</v>
      </c>
      <c r="BR37" s="69">
        <f>'7月'!AG37</f>
        <v>764.9341268867823</v>
      </c>
      <c r="BS37" s="69">
        <f>'8月'!AG37</f>
        <v>849.2046758966432</v>
      </c>
      <c r="BT37" s="69">
        <f>'9月'!AG37</f>
        <v>772.7098350394734</v>
      </c>
      <c r="BU37" s="69">
        <f>'10月'!AG37</f>
        <v>743.649340282669</v>
      </c>
      <c r="BV37" s="69">
        <f>'11月'!AG37</f>
        <v>695.3722822786347</v>
      </c>
      <c r="BW37" s="69">
        <f>'12月'!AG37</f>
        <v>672.599094042189</v>
      </c>
      <c r="BX37" s="69">
        <f>'1月'!AG37</f>
        <v>678.1435475999308</v>
      </c>
      <c r="BY37" s="69">
        <f>'2月'!AG37</f>
        <v>584.3356737666367</v>
      </c>
      <c r="BZ37" s="69">
        <f>'3月'!AG37</f>
        <v>773.3111270547599</v>
      </c>
      <c r="CA37" s="52">
        <f t="shared" si="11"/>
        <v>742.400154643253</v>
      </c>
      <c r="CB37" s="71">
        <f>'4月'!AD37</f>
        <v>652.0384994072377</v>
      </c>
      <c r="CC37" s="69">
        <f>'5月'!AD37</f>
        <v>719.4509463502347</v>
      </c>
      <c r="CD37" s="69">
        <f>'6月'!AD37</f>
        <v>584.0250210513653</v>
      </c>
      <c r="CE37" s="69">
        <f>'7月'!AD37</f>
        <v>625.1472337575614</v>
      </c>
      <c r="CF37" s="69">
        <f>'8月'!AD37</f>
        <v>732.0729964626235</v>
      </c>
      <c r="CG37" s="69">
        <f>'9月'!AD37</f>
        <v>641.8721101621339</v>
      </c>
      <c r="CH37" s="69">
        <f>'10月'!AD37</f>
        <v>621.1751263871281</v>
      </c>
      <c r="CI37" s="69">
        <f>'11月'!AD37</f>
        <v>580.9951819911737</v>
      </c>
      <c r="CJ37" s="69">
        <f>'12月'!AD37</f>
        <v>539.1391045619765</v>
      </c>
      <c r="CK37" s="69">
        <f>'1月'!AD37</f>
        <v>568.7274673719675</v>
      </c>
      <c r="CL37" s="69">
        <f>'2月'!AD37</f>
        <v>474.97028801658814</v>
      </c>
      <c r="CM37" s="69">
        <f>'3月'!AD37</f>
        <v>619.08613743911</v>
      </c>
      <c r="CN37" s="50">
        <f t="shared" si="12"/>
        <v>613.3763103880744</v>
      </c>
      <c r="CO37" s="70">
        <f>'4月'!AE37</f>
        <v>577.4911085659172</v>
      </c>
      <c r="CP37" s="68">
        <f>'5月'!AE37</f>
        <v>637.2944149059849</v>
      </c>
      <c r="CQ37" s="69">
        <f>'6月'!AE37</f>
        <v>504.43081117927744</v>
      </c>
      <c r="CR37" s="69">
        <f>'7月'!AE37</f>
        <v>560.3157081140646</v>
      </c>
      <c r="CS37" s="69">
        <f>'8月'!AE37</f>
        <v>640.1246281069178</v>
      </c>
      <c r="CT37" s="69">
        <f>'9月'!AE37</f>
        <v>562.5214529448584</v>
      </c>
      <c r="CU37" s="69">
        <f>'10月'!AE37</f>
        <v>554.459939584605</v>
      </c>
      <c r="CV37" s="69">
        <f>'11月'!AE37</f>
        <v>510.74942305356495</v>
      </c>
      <c r="CW37" s="69">
        <f>'12月'!AE37</f>
        <v>469.2688747752769</v>
      </c>
      <c r="CX37" s="69">
        <f>'1月'!AE37</f>
        <v>504.1798516979172</v>
      </c>
      <c r="CY37" s="69">
        <f>'2月'!AE37</f>
        <v>407.53883630172203</v>
      </c>
      <c r="CZ37" s="69">
        <f>'3月'!AE37</f>
        <v>541.3774120013276</v>
      </c>
      <c r="DA37" s="217">
        <f t="shared" si="13"/>
        <v>539.3646850020871</v>
      </c>
      <c r="DB37" s="71">
        <f>'4月'!AH37</f>
        <v>132.4170635159845</v>
      </c>
      <c r="DC37" s="69">
        <f>'5月'!AH37</f>
        <v>164.70059369719894</v>
      </c>
      <c r="DD37" s="69">
        <f>'6月'!AH37</f>
        <v>120.09302698584544</v>
      </c>
      <c r="DE37" s="69">
        <f>'7月'!AH37</f>
        <v>139.78689312922108</v>
      </c>
      <c r="DF37" s="69">
        <f>'8月'!AH37</f>
        <v>117.13167943401973</v>
      </c>
      <c r="DG37" s="69">
        <f>'9月'!AH37</f>
        <v>130.83772487733964</v>
      </c>
      <c r="DH37" s="69">
        <f>'10月'!AH37</f>
        <v>122.47421389554084</v>
      </c>
      <c r="DI37" s="69">
        <f>'11月'!AH37</f>
        <v>114.37710028746103</v>
      </c>
      <c r="DJ37" s="69">
        <f>'12月'!AH37</f>
        <v>133.4599894802126</v>
      </c>
      <c r="DK37" s="69">
        <f>'1月'!AH37</f>
        <v>109.41608022796329</v>
      </c>
      <c r="DL37" s="69">
        <f>'2月'!AH37</f>
        <v>109.36538575004847</v>
      </c>
      <c r="DM37" s="69">
        <f>'3月'!AH37</f>
        <v>154.22498961564986</v>
      </c>
      <c r="DN37" s="51">
        <f t="shared" si="14"/>
        <v>129.02384425517857</v>
      </c>
      <c r="DO37" s="72">
        <f>'4月'!AI37</f>
        <v>11.432973805855163</v>
      </c>
      <c r="DP37" s="73">
        <f>'5月'!AI37</f>
        <v>11.419337462967952</v>
      </c>
      <c r="DQ37" s="73">
        <f>'6月'!AI37</f>
        <v>13.628561620322692</v>
      </c>
      <c r="DR37" s="73">
        <f>'7月'!AI37</f>
        <v>10.370601058860165</v>
      </c>
      <c r="DS37" s="73">
        <f>'8月'!AI37</f>
        <v>12.559999999999999</v>
      </c>
      <c r="DT37" s="73">
        <f>'9月'!AI37</f>
        <v>12.362378106322742</v>
      </c>
      <c r="DU37" s="73">
        <f>'10月'!AI37</f>
        <v>10.740157480314961</v>
      </c>
      <c r="DV37" s="73">
        <f>'11月'!AI37</f>
        <v>12.090592334494776</v>
      </c>
      <c r="DW37" s="73">
        <f>'12月'!AI37</f>
        <v>12.95959228248999</v>
      </c>
      <c r="DX37" s="73">
        <f>'1月'!AI37</f>
        <v>11.34948096885813</v>
      </c>
      <c r="DY37" s="73">
        <f>'2月'!AI37</f>
        <v>14.19698314108252</v>
      </c>
      <c r="DZ37" s="74">
        <f>'3月'!AI37</f>
        <v>12.552166934189405</v>
      </c>
      <c r="EA37" s="75">
        <v>0</v>
      </c>
      <c r="EB37" s="76">
        <f t="shared" si="5"/>
        <v>3706.2</v>
      </c>
      <c r="EC37" s="76">
        <f t="shared" si="18"/>
        <v>3706.2</v>
      </c>
      <c r="ED37" s="76">
        <f t="shared" si="6"/>
        <v>779.6</v>
      </c>
      <c r="EE37" s="77">
        <f t="shared" si="19"/>
        <v>4485.8</v>
      </c>
      <c r="EF37" s="78">
        <f t="shared" si="15"/>
        <v>742.400154643253</v>
      </c>
      <c r="EG37" s="79">
        <f t="shared" si="16"/>
        <v>613.3763103880744</v>
      </c>
      <c r="EH37" s="80">
        <f t="shared" si="17"/>
        <v>129.02384425517857</v>
      </c>
      <c r="EI37" s="61">
        <v>32</v>
      </c>
      <c r="EJ37" s="93" t="s">
        <v>84</v>
      </c>
    </row>
    <row r="38" spans="1:140" s="100" customFormat="1" ht="18" customHeight="1" thickBot="1">
      <c r="A38" s="94">
        <v>33</v>
      </c>
      <c r="B38" s="82" t="s">
        <v>43</v>
      </c>
      <c r="C38" s="83">
        <f>'4月'!C38</f>
        <v>12382</v>
      </c>
      <c r="D38" s="41">
        <f>'5月'!C38</f>
        <v>12357</v>
      </c>
      <c r="E38" s="42">
        <f>'6月'!C38</f>
        <v>12344</v>
      </c>
      <c r="F38" s="42">
        <f>'7月'!C38</f>
        <v>12322</v>
      </c>
      <c r="G38" s="42">
        <f>'8月'!C38</f>
        <v>12293</v>
      </c>
      <c r="H38" s="42">
        <f>'9月'!C38</f>
        <v>12272</v>
      </c>
      <c r="I38" s="42">
        <f>'10月'!C38</f>
        <v>12239</v>
      </c>
      <c r="J38" s="42">
        <f>'11月'!C38</f>
        <v>12221</v>
      </c>
      <c r="K38" s="42">
        <f>'12月'!C38</f>
        <v>12210</v>
      </c>
      <c r="L38" s="42">
        <f>'1月'!C38</f>
        <v>12177</v>
      </c>
      <c r="M38" s="42">
        <f>'2月'!C38</f>
        <v>12149</v>
      </c>
      <c r="N38" s="44">
        <f>'3月'!C38</f>
        <v>12053</v>
      </c>
      <c r="O38" s="45">
        <f>'4月'!Z38</f>
        <v>264</v>
      </c>
      <c r="P38" s="46">
        <f>'5月'!Z38</f>
        <v>270.8</v>
      </c>
      <c r="Q38" s="47">
        <f>'6月'!Z38</f>
        <v>243</v>
      </c>
      <c r="R38" s="47">
        <f>'7月'!Z38</f>
        <v>258.8</v>
      </c>
      <c r="S38" s="47">
        <f>'8月'!Z38</f>
        <v>293.9</v>
      </c>
      <c r="T38" s="47">
        <f>'9月'!Z38</f>
        <v>250.40000000000003</v>
      </c>
      <c r="U38" s="47">
        <f>'10月'!Z38</f>
        <v>258.20000000000005</v>
      </c>
      <c r="V38" s="47">
        <f>'11月'!Z38</f>
        <v>252.9</v>
      </c>
      <c r="W38" s="47">
        <f>'12月'!Z38</f>
        <v>254.7</v>
      </c>
      <c r="X38" s="47">
        <f>'1月'!Z38</f>
        <v>251.29999999999995</v>
      </c>
      <c r="Y38" s="96">
        <f>'2月'!Z38</f>
        <v>203.5</v>
      </c>
      <c r="Z38" s="47">
        <f>'3月'!Z38</f>
        <v>275.4</v>
      </c>
      <c r="AA38" s="48">
        <f t="shared" si="7"/>
        <v>3076.9</v>
      </c>
      <c r="AB38" s="49">
        <f>'4月'!D38</f>
        <v>200.89999999999998</v>
      </c>
      <c r="AC38" s="46">
        <f>'5月'!D38</f>
        <v>210</v>
      </c>
      <c r="AD38" s="47">
        <f>'6月'!D38</f>
        <v>186.5</v>
      </c>
      <c r="AE38" s="47">
        <f>'7月'!D38</f>
        <v>195.10000000000002</v>
      </c>
      <c r="AF38" s="47">
        <f>'8月'!D38</f>
        <v>230.1</v>
      </c>
      <c r="AG38" s="47">
        <f>'9月'!D38</f>
        <v>195.50000000000003</v>
      </c>
      <c r="AH38" s="47">
        <f>'10月'!D38</f>
        <v>194.70000000000002</v>
      </c>
      <c r="AI38" s="47">
        <f>'11月'!D38</f>
        <v>197</v>
      </c>
      <c r="AJ38" s="47">
        <f>'12月'!D38</f>
        <v>197.79999999999998</v>
      </c>
      <c r="AK38" s="47">
        <f>'1月'!AA38</f>
        <v>195.49999999999997</v>
      </c>
      <c r="AL38" s="47">
        <f>'2月'!AA38</f>
        <v>155.29999999999998</v>
      </c>
      <c r="AM38" s="47">
        <f>'3月'!AA38</f>
        <v>215</v>
      </c>
      <c r="AN38" s="50">
        <f t="shared" si="8"/>
        <v>2373.4</v>
      </c>
      <c r="AO38" s="49">
        <f>'4月'!AB38</f>
        <v>169.2</v>
      </c>
      <c r="AP38" s="46">
        <f>'5月'!AB38</f>
        <v>177.6</v>
      </c>
      <c r="AQ38" s="47">
        <f>'6月'!AB38</f>
        <v>159.8</v>
      </c>
      <c r="AR38" s="47">
        <f>'7月'!AB38</f>
        <v>161.60000000000002</v>
      </c>
      <c r="AS38" s="47">
        <f>'8月'!AB38</f>
        <v>195.6</v>
      </c>
      <c r="AT38" s="47">
        <f>'9月'!AB38</f>
        <v>168.70000000000002</v>
      </c>
      <c r="AU38" s="47">
        <f>'10月'!AB38</f>
        <v>167.10000000000002</v>
      </c>
      <c r="AV38" s="47">
        <f>'11月'!AB38</f>
        <v>146.6</v>
      </c>
      <c r="AW38" s="47">
        <f>'12月'!AB38</f>
        <v>148.6</v>
      </c>
      <c r="AX38" s="47">
        <f>'1月'!AB38</f>
        <v>146.59999999999997</v>
      </c>
      <c r="AY38" s="47">
        <f>'2月'!AB38</f>
        <v>115.59999999999998</v>
      </c>
      <c r="AZ38" s="47">
        <f>'3月'!AB38</f>
        <v>157.79999999999998</v>
      </c>
      <c r="BA38" s="217">
        <f t="shared" si="9"/>
        <v>1914.7999999999995</v>
      </c>
      <c r="BB38" s="49">
        <f>'4月'!Y38</f>
        <v>63.1</v>
      </c>
      <c r="BC38" s="46">
        <f>'5月'!Y38</f>
        <v>60.8</v>
      </c>
      <c r="BD38" s="47">
        <f>'6月'!Y38</f>
        <v>56.5</v>
      </c>
      <c r="BE38" s="47">
        <f>'7月'!Y38</f>
        <v>63.7</v>
      </c>
      <c r="BF38" s="47">
        <f>'8月'!Y38</f>
        <v>63.8</v>
      </c>
      <c r="BG38" s="47">
        <f>'9月'!Y38</f>
        <v>54.9</v>
      </c>
      <c r="BH38" s="47">
        <f>'10月'!Y38</f>
        <v>63.5</v>
      </c>
      <c r="BI38" s="47">
        <f>'11月'!Y38</f>
        <v>55.9</v>
      </c>
      <c r="BJ38" s="47">
        <f>'12月'!Y38</f>
        <v>56.9</v>
      </c>
      <c r="BK38" s="47">
        <f>'1月'!Y38</f>
        <v>55.8</v>
      </c>
      <c r="BL38" s="47">
        <f>'2月'!Y38</f>
        <v>48.2</v>
      </c>
      <c r="BM38" s="47">
        <f>'3月'!Y38</f>
        <v>60.4</v>
      </c>
      <c r="BN38" s="51">
        <f t="shared" si="10"/>
        <v>703.5</v>
      </c>
      <c r="BO38" s="45">
        <f>'4月'!AG38</f>
        <v>710.7090938459054</v>
      </c>
      <c r="BP38" s="46">
        <f>'5月'!AG38</f>
        <v>706.9259424591521</v>
      </c>
      <c r="BQ38" s="47">
        <f>'6月'!AG38</f>
        <v>656.1892417368763</v>
      </c>
      <c r="BR38" s="47">
        <f>'7月'!AG38</f>
        <v>677.5188359660926</v>
      </c>
      <c r="BS38" s="47">
        <f>'8月'!AG38</f>
        <v>771.2230668909397</v>
      </c>
      <c r="BT38" s="47">
        <f>'9月'!AG38</f>
        <v>680.1390699695785</v>
      </c>
      <c r="BU38" s="47">
        <f>'10月'!AG38</f>
        <v>680.5320906989556</v>
      </c>
      <c r="BV38" s="47">
        <f>'11月'!AG38</f>
        <v>689.7962523525081</v>
      </c>
      <c r="BW38" s="47">
        <f>'12月'!AG38</f>
        <v>672.9016406435761</v>
      </c>
      <c r="BX38" s="47">
        <f>'1月'!AG38</f>
        <v>665.7182896364642</v>
      </c>
      <c r="BY38" s="47">
        <f>'2月'!AG38</f>
        <v>577.5982697596795</v>
      </c>
      <c r="BZ38" s="47">
        <f>'3月'!AG38</f>
        <v>737.0672005095772</v>
      </c>
      <c r="CA38" s="52">
        <f t="shared" si="11"/>
        <v>685.0416069990953</v>
      </c>
      <c r="CB38" s="53">
        <f>'4月'!AD38</f>
        <v>540.8388520971303</v>
      </c>
      <c r="CC38" s="47">
        <f>'5月'!AD38</f>
        <v>548.2069716263734</v>
      </c>
      <c r="CD38" s="47">
        <f>'6月'!AD38</f>
        <v>503.6184921149276</v>
      </c>
      <c r="CE38" s="47">
        <f>'7月'!AD38</f>
        <v>510.7570513793844</v>
      </c>
      <c r="CF38" s="47">
        <f>'8月'!AD38</f>
        <v>603.8054701994054</v>
      </c>
      <c r="CG38" s="47">
        <f>'9月'!AD38</f>
        <v>531.0191221208171</v>
      </c>
      <c r="CH38" s="47">
        <f>'10月'!AD38</f>
        <v>513.1665300506842</v>
      </c>
      <c r="CI38" s="47">
        <f>'11月'!AD38</f>
        <v>537.326459918719</v>
      </c>
      <c r="CJ38" s="47">
        <f>'12月'!AD38</f>
        <v>522.5753612850388</v>
      </c>
      <c r="CK38" s="47">
        <f>'1月'!AD38</f>
        <v>517.8986296216823</v>
      </c>
      <c r="CL38" s="47">
        <f>'2月'!AD38</f>
        <v>440.7912102883449</v>
      </c>
      <c r="CM38" s="47">
        <f>'3月'!AD38</f>
        <v>575.415570477702</v>
      </c>
      <c r="CN38" s="50">
        <f t="shared" si="12"/>
        <v>528.4142318735261</v>
      </c>
      <c r="CO38" s="49">
        <f>'4月'!AE38</f>
        <v>455.4999192376029</v>
      </c>
      <c r="CP38" s="46">
        <f>'5月'!AE38</f>
        <v>463.6264674325901</v>
      </c>
      <c r="CQ38" s="47">
        <f>'6月'!AE38</f>
        <v>431.5186865413696</v>
      </c>
      <c r="CR38" s="47">
        <f>'7月'!AE38</f>
        <v>423.0565838180857</v>
      </c>
      <c r="CS38" s="47">
        <f>'8月'!AE38</f>
        <v>513.2740111734188</v>
      </c>
      <c r="CT38" s="47">
        <f>'9月'!AE38</f>
        <v>458.22468491960024</v>
      </c>
      <c r="CU38" s="47">
        <f>'10月'!AE38</f>
        <v>440.42181392639617</v>
      </c>
      <c r="CV38" s="47">
        <f>'11月'!AE38</f>
        <v>399.85816763494535</v>
      </c>
      <c r="CW38" s="47">
        <f>'12月'!AE38</f>
        <v>392.5920054952313</v>
      </c>
      <c r="CX38" s="47">
        <f>'1月'!AE38</f>
        <v>388.3577447700185</v>
      </c>
      <c r="CY38" s="47">
        <f>'2月'!AE38</f>
        <v>328.1098770723289</v>
      </c>
      <c r="CZ38" s="47">
        <f>'3月'!AE38</f>
        <v>422.3282652157273</v>
      </c>
      <c r="DA38" s="217">
        <f t="shared" si="13"/>
        <v>426.3114397874052</v>
      </c>
      <c r="DB38" s="53">
        <f>'4月'!AH38</f>
        <v>169.8702417487751</v>
      </c>
      <c r="DC38" s="47">
        <f>'5月'!AH38</f>
        <v>158.71897083277858</v>
      </c>
      <c r="DD38" s="47">
        <f>'6月'!AH38</f>
        <v>152.57074962194858</v>
      </c>
      <c r="DE38" s="47">
        <f>'7月'!AH38</f>
        <v>166.7617845867083</v>
      </c>
      <c r="DF38" s="47">
        <f>'8月'!AH38</f>
        <v>167.41759669153438</v>
      </c>
      <c r="DG38" s="47">
        <f>'9月'!AH38</f>
        <v>149.11994784876143</v>
      </c>
      <c r="DH38" s="47">
        <f>'10月'!AH38</f>
        <v>167.3655606482714</v>
      </c>
      <c r="DI38" s="47">
        <f>'11月'!AH38</f>
        <v>152.46979243378883</v>
      </c>
      <c r="DJ38" s="47">
        <f>'12月'!AH38</f>
        <v>150.32627935853742</v>
      </c>
      <c r="DK38" s="47">
        <f>'1月'!AH38</f>
        <v>147.81966001478196</v>
      </c>
      <c r="DL38" s="47">
        <f>'2月'!AH38</f>
        <v>136.8070594713344</v>
      </c>
      <c r="DM38" s="47">
        <f>'3月'!AH38</f>
        <v>161.65163003187536</v>
      </c>
      <c r="DN38" s="51">
        <f t="shared" si="14"/>
        <v>156.62737512556907</v>
      </c>
      <c r="DO38" s="84">
        <f>'4月'!AI38</f>
        <v>15.778994524639126</v>
      </c>
      <c r="DP38" s="85">
        <f>'5月'!AI38</f>
        <v>15.428571428571429</v>
      </c>
      <c r="DQ38" s="85">
        <f>'6月'!AI38</f>
        <v>14.316353887399467</v>
      </c>
      <c r="DR38" s="85">
        <f>'7月'!AI38</f>
        <v>17.17068170169144</v>
      </c>
      <c r="DS38" s="85">
        <f>'8月'!AI38</f>
        <v>14.99348109517601</v>
      </c>
      <c r="DT38" s="85">
        <f>'9月'!AI38</f>
        <v>13.708439897698208</v>
      </c>
      <c r="DU38" s="85">
        <f>'10月'!AI38</f>
        <v>14.175654853620953</v>
      </c>
      <c r="DV38" s="85">
        <f>'11月'!AI38</f>
        <v>25.583756345177665</v>
      </c>
      <c r="DW38" s="85">
        <f>'12月'!AI38</f>
        <v>24.87360970677452</v>
      </c>
      <c r="DX38" s="85">
        <f>'1月'!AI38</f>
        <v>25.01278772378517</v>
      </c>
      <c r="DY38" s="85">
        <f>'2月'!AI38</f>
        <v>25.563425627817132</v>
      </c>
      <c r="DZ38" s="86">
        <f>'3月'!AI38</f>
        <v>26.6046511627907</v>
      </c>
      <c r="EA38" s="95">
        <v>182</v>
      </c>
      <c r="EB38" s="88">
        <f t="shared" si="5"/>
        <v>2373.4</v>
      </c>
      <c r="EC38" s="88">
        <f t="shared" si="18"/>
        <v>2555.4</v>
      </c>
      <c r="ED38" s="88">
        <f t="shared" si="6"/>
        <v>703.5</v>
      </c>
      <c r="EE38" s="89">
        <f t="shared" si="19"/>
        <v>3258.9</v>
      </c>
      <c r="EF38" s="97">
        <f t="shared" si="15"/>
        <v>725.5621219569538</v>
      </c>
      <c r="EG38" s="98">
        <f t="shared" si="16"/>
        <v>568.9347468313848</v>
      </c>
      <c r="EH38" s="99">
        <f t="shared" si="17"/>
        <v>156.62737512556907</v>
      </c>
      <c r="EI38" s="94">
        <v>33</v>
      </c>
      <c r="EJ38" s="82" t="s">
        <v>43</v>
      </c>
    </row>
    <row r="39" spans="121:132" ht="13.5"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B39" s="9"/>
    </row>
    <row r="40" spans="121:132" ht="13.5"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B40" s="9"/>
    </row>
    <row r="41" spans="121:132" ht="13.5"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B41" s="9"/>
    </row>
    <row r="42" spans="121:132" ht="13.5"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B42" s="9"/>
    </row>
    <row r="43" spans="121:132" ht="13.5"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B43" s="9"/>
    </row>
    <row r="44" spans="121:132" ht="13.5"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B44" s="9"/>
    </row>
    <row r="45" ht="13.5">
      <c r="EB45" s="9"/>
    </row>
    <row r="46" ht="13.5">
      <c r="EB46" s="9"/>
    </row>
    <row r="47" ht="13.5">
      <c r="EB47" s="9"/>
    </row>
    <row r="48" ht="13.5">
      <c r="EB48" s="9"/>
    </row>
    <row r="49" ht="13.5">
      <c r="EB49" s="9"/>
    </row>
    <row r="50" ht="13.5">
      <c r="EB50" s="9"/>
    </row>
    <row r="51" ht="13.5">
      <c r="EB51" s="9"/>
    </row>
  </sheetData>
  <sheetProtection/>
  <mergeCells count="22">
    <mergeCell ref="EE3:EE4"/>
    <mergeCell ref="EA2:EE2"/>
    <mergeCell ref="AB1:AN3"/>
    <mergeCell ref="BB1:BN3"/>
    <mergeCell ref="BO1:CA3"/>
    <mergeCell ref="CB1:CN3"/>
    <mergeCell ref="DO1:DZ3"/>
    <mergeCell ref="EA3:EC3"/>
    <mergeCell ref="A1:B4"/>
    <mergeCell ref="A5:B5"/>
    <mergeCell ref="C1:N3"/>
    <mergeCell ref="O1:AA3"/>
    <mergeCell ref="AO1:BA3"/>
    <mergeCell ref="CO1:DA3"/>
    <mergeCell ref="EI1:EJ4"/>
    <mergeCell ref="EI5:EJ5"/>
    <mergeCell ref="EH2:EH4"/>
    <mergeCell ref="EA1:EH1"/>
    <mergeCell ref="DB1:DN3"/>
    <mergeCell ref="ED3:ED4"/>
    <mergeCell ref="EF2:EF4"/>
    <mergeCell ref="EG2:EG4"/>
  </mergeCells>
  <printOptions verticalCentered="1"/>
  <pageMargins left="0.6299212598425197" right="0.2362204724409449" top="0.7480314960629921" bottom="0.7480314960629921" header="0.31496062992125984" footer="0.31496062992125984"/>
  <pageSetup fitToWidth="0" horizontalDpi="600" verticalDpi="600" orientation="landscape" paperSize="9" scale="63" r:id="rId3"/>
  <headerFooter alignWithMargins="0">
    <oddHeader>&amp;L&amp;14令和元年度市町村ごみ排出量（速報値）月例報告　年間実績&amp;R資料２</oddHeader>
  </headerFooter>
  <colBreaks count="5" manualBreakCount="5">
    <brk id="27" max="37" man="1"/>
    <brk id="53" max="37" man="1"/>
    <brk id="79" max="37" man="1"/>
    <brk id="105" max="37" man="1"/>
    <brk id="130" max="3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1">
      <selection activeCell="D29" sqref="D29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347" t="s">
        <v>135</v>
      </c>
      <c r="B1" s="348"/>
      <c r="C1" s="353" t="s">
        <v>0</v>
      </c>
      <c r="D1" s="130"/>
      <c r="E1" s="131"/>
      <c r="F1" s="131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3"/>
      <c r="AA1" s="331" t="s">
        <v>1</v>
      </c>
      <c r="AB1" s="332"/>
      <c r="AC1" s="333"/>
      <c r="AD1" s="337" t="s">
        <v>2</v>
      </c>
      <c r="AE1" s="337"/>
      <c r="AF1" s="337"/>
      <c r="AG1" s="341" t="s">
        <v>3</v>
      </c>
      <c r="AH1" s="344" t="s">
        <v>4</v>
      </c>
      <c r="AI1" s="316" t="s">
        <v>5</v>
      </c>
    </row>
    <row r="2" spans="1:35" ht="19.5" customHeight="1">
      <c r="A2" s="349"/>
      <c r="B2" s="350"/>
      <c r="C2" s="354"/>
      <c r="D2" s="319" t="s">
        <v>1</v>
      </c>
      <c r="E2" s="320"/>
      <c r="F2" s="321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4"/>
      <c r="Y2" s="325" t="s">
        <v>6</v>
      </c>
      <c r="Z2" s="327" t="s">
        <v>7</v>
      </c>
      <c r="AA2" s="334"/>
      <c r="AB2" s="335"/>
      <c r="AC2" s="336"/>
      <c r="AD2" s="338"/>
      <c r="AE2" s="338"/>
      <c r="AF2" s="338"/>
      <c r="AG2" s="342"/>
      <c r="AH2" s="345"/>
      <c r="AI2" s="317"/>
    </row>
    <row r="3" spans="1:35" ht="19.5" customHeight="1">
      <c r="A3" s="349"/>
      <c r="B3" s="350"/>
      <c r="C3" s="354"/>
      <c r="D3" s="322"/>
      <c r="E3" s="320"/>
      <c r="F3" s="320"/>
      <c r="G3" s="329" t="s">
        <v>8</v>
      </c>
      <c r="H3" s="330"/>
      <c r="I3" s="330"/>
      <c r="J3" s="329" t="s">
        <v>9</v>
      </c>
      <c r="K3" s="330"/>
      <c r="L3" s="330"/>
      <c r="M3" s="329" t="s">
        <v>10</v>
      </c>
      <c r="N3" s="330"/>
      <c r="O3" s="330"/>
      <c r="P3" s="329" t="s">
        <v>11</v>
      </c>
      <c r="Q3" s="330"/>
      <c r="R3" s="330"/>
      <c r="S3" s="329" t="s">
        <v>12</v>
      </c>
      <c r="T3" s="330"/>
      <c r="U3" s="330"/>
      <c r="V3" s="329" t="s">
        <v>13</v>
      </c>
      <c r="W3" s="330"/>
      <c r="X3" s="330"/>
      <c r="Y3" s="325"/>
      <c r="Z3" s="327"/>
      <c r="AA3" s="334"/>
      <c r="AB3" s="335"/>
      <c r="AC3" s="336"/>
      <c r="AD3" s="338"/>
      <c r="AE3" s="338"/>
      <c r="AF3" s="338"/>
      <c r="AG3" s="342"/>
      <c r="AH3" s="345"/>
      <c r="AI3" s="317"/>
    </row>
    <row r="4" spans="1:35" ht="19.5" customHeight="1" thickBot="1">
      <c r="A4" s="351"/>
      <c r="B4" s="352"/>
      <c r="C4" s="355"/>
      <c r="D4" s="134" t="s">
        <v>14</v>
      </c>
      <c r="E4" s="135" t="s">
        <v>15</v>
      </c>
      <c r="F4" s="135" t="s">
        <v>16</v>
      </c>
      <c r="G4" s="136" t="s">
        <v>14</v>
      </c>
      <c r="H4" s="137" t="s">
        <v>15</v>
      </c>
      <c r="I4" s="137" t="s">
        <v>16</v>
      </c>
      <c r="J4" s="136" t="s">
        <v>14</v>
      </c>
      <c r="K4" s="137" t="s">
        <v>15</v>
      </c>
      <c r="L4" s="137" t="s">
        <v>16</v>
      </c>
      <c r="M4" s="136" t="s">
        <v>14</v>
      </c>
      <c r="N4" s="137" t="s">
        <v>15</v>
      </c>
      <c r="O4" s="137" t="s">
        <v>16</v>
      </c>
      <c r="P4" s="136" t="s">
        <v>14</v>
      </c>
      <c r="Q4" s="137" t="s">
        <v>15</v>
      </c>
      <c r="R4" s="137" t="s">
        <v>16</v>
      </c>
      <c r="S4" s="136" t="s">
        <v>14</v>
      </c>
      <c r="T4" s="137" t="s">
        <v>15</v>
      </c>
      <c r="U4" s="137" t="s">
        <v>16</v>
      </c>
      <c r="V4" s="136" t="s">
        <v>14</v>
      </c>
      <c r="W4" s="137" t="s">
        <v>15</v>
      </c>
      <c r="X4" s="137" t="s">
        <v>16</v>
      </c>
      <c r="Y4" s="326"/>
      <c r="Z4" s="328"/>
      <c r="AA4" s="138" t="s">
        <v>14</v>
      </c>
      <c r="AB4" s="137" t="s">
        <v>97</v>
      </c>
      <c r="AC4" s="139" t="s">
        <v>17</v>
      </c>
      <c r="AD4" s="140"/>
      <c r="AE4" s="141" t="s">
        <v>97</v>
      </c>
      <c r="AF4" s="142" t="s">
        <v>17</v>
      </c>
      <c r="AG4" s="343"/>
      <c r="AH4" s="346"/>
      <c r="AI4" s="318"/>
    </row>
    <row r="5" spans="1:35" s="2" customFormat="1" ht="39.75" customHeight="1" thickBot="1">
      <c r="A5" s="339" t="s">
        <v>18</v>
      </c>
      <c r="B5" s="340"/>
      <c r="C5" s="143">
        <f>SUM(C6:C38)</f>
        <v>1235559</v>
      </c>
      <c r="D5" s="144">
        <f>SUM(E5:F5)</f>
        <v>21472.69999999999</v>
      </c>
      <c r="E5" s="145">
        <f>SUM(E6:E38)</f>
        <v>19920.59999999999</v>
      </c>
      <c r="F5" s="145">
        <f>SUM(F6:F38)</f>
        <v>1552.0999999999997</v>
      </c>
      <c r="G5" s="146">
        <f aca="true" t="shared" si="0" ref="G5:AC5">SUM(G6:G38)</f>
        <v>494.8</v>
      </c>
      <c r="H5" s="146">
        <f t="shared" si="0"/>
        <v>494.8</v>
      </c>
      <c r="I5" s="146">
        <f t="shared" si="0"/>
        <v>0</v>
      </c>
      <c r="J5" s="146">
        <f t="shared" si="0"/>
        <v>16238.000000000005</v>
      </c>
      <c r="K5" s="146">
        <f t="shared" si="0"/>
        <v>15303.899999999998</v>
      </c>
      <c r="L5" s="146">
        <f t="shared" si="0"/>
        <v>934.1000000000001</v>
      </c>
      <c r="M5" s="146">
        <f t="shared" si="0"/>
        <v>1083.8999999999996</v>
      </c>
      <c r="N5" s="146">
        <f t="shared" si="0"/>
        <v>839.6999999999999</v>
      </c>
      <c r="O5" s="146">
        <f t="shared" si="0"/>
        <v>244.2</v>
      </c>
      <c r="P5" s="146">
        <f t="shared" si="0"/>
        <v>3169.5</v>
      </c>
      <c r="Q5" s="146">
        <f t="shared" si="0"/>
        <v>3052.300000000001</v>
      </c>
      <c r="R5" s="146">
        <f t="shared" si="0"/>
        <v>117.19999999999997</v>
      </c>
      <c r="S5" s="146">
        <f t="shared" si="0"/>
        <v>0.5</v>
      </c>
      <c r="T5" s="146">
        <f t="shared" si="0"/>
        <v>0.4</v>
      </c>
      <c r="U5" s="146">
        <f t="shared" si="0"/>
        <v>0.1</v>
      </c>
      <c r="V5" s="146">
        <f t="shared" si="0"/>
        <v>485.99999999999994</v>
      </c>
      <c r="W5" s="146">
        <f t="shared" si="0"/>
        <v>229.5</v>
      </c>
      <c r="X5" s="146">
        <f t="shared" si="0"/>
        <v>256.5</v>
      </c>
      <c r="Y5" s="147">
        <f t="shared" si="0"/>
        <v>10673.400000000003</v>
      </c>
      <c r="Z5" s="148">
        <f t="shared" si="0"/>
        <v>32146.1</v>
      </c>
      <c r="AA5" s="149">
        <f t="shared" si="0"/>
        <v>21472.699999999993</v>
      </c>
      <c r="AB5" s="150">
        <f t="shared" si="0"/>
        <v>18303.199999999993</v>
      </c>
      <c r="AC5" s="151">
        <f t="shared" si="0"/>
        <v>3169.5</v>
      </c>
      <c r="AD5" s="152">
        <f>AA5/C5/31*1000000</f>
        <v>560.6108182089918</v>
      </c>
      <c r="AE5" s="153">
        <f>AB5/C5/31*1000000</f>
        <v>477.8612809680579</v>
      </c>
      <c r="AF5" s="154">
        <f>AC5/C5/31*1000000</f>
        <v>82.74953724093385</v>
      </c>
      <c r="AG5" s="155">
        <f>Z5/C5/31*1000000</f>
        <v>839.2727241207708</v>
      </c>
      <c r="AH5" s="156">
        <f>Y5/C5/31*1000000</f>
        <v>278.661905911779</v>
      </c>
      <c r="AI5" s="157">
        <f>AC5*100/AA5</f>
        <v>14.760602998225659</v>
      </c>
    </row>
    <row r="6" spans="1:35" s="180" customFormat="1" ht="19.5" customHeight="1" thickTop="1">
      <c r="A6" s="103">
        <v>1</v>
      </c>
      <c r="B6" s="104" t="s">
        <v>19</v>
      </c>
      <c r="C6" s="158">
        <v>288470</v>
      </c>
      <c r="D6" s="159">
        <f>G6+J6+M6+P6+S6+V6</f>
        <v>4715.8</v>
      </c>
      <c r="E6" s="160">
        <f>H6+K6+N6+Q6+T6+W6</f>
        <v>4639.999999999999</v>
      </c>
      <c r="F6" s="160">
        <f>I6+L6+O6+R6+U6+X6</f>
        <v>75.8</v>
      </c>
      <c r="G6" s="161">
        <f aca="true" t="shared" si="1" ref="G6:G38">SUM(H6:I6)</f>
        <v>0</v>
      </c>
      <c r="H6" s="105">
        <v>0</v>
      </c>
      <c r="I6" s="105">
        <v>0</v>
      </c>
      <c r="J6" s="161">
        <f>SUM(K6:L6)</f>
        <v>3496.7</v>
      </c>
      <c r="K6" s="105">
        <v>3445.2</v>
      </c>
      <c r="L6" s="105">
        <v>51.5</v>
      </c>
      <c r="M6" s="161">
        <f>SUM(N6:O6)</f>
        <v>278.5</v>
      </c>
      <c r="N6" s="105">
        <v>276.7</v>
      </c>
      <c r="O6" s="105">
        <v>1.8</v>
      </c>
      <c r="P6" s="161">
        <f>SUM(Q6:R6)</f>
        <v>846.8</v>
      </c>
      <c r="Q6" s="105">
        <v>844.4</v>
      </c>
      <c r="R6" s="105">
        <v>2.4</v>
      </c>
      <c r="S6" s="161">
        <f>SUM(T6:U6)</f>
        <v>0</v>
      </c>
      <c r="T6" s="105">
        <v>0</v>
      </c>
      <c r="U6" s="105">
        <v>0</v>
      </c>
      <c r="V6" s="161">
        <f>SUM(W6:X6)</f>
        <v>93.80000000000001</v>
      </c>
      <c r="W6" s="105">
        <v>73.7</v>
      </c>
      <c r="X6" s="105">
        <v>20.1</v>
      </c>
      <c r="Y6" s="170">
        <v>3287.8</v>
      </c>
      <c r="Z6" s="162">
        <f aca="true" t="shared" si="2" ref="Z6:Z38">D6+Y6</f>
        <v>8003.6</v>
      </c>
      <c r="AA6" s="171">
        <f aca="true" t="shared" si="3" ref="AA6:AA38">SUM(AB6:AC6)</f>
        <v>4715.8</v>
      </c>
      <c r="AB6" s="172">
        <f aca="true" t="shared" si="4" ref="AB6:AB38">G6+J6+M6+S6+V6</f>
        <v>3869</v>
      </c>
      <c r="AC6" s="173">
        <f aca="true" t="shared" si="5" ref="AC6:AC38">P6</f>
        <v>846.8</v>
      </c>
      <c r="AD6" s="174">
        <f aca="true" t="shared" si="6" ref="AD6:AD38">AA6/C6/31*1000000</f>
        <v>527.3428108474409</v>
      </c>
      <c r="AE6" s="175">
        <f aca="true" t="shared" si="7" ref="AE6:AE38">AB6/C6/31*1000000</f>
        <v>432.6496745342782</v>
      </c>
      <c r="AF6" s="176">
        <f aca="true" t="shared" si="8" ref="AF6:AF38">AC6/C6/31*1000000</f>
        <v>94.69313631316277</v>
      </c>
      <c r="AG6" s="177">
        <f aca="true" t="shared" si="9" ref="AG6:AG38">Z6/C6/31*1000000</f>
        <v>894.9999832262985</v>
      </c>
      <c r="AH6" s="178">
        <f aca="true" t="shared" si="10" ref="AH6:AH38">Y6/C6/31*1000000</f>
        <v>367.6571723788576</v>
      </c>
      <c r="AI6" s="179">
        <f aca="true" t="shared" si="11" ref="AI6:AI38">AC6*100/AA6</f>
        <v>17.956656346749224</v>
      </c>
    </row>
    <row r="7" spans="1:35" s="181" customFormat="1" ht="19.5" customHeight="1">
      <c r="A7" s="102">
        <v>2</v>
      </c>
      <c r="B7" s="106" t="s">
        <v>20</v>
      </c>
      <c r="C7" s="163">
        <v>51744</v>
      </c>
      <c r="D7" s="159">
        <f aca="true" t="shared" si="12" ref="D7:F38">G7+J7+M7+P7+S7+V7</f>
        <v>1160</v>
      </c>
      <c r="E7" s="160">
        <f t="shared" si="12"/>
        <v>955.8000000000001</v>
      </c>
      <c r="F7" s="160">
        <f t="shared" si="12"/>
        <v>204.20000000000002</v>
      </c>
      <c r="G7" s="161">
        <f>SUM(H7:I7)</f>
        <v>0</v>
      </c>
      <c r="H7" s="105">
        <v>0</v>
      </c>
      <c r="I7" s="105">
        <v>0</v>
      </c>
      <c r="J7" s="161">
        <f>SUM(K7:L7)</f>
        <v>904.4000000000001</v>
      </c>
      <c r="K7" s="105">
        <v>813.2</v>
      </c>
      <c r="L7" s="105">
        <v>91.2</v>
      </c>
      <c r="M7" s="161">
        <f>SUM(N7:O7)</f>
        <v>47.5</v>
      </c>
      <c r="N7" s="105">
        <v>29.4</v>
      </c>
      <c r="O7" s="105">
        <v>18.1</v>
      </c>
      <c r="P7" s="161">
        <f>SUM(Q7:R7)</f>
        <v>160.1</v>
      </c>
      <c r="Q7" s="105">
        <v>113.2</v>
      </c>
      <c r="R7" s="105">
        <v>46.9</v>
      </c>
      <c r="S7" s="161">
        <f>SUM(T7:U7)</f>
        <v>0</v>
      </c>
      <c r="T7" s="105">
        <v>0</v>
      </c>
      <c r="U7" s="105">
        <v>0</v>
      </c>
      <c r="V7" s="161">
        <f>SUM(W7:X7)</f>
        <v>48</v>
      </c>
      <c r="W7" s="105">
        <v>0</v>
      </c>
      <c r="X7" s="105">
        <v>48</v>
      </c>
      <c r="Y7" s="170">
        <v>466.8</v>
      </c>
      <c r="Z7" s="162">
        <f>D7+Y7</f>
        <v>1626.8</v>
      </c>
      <c r="AA7" s="171">
        <f>SUM(AB7:AC7)</f>
        <v>1160</v>
      </c>
      <c r="AB7" s="172">
        <f>G7+J7+M7+S7+V7</f>
        <v>999.9000000000001</v>
      </c>
      <c r="AC7" s="173">
        <f>P7</f>
        <v>160.1</v>
      </c>
      <c r="AD7" s="174">
        <f t="shared" si="6"/>
        <v>723.1631655594789</v>
      </c>
      <c r="AE7" s="175">
        <f t="shared" si="7"/>
        <v>623.3541803818302</v>
      </c>
      <c r="AF7" s="176">
        <f t="shared" si="8"/>
        <v>99.80898517764878</v>
      </c>
      <c r="AG7" s="177">
        <f t="shared" si="9"/>
        <v>1014.1739980449659</v>
      </c>
      <c r="AH7" s="178">
        <f t="shared" si="10"/>
        <v>291.01083248548684</v>
      </c>
      <c r="AI7" s="179">
        <f>AC7*100/AA7</f>
        <v>13.801724137931034</v>
      </c>
    </row>
    <row r="8" spans="1:35" s="181" customFormat="1" ht="19.5" customHeight="1">
      <c r="A8" s="102">
        <v>3</v>
      </c>
      <c r="B8" s="107" t="s">
        <v>21</v>
      </c>
      <c r="C8" s="163">
        <v>35849</v>
      </c>
      <c r="D8" s="159">
        <f t="shared" si="12"/>
        <v>781.3</v>
      </c>
      <c r="E8" s="160">
        <f t="shared" si="12"/>
        <v>682.3000000000001</v>
      </c>
      <c r="F8" s="160">
        <f t="shared" si="12"/>
        <v>99</v>
      </c>
      <c r="G8" s="161">
        <f>SUM(H8:I8)</f>
        <v>0</v>
      </c>
      <c r="H8" s="105">
        <v>0</v>
      </c>
      <c r="I8" s="105">
        <v>0</v>
      </c>
      <c r="J8" s="161">
        <f>SUM(K8:L8)</f>
        <v>653</v>
      </c>
      <c r="K8" s="105">
        <v>599.7</v>
      </c>
      <c r="L8" s="105">
        <v>53.3</v>
      </c>
      <c r="M8" s="161">
        <f>SUM(N8:O8)</f>
        <v>93.4</v>
      </c>
      <c r="N8" s="105">
        <v>55.1</v>
      </c>
      <c r="O8" s="105">
        <v>38.3</v>
      </c>
      <c r="P8" s="161">
        <f>SUM(Q8:R8)</f>
        <v>34.9</v>
      </c>
      <c r="Q8" s="105">
        <v>27.5</v>
      </c>
      <c r="R8" s="105">
        <v>7.4</v>
      </c>
      <c r="S8" s="161">
        <f>SUM(T8:U8)</f>
        <v>0</v>
      </c>
      <c r="T8" s="105">
        <v>0</v>
      </c>
      <c r="U8" s="105">
        <v>0</v>
      </c>
      <c r="V8" s="161">
        <f>SUM(W8:X8)</f>
        <v>0</v>
      </c>
      <c r="W8" s="105">
        <v>0</v>
      </c>
      <c r="X8" s="105">
        <v>0</v>
      </c>
      <c r="Y8" s="170">
        <v>83.8</v>
      </c>
      <c r="Z8" s="162">
        <f>D8+Y8</f>
        <v>865.0999999999999</v>
      </c>
      <c r="AA8" s="171">
        <f>SUM(AB8:AC8)</f>
        <v>781.3</v>
      </c>
      <c r="AB8" s="172">
        <f>G8+J8+M8+S8+V8</f>
        <v>746.4</v>
      </c>
      <c r="AC8" s="173">
        <f>P8</f>
        <v>34.9</v>
      </c>
      <c r="AD8" s="174">
        <f t="shared" si="6"/>
        <v>703.0384615038527</v>
      </c>
      <c r="AE8" s="175">
        <f t="shared" si="7"/>
        <v>671.634337215507</v>
      </c>
      <c r="AF8" s="176">
        <f t="shared" si="8"/>
        <v>31.404124288345653</v>
      </c>
      <c r="AG8" s="177">
        <f t="shared" si="9"/>
        <v>778.4443530615421</v>
      </c>
      <c r="AH8" s="178">
        <f t="shared" si="10"/>
        <v>75.40589155768954</v>
      </c>
      <c r="AI8" s="179">
        <f>AC8*100/AA8</f>
        <v>4.46691411749648</v>
      </c>
    </row>
    <row r="9" spans="1:35" s="180" customFormat="1" ht="19.5" customHeight="1">
      <c r="A9" s="108">
        <v>4</v>
      </c>
      <c r="B9" s="107" t="s">
        <v>22</v>
      </c>
      <c r="C9" s="163">
        <v>95228</v>
      </c>
      <c r="D9" s="164">
        <f t="shared" si="12"/>
        <v>1366.3</v>
      </c>
      <c r="E9" s="160">
        <f t="shared" si="12"/>
        <v>1329.9999999999998</v>
      </c>
      <c r="F9" s="160">
        <f t="shared" si="12"/>
        <v>36.300000000000004</v>
      </c>
      <c r="G9" s="165">
        <f t="shared" si="1"/>
        <v>0</v>
      </c>
      <c r="H9" s="109">
        <v>0</v>
      </c>
      <c r="I9" s="109">
        <v>0</v>
      </c>
      <c r="J9" s="165">
        <f aca="true" t="shared" si="13" ref="J9:J38">SUM(K9:L9)</f>
        <v>1180.1</v>
      </c>
      <c r="K9" s="109">
        <v>1157.1</v>
      </c>
      <c r="L9" s="109">
        <v>23</v>
      </c>
      <c r="M9" s="165">
        <f aca="true" t="shared" si="14" ref="M9:M38">SUM(N9:O9)</f>
        <v>79.19999999999999</v>
      </c>
      <c r="N9" s="109">
        <v>71.1</v>
      </c>
      <c r="O9" s="109">
        <v>8.1</v>
      </c>
      <c r="P9" s="165">
        <f aca="true" t="shared" si="15" ref="P9:P38">SUM(Q9:R9)</f>
        <v>101.8</v>
      </c>
      <c r="Q9" s="109">
        <v>101.8</v>
      </c>
      <c r="R9" s="109">
        <v>0</v>
      </c>
      <c r="S9" s="165">
        <f aca="true" t="shared" si="16" ref="S9:S38">SUM(T9:U9)</f>
        <v>0</v>
      </c>
      <c r="T9" s="109">
        <v>0</v>
      </c>
      <c r="U9" s="109">
        <v>0</v>
      </c>
      <c r="V9" s="165">
        <f aca="true" t="shared" si="17" ref="V9:V38">SUM(W9:X9)</f>
        <v>5.2</v>
      </c>
      <c r="W9" s="109">
        <v>0</v>
      </c>
      <c r="X9" s="109">
        <v>5.2</v>
      </c>
      <c r="Y9" s="182">
        <v>891.6</v>
      </c>
      <c r="Z9" s="166">
        <f t="shared" si="2"/>
        <v>2257.9</v>
      </c>
      <c r="AA9" s="167">
        <f t="shared" si="3"/>
        <v>1366.3</v>
      </c>
      <c r="AB9" s="183">
        <f t="shared" si="4"/>
        <v>1264.5</v>
      </c>
      <c r="AC9" s="184">
        <f t="shared" si="5"/>
        <v>101.8</v>
      </c>
      <c r="AD9" s="185">
        <f t="shared" si="6"/>
        <v>462.8280920358203</v>
      </c>
      <c r="AE9" s="186">
        <f t="shared" si="7"/>
        <v>428.3437915386773</v>
      </c>
      <c r="AF9" s="187">
        <f t="shared" si="8"/>
        <v>34.484300497143025</v>
      </c>
      <c r="AG9" s="188">
        <f t="shared" si="9"/>
        <v>764.8536551326054</v>
      </c>
      <c r="AH9" s="189">
        <f t="shared" si="10"/>
        <v>302.02556309678505</v>
      </c>
      <c r="AI9" s="190">
        <f t="shared" si="11"/>
        <v>7.450779477420772</v>
      </c>
    </row>
    <row r="10" spans="1:35" s="180" customFormat="1" ht="19.5" customHeight="1">
      <c r="A10" s="108">
        <v>5</v>
      </c>
      <c r="B10" s="107" t="s">
        <v>119</v>
      </c>
      <c r="C10" s="163">
        <v>92556</v>
      </c>
      <c r="D10" s="164">
        <f t="shared" si="12"/>
        <v>1405.5</v>
      </c>
      <c r="E10" s="160">
        <f t="shared" si="12"/>
        <v>1328.8000000000002</v>
      </c>
      <c r="F10" s="160">
        <f t="shared" si="12"/>
        <v>76.7</v>
      </c>
      <c r="G10" s="165">
        <f t="shared" si="1"/>
        <v>0</v>
      </c>
      <c r="H10" s="109">
        <v>0</v>
      </c>
      <c r="I10" s="109">
        <v>0</v>
      </c>
      <c r="J10" s="165">
        <f t="shared" si="13"/>
        <v>1016.5</v>
      </c>
      <c r="K10" s="109">
        <v>964.3</v>
      </c>
      <c r="L10" s="109">
        <v>52.2</v>
      </c>
      <c r="M10" s="165">
        <f t="shared" si="14"/>
        <v>84.9</v>
      </c>
      <c r="N10" s="109">
        <v>60.4</v>
      </c>
      <c r="O10" s="109">
        <v>24.5</v>
      </c>
      <c r="P10" s="165">
        <f t="shared" si="15"/>
        <v>304.1</v>
      </c>
      <c r="Q10" s="109">
        <v>304.1</v>
      </c>
      <c r="R10" s="109">
        <v>0</v>
      </c>
      <c r="S10" s="165">
        <f t="shared" si="16"/>
        <v>0</v>
      </c>
      <c r="T10" s="109">
        <v>0</v>
      </c>
      <c r="U10" s="109">
        <v>0</v>
      </c>
      <c r="V10" s="165">
        <f t="shared" si="17"/>
        <v>0</v>
      </c>
      <c r="W10" s="109">
        <v>0</v>
      </c>
      <c r="X10" s="109">
        <v>0</v>
      </c>
      <c r="Y10" s="182">
        <v>701.6</v>
      </c>
      <c r="Z10" s="166">
        <f t="shared" si="2"/>
        <v>2107.1</v>
      </c>
      <c r="AA10" s="167">
        <f t="shared" si="3"/>
        <v>1405.5</v>
      </c>
      <c r="AB10" s="183">
        <f t="shared" si="4"/>
        <v>1101.4</v>
      </c>
      <c r="AC10" s="184">
        <f t="shared" si="5"/>
        <v>304.1</v>
      </c>
      <c r="AD10" s="185">
        <f t="shared" si="6"/>
        <v>489.8516538897463</v>
      </c>
      <c r="AE10" s="186">
        <f t="shared" si="7"/>
        <v>383.8652519346614</v>
      </c>
      <c r="AF10" s="187">
        <f t="shared" si="8"/>
        <v>105.98640195508492</v>
      </c>
      <c r="AG10" s="188">
        <f t="shared" si="9"/>
        <v>734.3766772757625</v>
      </c>
      <c r="AH10" s="189">
        <f t="shared" si="10"/>
        <v>244.52502338601636</v>
      </c>
      <c r="AI10" s="190">
        <f t="shared" si="11"/>
        <v>21.6364283173248</v>
      </c>
    </row>
    <row r="11" spans="1:36" s="180" customFormat="1" ht="19.5" customHeight="1">
      <c r="A11" s="108">
        <v>6</v>
      </c>
      <c r="B11" s="107" t="s">
        <v>120</v>
      </c>
      <c r="C11" s="163">
        <v>34696</v>
      </c>
      <c r="D11" s="164">
        <f>G11+J11+M11+P11+S11+V11</f>
        <v>722.6</v>
      </c>
      <c r="E11" s="160">
        <f t="shared" si="12"/>
        <v>622.6</v>
      </c>
      <c r="F11" s="160">
        <f t="shared" si="12"/>
        <v>100</v>
      </c>
      <c r="G11" s="165">
        <f>SUM(H11:I11)</f>
        <v>0</v>
      </c>
      <c r="H11" s="109">
        <v>0</v>
      </c>
      <c r="I11" s="109">
        <v>0</v>
      </c>
      <c r="J11" s="165">
        <f t="shared" si="13"/>
        <v>579.1</v>
      </c>
      <c r="K11" s="109">
        <v>506.1</v>
      </c>
      <c r="L11" s="109">
        <v>73</v>
      </c>
      <c r="M11" s="165">
        <f t="shared" si="14"/>
        <v>47.400000000000006</v>
      </c>
      <c r="N11" s="109">
        <v>26.6</v>
      </c>
      <c r="O11" s="109">
        <v>20.8</v>
      </c>
      <c r="P11" s="165">
        <f t="shared" si="15"/>
        <v>96.10000000000001</v>
      </c>
      <c r="Q11" s="109">
        <v>89.9</v>
      </c>
      <c r="R11" s="109">
        <v>6.2</v>
      </c>
      <c r="S11" s="165">
        <f t="shared" si="16"/>
        <v>0</v>
      </c>
      <c r="T11" s="109">
        <v>0</v>
      </c>
      <c r="U11" s="109">
        <v>0</v>
      </c>
      <c r="V11" s="165">
        <f t="shared" si="17"/>
        <v>0</v>
      </c>
      <c r="W11" s="109">
        <v>0</v>
      </c>
      <c r="X11" s="109">
        <v>0</v>
      </c>
      <c r="Y11" s="182">
        <v>303</v>
      </c>
      <c r="Z11" s="166">
        <f t="shared" si="2"/>
        <v>1025.6</v>
      </c>
      <c r="AA11" s="167">
        <f t="shared" si="3"/>
        <v>722.6</v>
      </c>
      <c r="AB11" s="183">
        <f t="shared" si="4"/>
        <v>626.5</v>
      </c>
      <c r="AC11" s="184">
        <f t="shared" si="5"/>
        <v>96.10000000000001</v>
      </c>
      <c r="AD11" s="185">
        <f t="shared" si="6"/>
        <v>671.8260727275432</v>
      </c>
      <c r="AE11" s="186">
        <f t="shared" si="7"/>
        <v>582.4785975142621</v>
      </c>
      <c r="AF11" s="187">
        <f t="shared" si="8"/>
        <v>89.34747521328107</v>
      </c>
      <c r="AG11" s="188">
        <f t="shared" si="9"/>
        <v>953.5355939515198</v>
      </c>
      <c r="AH11" s="189">
        <f t="shared" si="10"/>
        <v>281.7095212239767</v>
      </c>
      <c r="AI11" s="190">
        <f t="shared" si="11"/>
        <v>13.299197342928315</v>
      </c>
      <c r="AJ11" s="191"/>
    </row>
    <row r="12" spans="1:35" s="180" customFormat="1" ht="19.5" customHeight="1">
      <c r="A12" s="108">
        <v>7</v>
      </c>
      <c r="B12" s="107" t="s">
        <v>25</v>
      </c>
      <c r="C12" s="163">
        <v>26555</v>
      </c>
      <c r="D12" s="164">
        <f>G12+J12+M12+P12+S12+V12</f>
        <v>450.3</v>
      </c>
      <c r="E12" s="160">
        <f>H12+K12+N12+Q12+T12+W12</f>
        <v>427.90000000000003</v>
      </c>
      <c r="F12" s="160">
        <f>I12+L12+O12+R12+U12+X12</f>
        <v>22.400000000000002</v>
      </c>
      <c r="G12" s="165">
        <f>SUM(H12:I12)</f>
        <v>0</v>
      </c>
      <c r="H12" s="109">
        <v>0</v>
      </c>
      <c r="I12" s="109">
        <v>0</v>
      </c>
      <c r="J12" s="165">
        <f>SUM(K12:L12)</f>
        <v>320.5</v>
      </c>
      <c r="K12" s="109">
        <v>312.6</v>
      </c>
      <c r="L12" s="109">
        <v>7.9</v>
      </c>
      <c r="M12" s="165">
        <f>SUM(N12:O12)</f>
        <v>21.1</v>
      </c>
      <c r="N12" s="109">
        <v>18.3</v>
      </c>
      <c r="O12" s="109">
        <v>2.8</v>
      </c>
      <c r="P12" s="165">
        <f>SUM(Q12:R12)</f>
        <v>99.30000000000001</v>
      </c>
      <c r="Q12" s="109">
        <v>89.4</v>
      </c>
      <c r="R12" s="109">
        <v>9.9</v>
      </c>
      <c r="S12" s="165">
        <f t="shared" si="16"/>
        <v>0.5</v>
      </c>
      <c r="T12" s="109">
        <v>0.4</v>
      </c>
      <c r="U12" s="109">
        <v>0.1</v>
      </c>
      <c r="V12" s="165">
        <f>SUM(W12:X12)</f>
        <v>8.9</v>
      </c>
      <c r="W12" s="109">
        <v>7.2</v>
      </c>
      <c r="X12" s="109">
        <v>1.7</v>
      </c>
      <c r="Y12" s="182">
        <v>177.3</v>
      </c>
      <c r="Z12" s="166">
        <f>D12+Y12</f>
        <v>627.6</v>
      </c>
      <c r="AA12" s="167">
        <f>SUM(AB12:AC12)</f>
        <v>450.3</v>
      </c>
      <c r="AB12" s="183">
        <f>G12+J12+M12+S12+V12</f>
        <v>351</v>
      </c>
      <c r="AC12" s="184">
        <f>P12</f>
        <v>99.30000000000001</v>
      </c>
      <c r="AD12" s="185">
        <f t="shared" si="6"/>
        <v>547.0083393565395</v>
      </c>
      <c r="AE12" s="186">
        <f t="shared" si="7"/>
        <v>426.3822498648575</v>
      </c>
      <c r="AF12" s="187">
        <f t="shared" si="8"/>
        <v>120.62608949168191</v>
      </c>
      <c r="AG12" s="188">
        <f t="shared" si="9"/>
        <v>762.3860399293008</v>
      </c>
      <c r="AH12" s="189">
        <f t="shared" si="10"/>
        <v>215.37770057276137</v>
      </c>
      <c r="AI12" s="190">
        <f>AC12*100/AA12</f>
        <v>22.05196535642905</v>
      </c>
    </row>
    <row r="13" spans="1:35" s="180" customFormat="1" ht="19.5" customHeight="1">
      <c r="A13" s="108">
        <v>8</v>
      </c>
      <c r="B13" s="107" t="s">
        <v>136</v>
      </c>
      <c r="C13" s="163">
        <v>115437</v>
      </c>
      <c r="D13" s="164">
        <f t="shared" si="12"/>
        <v>1937.4</v>
      </c>
      <c r="E13" s="160">
        <f t="shared" si="12"/>
        <v>1788.1999999999998</v>
      </c>
      <c r="F13" s="160">
        <f t="shared" si="12"/>
        <v>149.2</v>
      </c>
      <c r="G13" s="165">
        <f t="shared" si="1"/>
        <v>0</v>
      </c>
      <c r="H13" s="109">
        <v>0</v>
      </c>
      <c r="I13" s="109">
        <v>0</v>
      </c>
      <c r="J13" s="165">
        <f>SUM(K13:L13)</f>
        <v>1551.2</v>
      </c>
      <c r="K13" s="109">
        <v>1456.5</v>
      </c>
      <c r="L13" s="109">
        <v>94.7</v>
      </c>
      <c r="M13" s="165">
        <f t="shared" si="14"/>
        <v>122.1</v>
      </c>
      <c r="N13" s="109">
        <v>98.6</v>
      </c>
      <c r="O13" s="109">
        <v>23.5</v>
      </c>
      <c r="P13" s="165">
        <f t="shared" si="15"/>
        <v>233.2</v>
      </c>
      <c r="Q13" s="109">
        <v>233.1</v>
      </c>
      <c r="R13" s="109">
        <v>0.1</v>
      </c>
      <c r="S13" s="165">
        <f t="shared" si="16"/>
        <v>0</v>
      </c>
      <c r="T13" s="109">
        <v>0</v>
      </c>
      <c r="U13" s="109">
        <v>0</v>
      </c>
      <c r="V13" s="165">
        <f t="shared" si="17"/>
        <v>30.9</v>
      </c>
      <c r="W13" s="109">
        <v>0</v>
      </c>
      <c r="X13" s="109">
        <v>30.9</v>
      </c>
      <c r="Y13" s="182">
        <v>736.6</v>
      </c>
      <c r="Z13" s="166">
        <f t="shared" si="2"/>
        <v>2674</v>
      </c>
      <c r="AA13" s="167">
        <f t="shared" si="3"/>
        <v>1937.4</v>
      </c>
      <c r="AB13" s="183">
        <f t="shared" si="4"/>
        <v>1704.2</v>
      </c>
      <c r="AC13" s="184">
        <f t="shared" si="5"/>
        <v>233.2</v>
      </c>
      <c r="AD13" s="185">
        <f t="shared" si="6"/>
        <v>541.3929172929684</v>
      </c>
      <c r="AE13" s="186">
        <f t="shared" si="7"/>
        <v>476.2268037837703</v>
      </c>
      <c r="AF13" s="187">
        <f t="shared" si="8"/>
        <v>65.166113509198</v>
      </c>
      <c r="AG13" s="188">
        <f t="shared" si="9"/>
        <v>747.230649758128</v>
      </c>
      <c r="AH13" s="189">
        <f t="shared" si="10"/>
        <v>205.83773246515977</v>
      </c>
      <c r="AI13" s="190">
        <f t="shared" si="11"/>
        <v>12.036750283885619</v>
      </c>
    </row>
    <row r="14" spans="1:35" s="181" customFormat="1" ht="17.25" customHeight="1">
      <c r="A14" s="102">
        <v>9</v>
      </c>
      <c r="B14" s="107" t="s">
        <v>137</v>
      </c>
      <c r="C14" s="163">
        <v>18931</v>
      </c>
      <c r="D14" s="164">
        <f t="shared" si="12"/>
        <v>353.5</v>
      </c>
      <c r="E14" s="160">
        <f>H14+K14+N14+Q14+T14+W14</f>
        <v>268.40000000000003</v>
      </c>
      <c r="F14" s="160">
        <f t="shared" si="12"/>
        <v>85.10000000000001</v>
      </c>
      <c r="G14" s="165">
        <f>SUM(H14:I14)</f>
        <v>0</v>
      </c>
      <c r="H14" s="109">
        <v>0</v>
      </c>
      <c r="I14" s="109">
        <v>0</v>
      </c>
      <c r="J14" s="165">
        <f t="shared" si="13"/>
        <v>285.20000000000005</v>
      </c>
      <c r="K14" s="109">
        <v>218.8</v>
      </c>
      <c r="L14" s="109">
        <v>66.4</v>
      </c>
      <c r="M14" s="165">
        <f t="shared" si="14"/>
        <v>10.9</v>
      </c>
      <c r="N14" s="109">
        <v>3.5</v>
      </c>
      <c r="O14" s="109">
        <v>7.4</v>
      </c>
      <c r="P14" s="165">
        <f t="shared" si="15"/>
        <v>57.400000000000006</v>
      </c>
      <c r="Q14" s="109">
        <v>46.1</v>
      </c>
      <c r="R14" s="109">
        <v>11.3</v>
      </c>
      <c r="S14" s="165">
        <v>0</v>
      </c>
      <c r="T14" s="109">
        <v>0</v>
      </c>
      <c r="U14" s="109">
        <v>0</v>
      </c>
      <c r="V14" s="165">
        <f t="shared" si="17"/>
        <v>0</v>
      </c>
      <c r="W14" s="109">
        <v>0</v>
      </c>
      <c r="X14" s="109">
        <v>0</v>
      </c>
      <c r="Y14" s="182">
        <v>85.8</v>
      </c>
      <c r="Z14" s="166">
        <f t="shared" si="2"/>
        <v>439.3</v>
      </c>
      <c r="AA14" s="167">
        <f t="shared" si="3"/>
        <v>353.5</v>
      </c>
      <c r="AB14" s="183">
        <f>G14+J14+M14+S14+V14</f>
        <v>296.1</v>
      </c>
      <c r="AC14" s="184">
        <f>P14</f>
        <v>57.400000000000006</v>
      </c>
      <c r="AD14" s="192">
        <f t="shared" si="6"/>
        <v>602.35728733039</v>
      </c>
      <c r="AE14" s="186">
        <f t="shared" si="7"/>
        <v>504.5487773084257</v>
      </c>
      <c r="AF14" s="187">
        <f t="shared" si="8"/>
        <v>97.80851002196432</v>
      </c>
      <c r="AG14" s="188">
        <f t="shared" si="9"/>
        <v>748.5588580600858</v>
      </c>
      <c r="AH14" s="193">
        <f t="shared" si="10"/>
        <v>146.2015707296958</v>
      </c>
      <c r="AI14" s="190">
        <f>AC14*100/AA14</f>
        <v>16.23762376237624</v>
      </c>
    </row>
    <row r="15" spans="1:35" s="181" customFormat="1" ht="19.5" customHeight="1">
      <c r="A15" s="102">
        <v>10</v>
      </c>
      <c r="B15" s="107" t="s">
        <v>27</v>
      </c>
      <c r="C15" s="163">
        <v>32986</v>
      </c>
      <c r="D15" s="164">
        <f t="shared" si="12"/>
        <v>689.3000000000001</v>
      </c>
      <c r="E15" s="160">
        <f t="shared" si="12"/>
        <v>604.1</v>
      </c>
      <c r="F15" s="160">
        <f t="shared" si="12"/>
        <v>85.2</v>
      </c>
      <c r="G15" s="165">
        <f t="shared" si="1"/>
        <v>494.8</v>
      </c>
      <c r="H15" s="109">
        <v>494.8</v>
      </c>
      <c r="I15" s="109">
        <v>0</v>
      </c>
      <c r="J15" s="165">
        <f t="shared" si="13"/>
        <v>53.9</v>
      </c>
      <c r="K15" s="109">
        <v>0</v>
      </c>
      <c r="L15" s="109">
        <v>53.9</v>
      </c>
      <c r="M15" s="165">
        <f t="shared" si="14"/>
        <v>11.8</v>
      </c>
      <c r="N15" s="109">
        <v>0</v>
      </c>
      <c r="O15" s="109">
        <v>11.8</v>
      </c>
      <c r="P15" s="165">
        <f t="shared" si="15"/>
        <v>104.7</v>
      </c>
      <c r="Q15" s="109">
        <v>104.7</v>
      </c>
      <c r="R15" s="109">
        <v>0</v>
      </c>
      <c r="S15" s="165">
        <f t="shared" si="16"/>
        <v>0</v>
      </c>
      <c r="T15" s="109">
        <v>0</v>
      </c>
      <c r="U15" s="109">
        <v>0</v>
      </c>
      <c r="V15" s="165">
        <f t="shared" si="17"/>
        <v>24.1</v>
      </c>
      <c r="W15" s="109">
        <v>4.6</v>
      </c>
      <c r="X15" s="109">
        <v>19.5</v>
      </c>
      <c r="Y15" s="182">
        <v>411.4</v>
      </c>
      <c r="Z15" s="166">
        <f t="shared" si="2"/>
        <v>1100.7</v>
      </c>
      <c r="AA15" s="167">
        <f t="shared" si="3"/>
        <v>689.3000000000001</v>
      </c>
      <c r="AB15" s="183">
        <f>G15+J15+M15+S15+V15</f>
        <v>584.6</v>
      </c>
      <c r="AC15" s="184">
        <f>P15</f>
        <v>104.7</v>
      </c>
      <c r="AD15" s="185">
        <f t="shared" si="6"/>
        <v>674.088518491716</v>
      </c>
      <c r="AE15" s="186">
        <f t="shared" si="7"/>
        <v>571.6990394752025</v>
      </c>
      <c r="AF15" s="187">
        <f t="shared" si="8"/>
        <v>102.38947901651338</v>
      </c>
      <c r="AG15" s="188">
        <f t="shared" si="9"/>
        <v>1076.4097378555518</v>
      </c>
      <c r="AH15" s="189">
        <f t="shared" si="10"/>
        <v>402.32121936383567</v>
      </c>
      <c r="AI15" s="190">
        <f>AC15*100/AA15</f>
        <v>15.189322501088059</v>
      </c>
    </row>
    <row r="16" spans="1:35" s="180" customFormat="1" ht="19.5" customHeight="1">
      <c r="A16" s="108">
        <v>11</v>
      </c>
      <c r="B16" s="107" t="s">
        <v>123</v>
      </c>
      <c r="C16" s="163">
        <v>26576</v>
      </c>
      <c r="D16" s="164">
        <f>G16+J16+M16+P16+S16+V16</f>
        <v>482.6</v>
      </c>
      <c r="E16" s="160">
        <f t="shared" si="12"/>
        <v>463.3</v>
      </c>
      <c r="F16" s="160">
        <f t="shared" si="12"/>
        <v>19.299999999999997</v>
      </c>
      <c r="G16" s="165">
        <f t="shared" si="1"/>
        <v>0</v>
      </c>
      <c r="H16" s="109">
        <v>0</v>
      </c>
      <c r="I16" s="109">
        <v>0</v>
      </c>
      <c r="J16" s="165">
        <f t="shared" si="13"/>
        <v>390.1</v>
      </c>
      <c r="K16" s="109">
        <v>382</v>
      </c>
      <c r="L16" s="109">
        <v>8.1</v>
      </c>
      <c r="M16" s="165">
        <f t="shared" si="14"/>
        <v>16.2</v>
      </c>
      <c r="N16" s="109">
        <v>13.6</v>
      </c>
      <c r="O16" s="109">
        <v>2.6</v>
      </c>
      <c r="P16" s="165">
        <f t="shared" si="15"/>
        <v>53.1</v>
      </c>
      <c r="Q16" s="109">
        <v>52.5</v>
      </c>
      <c r="R16" s="109">
        <v>0.6</v>
      </c>
      <c r="S16" s="165">
        <f t="shared" si="16"/>
        <v>0</v>
      </c>
      <c r="T16" s="109">
        <v>0</v>
      </c>
      <c r="U16" s="109">
        <v>0</v>
      </c>
      <c r="V16" s="165">
        <f t="shared" si="17"/>
        <v>23.2</v>
      </c>
      <c r="W16" s="109">
        <v>15.2</v>
      </c>
      <c r="X16" s="109">
        <v>8</v>
      </c>
      <c r="Y16" s="182">
        <v>194</v>
      </c>
      <c r="Z16" s="166">
        <f t="shared" si="2"/>
        <v>676.6</v>
      </c>
      <c r="AA16" s="167">
        <f t="shared" si="3"/>
        <v>482.6</v>
      </c>
      <c r="AB16" s="183">
        <f t="shared" si="4"/>
        <v>429.5</v>
      </c>
      <c r="AC16" s="184">
        <f t="shared" si="5"/>
        <v>53.1</v>
      </c>
      <c r="AD16" s="185">
        <f t="shared" si="6"/>
        <v>585.7819813171234</v>
      </c>
      <c r="AE16" s="186">
        <f t="shared" si="7"/>
        <v>521.3289701112816</v>
      </c>
      <c r="AF16" s="187">
        <f t="shared" si="8"/>
        <v>64.4530112058418</v>
      </c>
      <c r="AG16" s="188">
        <f t="shared" si="9"/>
        <v>821.2600260239655</v>
      </c>
      <c r="AH16" s="189">
        <f t="shared" si="10"/>
        <v>235.47804470684198</v>
      </c>
      <c r="AI16" s="190">
        <f t="shared" si="11"/>
        <v>11.002900953170327</v>
      </c>
    </row>
    <row r="17" spans="1:35" s="180" customFormat="1" ht="19.5" customHeight="1">
      <c r="A17" s="108">
        <v>12</v>
      </c>
      <c r="B17" s="107" t="s">
        <v>124</v>
      </c>
      <c r="C17" s="163">
        <v>25276</v>
      </c>
      <c r="D17" s="164">
        <f t="shared" si="12"/>
        <v>562.8000000000001</v>
      </c>
      <c r="E17" s="160">
        <f t="shared" si="12"/>
        <v>486.4</v>
      </c>
      <c r="F17" s="160">
        <f t="shared" si="12"/>
        <v>76.4</v>
      </c>
      <c r="G17" s="165">
        <f t="shared" si="1"/>
        <v>0</v>
      </c>
      <c r="H17" s="109">
        <v>0</v>
      </c>
      <c r="I17" s="109">
        <v>0</v>
      </c>
      <c r="J17" s="165">
        <f t="shared" si="13"/>
        <v>460.6</v>
      </c>
      <c r="K17" s="109">
        <v>409.5</v>
      </c>
      <c r="L17" s="109">
        <v>51.1</v>
      </c>
      <c r="M17" s="165">
        <f t="shared" si="14"/>
        <v>37.8</v>
      </c>
      <c r="N17" s="109">
        <v>20.2</v>
      </c>
      <c r="O17" s="109">
        <v>17.6</v>
      </c>
      <c r="P17" s="165">
        <f t="shared" si="15"/>
        <v>64.4</v>
      </c>
      <c r="Q17" s="109">
        <v>56.7</v>
      </c>
      <c r="R17" s="109">
        <v>7.7</v>
      </c>
      <c r="S17" s="165">
        <f t="shared" si="16"/>
        <v>0</v>
      </c>
      <c r="T17" s="109">
        <v>0</v>
      </c>
      <c r="U17" s="109">
        <v>0</v>
      </c>
      <c r="V17" s="165">
        <f t="shared" si="17"/>
        <v>0</v>
      </c>
      <c r="W17" s="109">
        <v>0</v>
      </c>
      <c r="X17" s="109">
        <v>0</v>
      </c>
      <c r="Y17" s="182">
        <v>277.2</v>
      </c>
      <c r="Z17" s="166">
        <f t="shared" si="2"/>
        <v>840</v>
      </c>
      <c r="AA17" s="167">
        <f t="shared" si="3"/>
        <v>562.8000000000001</v>
      </c>
      <c r="AB17" s="183">
        <f t="shared" si="4"/>
        <v>498.40000000000003</v>
      </c>
      <c r="AC17" s="184">
        <f t="shared" si="5"/>
        <v>64.4</v>
      </c>
      <c r="AD17" s="185">
        <f t="shared" si="6"/>
        <v>718.2639147680575</v>
      </c>
      <c r="AE17" s="186">
        <f t="shared" si="7"/>
        <v>636.0745115856429</v>
      </c>
      <c r="AF17" s="187">
        <f t="shared" si="8"/>
        <v>82.18940318241454</v>
      </c>
      <c r="AG17" s="188">
        <f t="shared" si="9"/>
        <v>1072.0356936836677</v>
      </c>
      <c r="AH17" s="189">
        <f t="shared" si="10"/>
        <v>353.77177891561035</v>
      </c>
      <c r="AI17" s="190">
        <f t="shared" si="11"/>
        <v>11.442786069651742</v>
      </c>
    </row>
    <row r="18" spans="1:35" s="180" customFormat="1" ht="19.5" customHeight="1">
      <c r="A18" s="108">
        <v>13</v>
      </c>
      <c r="B18" s="107" t="s">
        <v>125</v>
      </c>
      <c r="C18" s="163">
        <v>116082</v>
      </c>
      <c r="D18" s="164">
        <f t="shared" si="12"/>
        <v>1912.9000000000003</v>
      </c>
      <c r="E18" s="160">
        <f t="shared" si="12"/>
        <v>1784.8000000000002</v>
      </c>
      <c r="F18" s="160">
        <f t="shared" si="12"/>
        <v>128.10000000000002</v>
      </c>
      <c r="G18" s="165">
        <f t="shared" si="1"/>
        <v>0</v>
      </c>
      <c r="H18" s="109">
        <v>0</v>
      </c>
      <c r="I18" s="109">
        <v>0</v>
      </c>
      <c r="J18" s="165">
        <f t="shared" si="13"/>
        <v>1585.8000000000002</v>
      </c>
      <c r="K18" s="109">
        <v>1495.4</v>
      </c>
      <c r="L18" s="109">
        <v>90.4</v>
      </c>
      <c r="M18" s="165">
        <f t="shared" si="14"/>
        <v>109.4</v>
      </c>
      <c r="N18" s="109">
        <v>71.7</v>
      </c>
      <c r="O18" s="109">
        <v>37.7</v>
      </c>
      <c r="P18" s="165">
        <f t="shared" si="15"/>
        <v>217.7</v>
      </c>
      <c r="Q18" s="109">
        <v>217.7</v>
      </c>
      <c r="R18" s="109">
        <v>0</v>
      </c>
      <c r="S18" s="165">
        <f t="shared" si="16"/>
        <v>0</v>
      </c>
      <c r="T18" s="109">
        <v>0</v>
      </c>
      <c r="U18" s="109">
        <v>0</v>
      </c>
      <c r="V18" s="165">
        <v>0</v>
      </c>
      <c r="W18" s="109">
        <v>0</v>
      </c>
      <c r="X18" s="109">
        <v>0</v>
      </c>
      <c r="Y18" s="182">
        <v>1067.4</v>
      </c>
      <c r="Z18" s="166">
        <f t="shared" si="2"/>
        <v>2980.3</v>
      </c>
      <c r="AA18" s="167">
        <f t="shared" si="3"/>
        <v>1912.9000000000003</v>
      </c>
      <c r="AB18" s="183">
        <f t="shared" si="4"/>
        <v>1695.2000000000003</v>
      </c>
      <c r="AC18" s="184">
        <f t="shared" si="5"/>
        <v>217.7</v>
      </c>
      <c r="AD18" s="185">
        <f t="shared" si="6"/>
        <v>531.5763995529302</v>
      </c>
      <c r="AE18" s="186">
        <f t="shared" si="7"/>
        <v>471.0796761577328</v>
      </c>
      <c r="AF18" s="187">
        <f t="shared" si="8"/>
        <v>60.49672339519727</v>
      </c>
      <c r="AG18" s="177">
        <f t="shared" si="9"/>
        <v>828.1965307060472</v>
      </c>
      <c r="AH18" s="189">
        <f t="shared" si="10"/>
        <v>296.62013115311703</v>
      </c>
      <c r="AI18" s="190">
        <f t="shared" si="11"/>
        <v>11.380626274243294</v>
      </c>
    </row>
    <row r="19" spans="1:35" s="180" customFormat="1" ht="19.5" customHeight="1">
      <c r="A19" s="108">
        <v>14</v>
      </c>
      <c r="B19" s="107" t="s">
        <v>69</v>
      </c>
      <c r="C19" s="163">
        <v>55448</v>
      </c>
      <c r="D19" s="164">
        <f t="shared" si="12"/>
        <v>1082.1</v>
      </c>
      <c r="E19" s="160">
        <f t="shared" si="12"/>
        <v>1000.8</v>
      </c>
      <c r="F19" s="160">
        <f t="shared" si="12"/>
        <v>81.3</v>
      </c>
      <c r="G19" s="165">
        <f t="shared" si="1"/>
        <v>0</v>
      </c>
      <c r="H19" s="109">
        <v>0</v>
      </c>
      <c r="I19" s="109">
        <v>0</v>
      </c>
      <c r="J19" s="165">
        <f t="shared" si="13"/>
        <v>851.4</v>
      </c>
      <c r="K19" s="109">
        <v>820</v>
      </c>
      <c r="L19" s="109">
        <v>31.4</v>
      </c>
      <c r="M19" s="165">
        <f t="shared" si="14"/>
        <v>0</v>
      </c>
      <c r="N19" s="109">
        <v>0</v>
      </c>
      <c r="O19" s="109">
        <v>0</v>
      </c>
      <c r="P19" s="165">
        <f t="shared" si="15"/>
        <v>160.5</v>
      </c>
      <c r="Q19" s="109">
        <v>148.5</v>
      </c>
      <c r="R19" s="109">
        <v>12</v>
      </c>
      <c r="S19" s="165">
        <f t="shared" si="16"/>
        <v>0</v>
      </c>
      <c r="T19" s="109">
        <v>0</v>
      </c>
      <c r="U19" s="109">
        <v>0</v>
      </c>
      <c r="V19" s="165">
        <f t="shared" si="17"/>
        <v>70.19999999999999</v>
      </c>
      <c r="W19" s="109">
        <v>32.3</v>
      </c>
      <c r="X19" s="109">
        <v>37.9</v>
      </c>
      <c r="Y19" s="182">
        <v>294.8</v>
      </c>
      <c r="Z19" s="166">
        <f t="shared" si="2"/>
        <v>1376.8999999999999</v>
      </c>
      <c r="AA19" s="167">
        <f t="shared" si="3"/>
        <v>1082.1</v>
      </c>
      <c r="AB19" s="183">
        <f t="shared" si="4"/>
        <v>921.5999999999999</v>
      </c>
      <c r="AC19" s="184">
        <f t="shared" si="5"/>
        <v>160.5</v>
      </c>
      <c r="AD19" s="185">
        <f t="shared" si="6"/>
        <v>629.5349086153374</v>
      </c>
      <c r="AE19" s="186">
        <f t="shared" si="7"/>
        <v>536.1605875426438</v>
      </c>
      <c r="AF19" s="187">
        <f t="shared" si="8"/>
        <v>93.3743210726935</v>
      </c>
      <c r="AG19" s="177">
        <f t="shared" si="9"/>
        <v>801.0411382242472</v>
      </c>
      <c r="AH19" s="189">
        <f t="shared" si="10"/>
        <v>171.50622960890996</v>
      </c>
      <c r="AI19" s="190">
        <f t="shared" si="11"/>
        <v>14.832270584973664</v>
      </c>
    </row>
    <row r="20" spans="1:35" s="180" customFormat="1" ht="19.5" customHeight="1">
      <c r="A20" s="108">
        <v>15</v>
      </c>
      <c r="B20" s="107" t="s">
        <v>70</v>
      </c>
      <c r="C20" s="163">
        <v>16387</v>
      </c>
      <c r="D20" s="164">
        <f t="shared" si="12"/>
        <v>385.6</v>
      </c>
      <c r="E20" s="160">
        <f t="shared" si="12"/>
        <v>346.1</v>
      </c>
      <c r="F20" s="160">
        <f t="shared" si="12"/>
        <v>39.5</v>
      </c>
      <c r="G20" s="165">
        <f>SUM(H20:I20)</f>
        <v>0</v>
      </c>
      <c r="H20" s="109">
        <v>0</v>
      </c>
      <c r="I20" s="109">
        <v>0</v>
      </c>
      <c r="J20" s="165">
        <f>SUM(K20:L20)</f>
        <v>299.7</v>
      </c>
      <c r="K20" s="109">
        <v>292</v>
      </c>
      <c r="L20" s="109">
        <v>7.7</v>
      </c>
      <c r="M20" s="165">
        <f>SUM(N20:O20)</f>
        <v>0</v>
      </c>
      <c r="N20" s="109">
        <v>0</v>
      </c>
      <c r="O20" s="109">
        <v>0</v>
      </c>
      <c r="P20" s="165">
        <f>SUM(Q20:R20)</f>
        <v>42.3</v>
      </c>
      <c r="Q20" s="109">
        <v>42.3</v>
      </c>
      <c r="R20" s="109">
        <v>0</v>
      </c>
      <c r="S20" s="165">
        <f>SUM(T20:U20)</f>
        <v>0</v>
      </c>
      <c r="T20" s="109">
        <v>0</v>
      </c>
      <c r="U20" s="109">
        <v>0</v>
      </c>
      <c r="V20" s="165">
        <f>SUM(W20:X20)</f>
        <v>43.6</v>
      </c>
      <c r="W20" s="109">
        <v>11.8</v>
      </c>
      <c r="X20" s="109">
        <v>31.8</v>
      </c>
      <c r="Y20" s="182">
        <v>167.6</v>
      </c>
      <c r="Z20" s="166">
        <f>D20+Y20</f>
        <v>553.2</v>
      </c>
      <c r="AA20" s="167">
        <f>SUM(AB20:AC20)</f>
        <v>385.6</v>
      </c>
      <c r="AB20" s="183">
        <f>G20+J20+M20+S20+V20</f>
        <v>343.3</v>
      </c>
      <c r="AC20" s="184">
        <f>P20</f>
        <v>42.3</v>
      </c>
      <c r="AD20" s="185">
        <f t="shared" si="6"/>
        <v>759.0596007456737</v>
      </c>
      <c r="AE20" s="186">
        <f t="shared" si="7"/>
        <v>675.7913924688532</v>
      </c>
      <c r="AF20" s="187">
        <f t="shared" si="8"/>
        <v>83.26820827682052</v>
      </c>
      <c r="AG20" s="188">
        <f t="shared" si="9"/>
        <v>1088.9828089535963</v>
      </c>
      <c r="AH20" s="189">
        <f t="shared" si="10"/>
        <v>329.92320820792247</v>
      </c>
      <c r="AI20" s="190">
        <f>AC20*100/AA20</f>
        <v>10.969917012448132</v>
      </c>
    </row>
    <row r="21" spans="1:35" s="180" customFormat="1" ht="19.5" customHeight="1">
      <c r="A21" s="108">
        <v>16</v>
      </c>
      <c r="B21" s="107" t="s">
        <v>71</v>
      </c>
      <c r="C21" s="163">
        <v>6018</v>
      </c>
      <c r="D21" s="164">
        <f t="shared" si="12"/>
        <v>95.4</v>
      </c>
      <c r="E21" s="160">
        <f>H21+K21+N21+Q21+T21+W21</f>
        <v>94.30000000000001</v>
      </c>
      <c r="F21" s="160">
        <f t="shared" si="12"/>
        <v>1.1</v>
      </c>
      <c r="G21" s="165">
        <f>SUM(H21:I21)</f>
        <v>0</v>
      </c>
      <c r="H21" s="109">
        <v>0</v>
      </c>
      <c r="I21" s="109">
        <v>0</v>
      </c>
      <c r="J21" s="165">
        <f>SUM(K21:L21)</f>
        <v>60.400000000000006</v>
      </c>
      <c r="K21" s="109">
        <v>59.7</v>
      </c>
      <c r="L21" s="109">
        <v>0.7</v>
      </c>
      <c r="M21" s="165">
        <f>SUM(N21:O21)</f>
        <v>4.4</v>
      </c>
      <c r="N21" s="109">
        <v>4</v>
      </c>
      <c r="O21" s="109">
        <v>0.4</v>
      </c>
      <c r="P21" s="165">
        <f>SUM(Q21:R21)</f>
        <v>30.6</v>
      </c>
      <c r="Q21" s="109">
        <v>30.6</v>
      </c>
      <c r="R21" s="109">
        <v>0</v>
      </c>
      <c r="S21" s="165">
        <f>SUM(T21:U21)</f>
        <v>0</v>
      </c>
      <c r="T21" s="109">
        <v>0</v>
      </c>
      <c r="U21" s="109">
        <v>0</v>
      </c>
      <c r="V21" s="165">
        <f>SUM(W21:X21)</f>
        <v>0</v>
      </c>
      <c r="W21" s="109">
        <v>0</v>
      </c>
      <c r="X21" s="109">
        <v>0</v>
      </c>
      <c r="Y21" s="182">
        <v>39.2</v>
      </c>
      <c r="Z21" s="166">
        <f t="shared" si="2"/>
        <v>134.60000000000002</v>
      </c>
      <c r="AA21" s="167">
        <f t="shared" si="3"/>
        <v>95.4</v>
      </c>
      <c r="AB21" s="183">
        <f t="shared" si="4"/>
        <v>64.80000000000001</v>
      </c>
      <c r="AC21" s="184">
        <f t="shared" si="5"/>
        <v>30.6</v>
      </c>
      <c r="AD21" s="185">
        <f t="shared" si="6"/>
        <v>511.36911845109836</v>
      </c>
      <c r="AE21" s="186">
        <f t="shared" si="7"/>
        <v>347.3450615894253</v>
      </c>
      <c r="AF21" s="187">
        <f t="shared" si="8"/>
        <v>164.02405686167305</v>
      </c>
      <c r="AG21" s="188">
        <f t="shared" si="9"/>
        <v>721.4914396595161</v>
      </c>
      <c r="AH21" s="189">
        <f t="shared" si="10"/>
        <v>210.1223212084178</v>
      </c>
      <c r="AI21" s="190">
        <f t="shared" si="11"/>
        <v>32.075471698113205</v>
      </c>
    </row>
    <row r="22" spans="1:35" s="180" customFormat="1" ht="19.5" customHeight="1">
      <c r="A22" s="108">
        <v>17</v>
      </c>
      <c r="B22" s="107" t="s">
        <v>72</v>
      </c>
      <c r="C22" s="163">
        <v>13137</v>
      </c>
      <c r="D22" s="164">
        <f t="shared" si="12"/>
        <v>239.59999999999997</v>
      </c>
      <c r="E22" s="160">
        <f t="shared" si="12"/>
        <v>228.3</v>
      </c>
      <c r="F22" s="160">
        <f t="shared" si="12"/>
        <v>11.3</v>
      </c>
      <c r="G22" s="165">
        <f t="shared" si="1"/>
        <v>0</v>
      </c>
      <c r="H22" s="109">
        <v>0</v>
      </c>
      <c r="I22" s="109">
        <v>0</v>
      </c>
      <c r="J22" s="165">
        <f t="shared" si="13"/>
        <v>198.29999999999998</v>
      </c>
      <c r="K22" s="109">
        <v>190.7</v>
      </c>
      <c r="L22" s="109">
        <v>7.6</v>
      </c>
      <c r="M22" s="165">
        <f>SUM(N22:O22)</f>
        <v>9.5</v>
      </c>
      <c r="N22" s="109">
        <v>7.3</v>
      </c>
      <c r="O22" s="109">
        <v>2.2</v>
      </c>
      <c r="P22" s="165">
        <f t="shared" si="15"/>
        <v>31.2</v>
      </c>
      <c r="Q22" s="109">
        <v>30.3</v>
      </c>
      <c r="R22" s="109">
        <v>0.9</v>
      </c>
      <c r="S22" s="165">
        <v>0</v>
      </c>
      <c r="T22" s="109">
        <v>0</v>
      </c>
      <c r="U22" s="109">
        <v>0</v>
      </c>
      <c r="V22" s="165">
        <f t="shared" si="17"/>
        <v>0.6</v>
      </c>
      <c r="W22" s="109">
        <v>0</v>
      </c>
      <c r="X22" s="109">
        <v>0.6</v>
      </c>
      <c r="Y22" s="182">
        <v>63.2</v>
      </c>
      <c r="Z22" s="166">
        <f t="shared" si="2"/>
        <v>302.79999999999995</v>
      </c>
      <c r="AA22" s="167">
        <f t="shared" si="3"/>
        <v>239.59999999999997</v>
      </c>
      <c r="AB22" s="183">
        <f t="shared" si="4"/>
        <v>208.39999999999998</v>
      </c>
      <c r="AC22" s="184">
        <f t="shared" si="5"/>
        <v>31.2</v>
      </c>
      <c r="AD22" s="185">
        <f t="shared" si="6"/>
        <v>588.3407367027872</v>
      </c>
      <c r="AE22" s="186">
        <f t="shared" si="7"/>
        <v>511.72875429407696</v>
      </c>
      <c r="AF22" s="187">
        <f t="shared" si="8"/>
        <v>76.61198240871019</v>
      </c>
      <c r="AG22" s="188">
        <f t="shared" si="9"/>
        <v>743.529111325559</v>
      </c>
      <c r="AH22" s="189">
        <f t="shared" si="10"/>
        <v>155.18837462277193</v>
      </c>
      <c r="AI22" s="190">
        <f>AC22*100/AA22</f>
        <v>13.02170283806344</v>
      </c>
    </row>
    <row r="23" spans="1:35" s="180" customFormat="1" ht="19.5" customHeight="1">
      <c r="A23" s="108">
        <v>18</v>
      </c>
      <c r="B23" s="107" t="s">
        <v>126</v>
      </c>
      <c r="C23" s="163">
        <v>33112</v>
      </c>
      <c r="D23" s="164">
        <f t="shared" si="12"/>
        <v>528.3</v>
      </c>
      <c r="E23" s="160">
        <f t="shared" si="12"/>
        <v>472.29999999999995</v>
      </c>
      <c r="F23" s="160">
        <f t="shared" si="12"/>
        <v>56</v>
      </c>
      <c r="G23" s="165">
        <v>0</v>
      </c>
      <c r="H23" s="109">
        <v>0</v>
      </c>
      <c r="I23" s="194">
        <v>0</v>
      </c>
      <c r="J23" s="165">
        <f t="shared" si="13"/>
        <v>353.2</v>
      </c>
      <c r="K23" s="109">
        <v>311.9</v>
      </c>
      <c r="L23" s="194">
        <v>41.3</v>
      </c>
      <c r="M23" s="165">
        <f t="shared" si="14"/>
        <v>0</v>
      </c>
      <c r="N23" s="109">
        <v>0</v>
      </c>
      <c r="O23" s="194">
        <v>0</v>
      </c>
      <c r="P23" s="165">
        <f t="shared" si="15"/>
        <v>125.3</v>
      </c>
      <c r="Q23" s="109">
        <v>123.7</v>
      </c>
      <c r="R23" s="214">
        <v>1.6</v>
      </c>
      <c r="S23" s="165">
        <v>0</v>
      </c>
      <c r="T23" s="109">
        <v>0</v>
      </c>
      <c r="U23" s="194">
        <v>0</v>
      </c>
      <c r="V23" s="165">
        <f t="shared" si="17"/>
        <v>49.800000000000004</v>
      </c>
      <c r="W23" s="109">
        <v>36.7</v>
      </c>
      <c r="X23" s="194">
        <v>13.1</v>
      </c>
      <c r="Y23" s="182">
        <v>264.3</v>
      </c>
      <c r="Z23" s="166">
        <f t="shared" si="2"/>
        <v>792.5999999999999</v>
      </c>
      <c r="AA23" s="167">
        <f t="shared" si="3"/>
        <v>528.3</v>
      </c>
      <c r="AB23" s="183">
        <f t="shared" si="4"/>
        <v>403</v>
      </c>
      <c r="AC23" s="184">
        <f t="shared" si="5"/>
        <v>125.3</v>
      </c>
      <c r="AD23" s="185">
        <f t="shared" si="6"/>
        <v>514.6755099018775</v>
      </c>
      <c r="AE23" s="186">
        <f t="shared" si="7"/>
        <v>392.60690988161394</v>
      </c>
      <c r="AF23" s="187">
        <f t="shared" si="8"/>
        <v>122.06860002026357</v>
      </c>
      <c r="AG23" s="188">
        <f t="shared" si="9"/>
        <v>772.1593964569904</v>
      </c>
      <c r="AH23" s="189">
        <f t="shared" si="10"/>
        <v>257.48388655511303</v>
      </c>
      <c r="AI23" s="190">
        <f t="shared" si="11"/>
        <v>23.717584705659664</v>
      </c>
    </row>
    <row r="24" spans="1:35" s="180" customFormat="1" ht="19.5" customHeight="1">
      <c r="A24" s="108">
        <v>19</v>
      </c>
      <c r="B24" s="107" t="s">
        <v>127</v>
      </c>
      <c r="C24" s="163">
        <v>27377</v>
      </c>
      <c r="D24" s="164">
        <f t="shared" si="12"/>
        <v>457.8</v>
      </c>
      <c r="E24" s="160">
        <f t="shared" si="12"/>
        <v>409.5</v>
      </c>
      <c r="F24" s="160">
        <f t="shared" si="12"/>
        <v>48.3</v>
      </c>
      <c r="G24" s="165">
        <v>0</v>
      </c>
      <c r="H24" s="109">
        <v>0</v>
      </c>
      <c r="I24" s="109">
        <v>0</v>
      </c>
      <c r="J24" s="165">
        <f t="shared" si="13"/>
        <v>307.5</v>
      </c>
      <c r="K24" s="109">
        <v>275.5</v>
      </c>
      <c r="L24" s="109">
        <v>32</v>
      </c>
      <c r="M24" s="165">
        <f t="shared" si="14"/>
        <v>0</v>
      </c>
      <c r="N24" s="109">
        <v>0</v>
      </c>
      <c r="O24" s="109">
        <v>0</v>
      </c>
      <c r="P24" s="165">
        <f t="shared" si="15"/>
        <v>104.8</v>
      </c>
      <c r="Q24" s="109">
        <v>103.8</v>
      </c>
      <c r="R24" s="109">
        <v>1</v>
      </c>
      <c r="S24" s="165">
        <v>0</v>
      </c>
      <c r="T24" s="109">
        <v>0</v>
      </c>
      <c r="U24" s="109">
        <v>0</v>
      </c>
      <c r="V24" s="165">
        <f t="shared" si="17"/>
        <v>45.5</v>
      </c>
      <c r="W24" s="109">
        <v>30.2</v>
      </c>
      <c r="X24" s="109">
        <v>15.3</v>
      </c>
      <c r="Y24" s="182">
        <v>439.1</v>
      </c>
      <c r="Z24" s="166">
        <f t="shared" si="2"/>
        <v>896.9000000000001</v>
      </c>
      <c r="AA24" s="167">
        <f t="shared" si="3"/>
        <v>457.8</v>
      </c>
      <c r="AB24" s="183">
        <f t="shared" si="4"/>
        <v>353</v>
      </c>
      <c r="AC24" s="184">
        <f t="shared" si="5"/>
        <v>104.8</v>
      </c>
      <c r="AD24" s="185">
        <f t="shared" si="6"/>
        <v>539.4214828317154</v>
      </c>
      <c r="AE24" s="186">
        <f t="shared" si="7"/>
        <v>415.9366173866219</v>
      </c>
      <c r="AF24" s="187">
        <f t="shared" si="8"/>
        <v>123.48486544509342</v>
      </c>
      <c r="AG24" s="188">
        <f t="shared" si="9"/>
        <v>1056.8089295582472</v>
      </c>
      <c r="AH24" s="189">
        <f t="shared" si="10"/>
        <v>517.3874467265317</v>
      </c>
      <c r="AI24" s="190">
        <f t="shared" si="11"/>
        <v>22.89209261686326</v>
      </c>
    </row>
    <row r="25" spans="1:35" s="180" customFormat="1" ht="19.5" customHeight="1">
      <c r="A25" s="108">
        <v>20</v>
      </c>
      <c r="B25" s="107" t="s">
        <v>33</v>
      </c>
      <c r="C25" s="163">
        <v>5537</v>
      </c>
      <c r="D25" s="164">
        <f t="shared" si="12"/>
        <v>78.39999999999999</v>
      </c>
      <c r="E25" s="160">
        <f t="shared" si="12"/>
        <v>77.39999999999999</v>
      </c>
      <c r="F25" s="160">
        <f t="shared" si="12"/>
        <v>1</v>
      </c>
      <c r="G25" s="165">
        <f t="shared" si="1"/>
        <v>0</v>
      </c>
      <c r="H25" s="109">
        <v>0</v>
      </c>
      <c r="I25" s="109">
        <v>0</v>
      </c>
      <c r="J25" s="165">
        <f t="shared" si="13"/>
        <v>62</v>
      </c>
      <c r="K25" s="109">
        <v>61</v>
      </c>
      <c r="L25" s="109">
        <v>1</v>
      </c>
      <c r="M25" s="165">
        <f t="shared" si="14"/>
        <v>3.1</v>
      </c>
      <c r="N25" s="109">
        <v>3.1</v>
      </c>
      <c r="O25" s="109">
        <v>0</v>
      </c>
      <c r="P25" s="165">
        <f t="shared" si="15"/>
        <v>13.3</v>
      </c>
      <c r="Q25" s="109">
        <v>13.3</v>
      </c>
      <c r="R25" s="109">
        <v>0</v>
      </c>
      <c r="S25" s="165">
        <f t="shared" si="16"/>
        <v>0</v>
      </c>
      <c r="T25" s="109">
        <v>0</v>
      </c>
      <c r="U25" s="109">
        <v>0</v>
      </c>
      <c r="V25" s="165">
        <f t="shared" si="17"/>
        <v>0</v>
      </c>
      <c r="W25" s="109">
        <v>0</v>
      </c>
      <c r="X25" s="109">
        <v>0</v>
      </c>
      <c r="Y25" s="182">
        <v>47.7</v>
      </c>
      <c r="Z25" s="166">
        <f t="shared" si="2"/>
        <v>126.1</v>
      </c>
      <c r="AA25" s="167">
        <f t="shared" si="3"/>
        <v>78.39999999999999</v>
      </c>
      <c r="AB25" s="183">
        <f t="shared" si="4"/>
        <v>65.1</v>
      </c>
      <c r="AC25" s="184">
        <f t="shared" si="5"/>
        <v>13.3</v>
      </c>
      <c r="AD25" s="185">
        <f t="shared" si="6"/>
        <v>456.751355980588</v>
      </c>
      <c r="AE25" s="186">
        <f t="shared" si="7"/>
        <v>379.2667509481668</v>
      </c>
      <c r="AF25" s="187">
        <f t="shared" si="8"/>
        <v>77.4846050324212</v>
      </c>
      <c r="AG25" s="188">
        <f t="shared" si="9"/>
        <v>734.6472702697978</v>
      </c>
      <c r="AH25" s="189">
        <f t="shared" si="10"/>
        <v>277.8959142892099</v>
      </c>
      <c r="AI25" s="190">
        <f t="shared" si="11"/>
        <v>16.964285714285715</v>
      </c>
    </row>
    <row r="26" spans="1:35" s="180" customFormat="1" ht="19.5" customHeight="1">
      <c r="A26" s="108">
        <v>21</v>
      </c>
      <c r="B26" s="107" t="s">
        <v>34</v>
      </c>
      <c r="C26" s="163">
        <v>15628</v>
      </c>
      <c r="D26" s="164">
        <f t="shared" si="12"/>
        <v>216.60000000000002</v>
      </c>
      <c r="E26" s="160">
        <f t="shared" si="12"/>
        <v>193.3</v>
      </c>
      <c r="F26" s="160">
        <f t="shared" si="12"/>
        <v>23.299999999999997</v>
      </c>
      <c r="G26" s="165">
        <f t="shared" si="1"/>
        <v>0</v>
      </c>
      <c r="H26" s="109">
        <v>0</v>
      </c>
      <c r="I26" s="109">
        <v>0</v>
      </c>
      <c r="J26" s="165">
        <f t="shared" si="13"/>
        <v>176.5</v>
      </c>
      <c r="K26" s="109">
        <v>158.3</v>
      </c>
      <c r="L26" s="109">
        <v>18.2</v>
      </c>
      <c r="M26" s="165">
        <f t="shared" si="14"/>
        <v>8.8</v>
      </c>
      <c r="N26" s="109">
        <v>3.7</v>
      </c>
      <c r="O26" s="109">
        <v>5.1</v>
      </c>
      <c r="P26" s="165">
        <f t="shared" si="15"/>
        <v>31.3</v>
      </c>
      <c r="Q26" s="109">
        <v>31.3</v>
      </c>
      <c r="R26" s="109">
        <v>0</v>
      </c>
      <c r="S26" s="165">
        <f t="shared" si="16"/>
        <v>0</v>
      </c>
      <c r="T26" s="109">
        <v>0</v>
      </c>
      <c r="U26" s="109">
        <v>0</v>
      </c>
      <c r="V26" s="165">
        <f t="shared" si="17"/>
        <v>0</v>
      </c>
      <c r="W26" s="109">
        <v>0</v>
      </c>
      <c r="X26" s="109">
        <v>0</v>
      </c>
      <c r="Y26" s="182">
        <v>135.1</v>
      </c>
      <c r="Z26" s="166">
        <f t="shared" si="2"/>
        <v>351.70000000000005</v>
      </c>
      <c r="AA26" s="167">
        <f t="shared" si="3"/>
        <v>216.60000000000002</v>
      </c>
      <c r="AB26" s="183">
        <f t="shared" si="4"/>
        <v>185.3</v>
      </c>
      <c r="AC26" s="184">
        <f t="shared" si="5"/>
        <v>31.3</v>
      </c>
      <c r="AD26" s="185">
        <f t="shared" si="6"/>
        <v>447.0883525846909</v>
      </c>
      <c r="AE26" s="186">
        <f t="shared" si="7"/>
        <v>382.4814022804396</v>
      </c>
      <c r="AF26" s="187">
        <f t="shared" si="8"/>
        <v>64.60695030425126</v>
      </c>
      <c r="AG26" s="188">
        <f t="shared" si="9"/>
        <v>725.9509400001652</v>
      </c>
      <c r="AH26" s="189">
        <f t="shared" si="10"/>
        <v>278.86258741547425</v>
      </c>
      <c r="AI26" s="190">
        <f t="shared" si="11"/>
        <v>14.450600184672206</v>
      </c>
    </row>
    <row r="27" spans="1:35" s="180" customFormat="1" ht="19.5" customHeight="1">
      <c r="A27" s="102">
        <v>22</v>
      </c>
      <c r="B27" s="107" t="s">
        <v>35</v>
      </c>
      <c r="C27" s="163">
        <v>7485</v>
      </c>
      <c r="D27" s="164">
        <f t="shared" si="12"/>
        <v>132.9</v>
      </c>
      <c r="E27" s="160">
        <f t="shared" si="12"/>
        <v>121.5</v>
      </c>
      <c r="F27" s="160">
        <f t="shared" si="12"/>
        <v>11.4</v>
      </c>
      <c r="G27" s="165">
        <f t="shared" si="1"/>
        <v>0</v>
      </c>
      <c r="H27" s="109">
        <v>0</v>
      </c>
      <c r="I27" s="109">
        <v>0</v>
      </c>
      <c r="J27" s="165">
        <f t="shared" si="13"/>
        <v>105.7</v>
      </c>
      <c r="K27" s="109">
        <v>98.3</v>
      </c>
      <c r="L27" s="109">
        <v>7.4</v>
      </c>
      <c r="M27" s="165">
        <f t="shared" si="14"/>
        <v>8.8</v>
      </c>
      <c r="N27" s="109">
        <v>6.8</v>
      </c>
      <c r="O27" s="109">
        <v>2</v>
      </c>
      <c r="P27" s="165">
        <f t="shared" si="15"/>
        <v>16.5</v>
      </c>
      <c r="Q27" s="109">
        <v>16.4</v>
      </c>
      <c r="R27" s="109">
        <v>0.1</v>
      </c>
      <c r="S27" s="165">
        <f t="shared" si="16"/>
        <v>0</v>
      </c>
      <c r="T27" s="109">
        <v>0</v>
      </c>
      <c r="U27" s="109">
        <v>0</v>
      </c>
      <c r="V27" s="165">
        <f t="shared" si="17"/>
        <v>1.9</v>
      </c>
      <c r="W27" s="109">
        <v>0</v>
      </c>
      <c r="X27" s="109">
        <v>1.9</v>
      </c>
      <c r="Y27" s="182">
        <v>40.1</v>
      </c>
      <c r="Z27" s="166">
        <f t="shared" si="2"/>
        <v>173</v>
      </c>
      <c r="AA27" s="167">
        <f t="shared" si="3"/>
        <v>132.9</v>
      </c>
      <c r="AB27" s="183">
        <f t="shared" si="4"/>
        <v>116.4</v>
      </c>
      <c r="AC27" s="184">
        <f t="shared" si="5"/>
        <v>16.5</v>
      </c>
      <c r="AD27" s="185">
        <f t="shared" si="6"/>
        <v>572.7584200659385</v>
      </c>
      <c r="AE27" s="186">
        <f t="shared" si="7"/>
        <v>501.64845820673605</v>
      </c>
      <c r="AF27" s="187">
        <f t="shared" si="8"/>
        <v>71.10996185920227</v>
      </c>
      <c r="AG27" s="188">
        <f t="shared" si="9"/>
        <v>745.5771758570904</v>
      </c>
      <c r="AH27" s="189">
        <f t="shared" si="10"/>
        <v>172.8187557911522</v>
      </c>
      <c r="AI27" s="190">
        <f t="shared" si="11"/>
        <v>12.415349887133182</v>
      </c>
    </row>
    <row r="28" spans="1:35" s="181" customFormat="1" ht="19.5" customHeight="1">
      <c r="A28" s="108">
        <v>23</v>
      </c>
      <c r="B28" s="107" t="s">
        <v>36</v>
      </c>
      <c r="C28" s="163">
        <v>5394</v>
      </c>
      <c r="D28" s="164">
        <f t="shared" si="12"/>
        <v>97</v>
      </c>
      <c r="E28" s="160">
        <f t="shared" si="12"/>
        <v>92.1</v>
      </c>
      <c r="F28" s="160">
        <f t="shared" si="12"/>
        <v>4.9</v>
      </c>
      <c r="G28" s="165">
        <f t="shared" si="1"/>
        <v>0</v>
      </c>
      <c r="H28" s="109">
        <v>0</v>
      </c>
      <c r="I28" s="109">
        <v>0</v>
      </c>
      <c r="J28" s="165">
        <f t="shared" si="13"/>
        <v>80.1</v>
      </c>
      <c r="K28" s="109">
        <v>77.5</v>
      </c>
      <c r="L28" s="109">
        <v>2.6</v>
      </c>
      <c r="M28" s="165">
        <f t="shared" si="14"/>
        <v>11.700000000000001</v>
      </c>
      <c r="N28" s="109">
        <v>9.8</v>
      </c>
      <c r="O28" s="109">
        <v>1.9</v>
      </c>
      <c r="P28" s="165">
        <f t="shared" si="15"/>
        <v>5.2</v>
      </c>
      <c r="Q28" s="109">
        <v>4.8</v>
      </c>
      <c r="R28" s="109">
        <v>0.4</v>
      </c>
      <c r="S28" s="165">
        <f t="shared" si="16"/>
        <v>0</v>
      </c>
      <c r="T28" s="109">
        <v>0</v>
      </c>
      <c r="U28" s="109">
        <v>0</v>
      </c>
      <c r="V28" s="165">
        <f t="shared" si="17"/>
        <v>0</v>
      </c>
      <c r="W28" s="109">
        <v>0</v>
      </c>
      <c r="X28" s="109">
        <v>0</v>
      </c>
      <c r="Y28" s="182">
        <v>0</v>
      </c>
      <c r="Z28" s="166">
        <f t="shared" si="2"/>
        <v>97</v>
      </c>
      <c r="AA28" s="167">
        <f t="shared" si="3"/>
        <v>97</v>
      </c>
      <c r="AB28" s="183">
        <f t="shared" si="4"/>
        <v>91.8</v>
      </c>
      <c r="AC28" s="184">
        <f t="shared" si="5"/>
        <v>5.2</v>
      </c>
      <c r="AD28" s="185">
        <f t="shared" si="6"/>
        <v>580.0949681246785</v>
      </c>
      <c r="AE28" s="186">
        <f t="shared" si="7"/>
        <v>548.997093544799</v>
      </c>
      <c r="AF28" s="187">
        <f t="shared" si="8"/>
        <v>31.09787457987968</v>
      </c>
      <c r="AG28" s="188">
        <f t="shared" si="9"/>
        <v>580.0949681246785</v>
      </c>
      <c r="AH28" s="189">
        <f t="shared" si="10"/>
        <v>0</v>
      </c>
      <c r="AI28" s="190">
        <f t="shared" si="11"/>
        <v>5.360824742268041</v>
      </c>
    </row>
    <row r="29" spans="1:35" s="181" customFormat="1" ht="19.5" customHeight="1">
      <c r="A29" s="108">
        <v>24</v>
      </c>
      <c r="B29" s="107" t="s">
        <v>37</v>
      </c>
      <c r="C29" s="163">
        <v>11666</v>
      </c>
      <c r="D29" s="164">
        <f>G29+J29+M29+P29+S29+V29</f>
        <v>252.1</v>
      </c>
      <c r="E29" s="160">
        <f>H29+K29+N29+Q29+T29+W29</f>
        <v>231.29999999999998</v>
      </c>
      <c r="F29" s="160">
        <f>L29+I29+O29+R29+U29+X29</f>
        <v>20.799999999999997</v>
      </c>
      <c r="G29" s="165">
        <f>SUM(H29:I29)</f>
        <v>0</v>
      </c>
      <c r="H29" s="109">
        <v>0</v>
      </c>
      <c r="I29" s="109">
        <v>0</v>
      </c>
      <c r="J29" s="165">
        <f>SUM(K29:L29)</f>
        <v>190</v>
      </c>
      <c r="K29" s="109">
        <v>174.9</v>
      </c>
      <c r="L29" s="109">
        <v>15.1</v>
      </c>
      <c r="M29" s="165">
        <f>SUM(N29:O29)</f>
        <v>10.3</v>
      </c>
      <c r="N29" s="109">
        <v>6.5</v>
      </c>
      <c r="O29" s="109">
        <v>3.8</v>
      </c>
      <c r="P29" s="165">
        <f>SUM(Q29:R29)</f>
        <v>47.199999999999996</v>
      </c>
      <c r="Q29" s="109">
        <v>45.3</v>
      </c>
      <c r="R29" s="109">
        <v>1.9</v>
      </c>
      <c r="S29" s="165">
        <f>SUM(T29:U29)</f>
        <v>0</v>
      </c>
      <c r="T29" s="109">
        <v>0</v>
      </c>
      <c r="U29" s="109">
        <v>0</v>
      </c>
      <c r="V29" s="165">
        <f>SUM(W29:X29)</f>
        <v>4.6</v>
      </c>
      <c r="W29" s="109">
        <v>4.6</v>
      </c>
      <c r="X29" s="109">
        <v>0</v>
      </c>
      <c r="Y29" s="182">
        <v>90.8</v>
      </c>
      <c r="Z29" s="166">
        <f>D29+Y29</f>
        <v>342.9</v>
      </c>
      <c r="AA29" s="195">
        <f>SUM(AB29:AC29)</f>
        <v>252.1</v>
      </c>
      <c r="AB29" s="165">
        <f>G29+J29+M29+S29+V29</f>
        <v>204.9</v>
      </c>
      <c r="AC29" s="196">
        <f>P29</f>
        <v>47.199999999999996</v>
      </c>
      <c r="AD29" s="185">
        <f t="shared" si="6"/>
        <v>697.0905249885247</v>
      </c>
      <c r="AE29" s="186">
        <f t="shared" si="7"/>
        <v>566.5761545821052</v>
      </c>
      <c r="AF29" s="187">
        <f t="shared" si="8"/>
        <v>130.51437040641954</v>
      </c>
      <c r="AG29" s="188">
        <f t="shared" si="9"/>
        <v>948.164779922908</v>
      </c>
      <c r="AH29" s="189">
        <f t="shared" si="10"/>
        <v>251.07425493438333</v>
      </c>
      <c r="AI29" s="190">
        <f>AC29*100/AA29</f>
        <v>18.722729075763585</v>
      </c>
    </row>
    <row r="30" spans="1:35" s="181" customFormat="1" ht="19.5" customHeight="1">
      <c r="A30" s="108">
        <v>25</v>
      </c>
      <c r="B30" s="107" t="s">
        <v>38</v>
      </c>
      <c r="C30" s="163">
        <v>15330</v>
      </c>
      <c r="D30" s="164">
        <f t="shared" si="12"/>
        <v>318.8</v>
      </c>
      <c r="E30" s="160">
        <f t="shared" si="12"/>
        <v>284.29999999999995</v>
      </c>
      <c r="F30" s="160">
        <f t="shared" si="12"/>
        <v>34.5</v>
      </c>
      <c r="G30" s="165">
        <f t="shared" si="1"/>
        <v>0</v>
      </c>
      <c r="H30" s="109">
        <v>0</v>
      </c>
      <c r="I30" s="109">
        <v>0</v>
      </c>
      <c r="J30" s="165">
        <f t="shared" si="13"/>
        <v>264.1</v>
      </c>
      <c r="K30" s="109">
        <v>251.4</v>
      </c>
      <c r="L30" s="109">
        <v>12.7</v>
      </c>
      <c r="M30" s="165">
        <f t="shared" si="14"/>
        <v>14</v>
      </c>
      <c r="N30" s="109">
        <v>10</v>
      </c>
      <c r="O30" s="109">
        <v>4</v>
      </c>
      <c r="P30" s="165">
        <f t="shared" si="15"/>
        <v>25.5</v>
      </c>
      <c r="Q30" s="109">
        <v>22.9</v>
      </c>
      <c r="R30" s="109">
        <v>2.6</v>
      </c>
      <c r="S30" s="165">
        <f t="shared" si="16"/>
        <v>0</v>
      </c>
      <c r="T30" s="109">
        <v>0</v>
      </c>
      <c r="U30" s="109">
        <v>0</v>
      </c>
      <c r="V30" s="165">
        <f t="shared" si="17"/>
        <v>15.2</v>
      </c>
      <c r="W30" s="109">
        <v>0</v>
      </c>
      <c r="X30" s="109">
        <v>15.2</v>
      </c>
      <c r="Y30" s="182">
        <v>77.8</v>
      </c>
      <c r="Z30" s="166">
        <f t="shared" si="2"/>
        <v>396.6</v>
      </c>
      <c r="AA30" s="167">
        <f t="shared" si="3"/>
        <v>318.8</v>
      </c>
      <c r="AB30" s="183">
        <f t="shared" si="4"/>
        <v>293.3</v>
      </c>
      <c r="AC30" s="184">
        <f t="shared" si="5"/>
        <v>25.5</v>
      </c>
      <c r="AD30" s="185">
        <f t="shared" si="6"/>
        <v>670.8330703028008</v>
      </c>
      <c r="AE30" s="186">
        <f t="shared" si="7"/>
        <v>617.1748416556194</v>
      </c>
      <c r="AF30" s="187">
        <f t="shared" si="8"/>
        <v>53.65822864718136</v>
      </c>
      <c r="AG30" s="188">
        <f t="shared" si="9"/>
        <v>834.5432737832208</v>
      </c>
      <c r="AH30" s="189">
        <f t="shared" si="10"/>
        <v>163.71020348042</v>
      </c>
      <c r="AI30" s="190">
        <f t="shared" si="11"/>
        <v>7.998745294855708</v>
      </c>
    </row>
    <row r="31" spans="1:35" s="181" customFormat="1" ht="19.5" customHeight="1">
      <c r="A31" s="108">
        <v>26</v>
      </c>
      <c r="B31" s="107" t="s">
        <v>128</v>
      </c>
      <c r="C31" s="163">
        <v>9158</v>
      </c>
      <c r="D31" s="164">
        <f t="shared" si="12"/>
        <v>160.60000000000002</v>
      </c>
      <c r="E31" s="160">
        <f t="shared" si="12"/>
        <v>153.9</v>
      </c>
      <c r="F31" s="160">
        <f t="shared" si="12"/>
        <v>6.7</v>
      </c>
      <c r="G31" s="165">
        <f t="shared" si="1"/>
        <v>0</v>
      </c>
      <c r="H31" s="109">
        <v>0</v>
      </c>
      <c r="I31" s="109">
        <v>0</v>
      </c>
      <c r="J31" s="165">
        <f t="shared" si="13"/>
        <v>125.7</v>
      </c>
      <c r="K31" s="109">
        <v>124.4</v>
      </c>
      <c r="L31" s="109">
        <v>1.3</v>
      </c>
      <c r="M31" s="165">
        <f t="shared" si="14"/>
        <v>8.6</v>
      </c>
      <c r="N31" s="109">
        <v>7.5</v>
      </c>
      <c r="O31" s="109">
        <v>1.1</v>
      </c>
      <c r="P31" s="165">
        <f t="shared" si="15"/>
        <v>22.3</v>
      </c>
      <c r="Q31" s="109">
        <v>22</v>
      </c>
      <c r="R31" s="109">
        <v>0.3</v>
      </c>
      <c r="S31" s="165">
        <f t="shared" si="16"/>
        <v>0</v>
      </c>
      <c r="T31" s="109">
        <v>0</v>
      </c>
      <c r="U31" s="109">
        <v>0</v>
      </c>
      <c r="V31" s="165">
        <f t="shared" si="17"/>
        <v>4</v>
      </c>
      <c r="W31" s="109">
        <v>0</v>
      </c>
      <c r="X31" s="109">
        <v>4</v>
      </c>
      <c r="Y31" s="182">
        <v>96.2</v>
      </c>
      <c r="Z31" s="166">
        <f t="shared" si="2"/>
        <v>256.8</v>
      </c>
      <c r="AA31" s="167">
        <f t="shared" si="3"/>
        <v>160.60000000000002</v>
      </c>
      <c r="AB31" s="183">
        <f t="shared" si="4"/>
        <v>138.3</v>
      </c>
      <c r="AC31" s="184">
        <f t="shared" si="5"/>
        <v>22.3</v>
      </c>
      <c r="AD31" s="185">
        <f t="shared" si="6"/>
        <v>565.6961303003193</v>
      </c>
      <c r="AE31" s="186">
        <f t="shared" si="7"/>
        <v>487.1467921577468</v>
      </c>
      <c r="AF31" s="187">
        <f t="shared" si="8"/>
        <v>78.54933814257232</v>
      </c>
      <c r="AG31" s="188">
        <f t="shared" si="9"/>
        <v>904.5502257853174</v>
      </c>
      <c r="AH31" s="189">
        <f t="shared" si="10"/>
        <v>338.85409548499814</v>
      </c>
      <c r="AI31" s="190">
        <f t="shared" si="11"/>
        <v>13.885429638854294</v>
      </c>
    </row>
    <row r="32" spans="1:35" s="181" customFormat="1" ht="19.5" customHeight="1">
      <c r="A32" s="108">
        <v>27</v>
      </c>
      <c r="B32" s="107" t="s">
        <v>39</v>
      </c>
      <c r="C32" s="163">
        <v>3313</v>
      </c>
      <c r="D32" s="164">
        <f t="shared" si="12"/>
        <v>59.20000000000001</v>
      </c>
      <c r="E32" s="160">
        <f t="shared" si="12"/>
        <v>57.7</v>
      </c>
      <c r="F32" s="160">
        <f t="shared" si="12"/>
        <v>1.5</v>
      </c>
      <c r="G32" s="165">
        <f>SUM(H32:I32)</f>
        <v>0</v>
      </c>
      <c r="H32" s="109">
        <v>0</v>
      </c>
      <c r="I32" s="109">
        <v>0</v>
      </c>
      <c r="J32" s="165">
        <f>SUM(K32:L32)</f>
        <v>48.7</v>
      </c>
      <c r="K32" s="109">
        <v>48.1</v>
      </c>
      <c r="L32" s="109">
        <v>0.6</v>
      </c>
      <c r="M32" s="165">
        <f>SUM(N32:O32)</f>
        <v>2.7</v>
      </c>
      <c r="N32" s="109">
        <v>2.6</v>
      </c>
      <c r="O32" s="109">
        <v>0.1</v>
      </c>
      <c r="P32" s="165">
        <f>SUM(Q32:R32)</f>
        <v>7.1</v>
      </c>
      <c r="Q32" s="109">
        <v>7</v>
      </c>
      <c r="R32" s="109">
        <v>0.1</v>
      </c>
      <c r="S32" s="165">
        <f>SUM(T32:U32)</f>
        <v>0</v>
      </c>
      <c r="T32" s="109">
        <v>0</v>
      </c>
      <c r="U32" s="109">
        <v>0</v>
      </c>
      <c r="V32" s="165">
        <f t="shared" si="17"/>
        <v>0.7</v>
      </c>
      <c r="W32" s="109">
        <v>0</v>
      </c>
      <c r="X32" s="109">
        <v>0.7</v>
      </c>
      <c r="Y32" s="182">
        <v>16.5</v>
      </c>
      <c r="Z32" s="166">
        <f>D32+Y32</f>
        <v>75.70000000000002</v>
      </c>
      <c r="AA32" s="167">
        <f>SUM(AB32:AC32)</f>
        <v>59.20000000000001</v>
      </c>
      <c r="AB32" s="183">
        <f>G32+J32+M32+S32+V32</f>
        <v>52.10000000000001</v>
      </c>
      <c r="AC32" s="184">
        <f>P32</f>
        <v>7.1</v>
      </c>
      <c r="AD32" s="185">
        <f t="shared" si="6"/>
        <v>576.4193840491515</v>
      </c>
      <c r="AE32" s="186">
        <f t="shared" si="7"/>
        <v>507.2880052189323</v>
      </c>
      <c r="AF32" s="187">
        <f t="shared" si="8"/>
        <v>69.13137883021916</v>
      </c>
      <c r="AG32" s="188">
        <f t="shared" si="9"/>
        <v>737.076813725013</v>
      </c>
      <c r="AH32" s="189">
        <f t="shared" si="10"/>
        <v>160.65742967586147</v>
      </c>
      <c r="AI32" s="190">
        <f>AC32*100/AA32</f>
        <v>11.993243243243242</v>
      </c>
    </row>
    <row r="33" spans="1:35" s="180" customFormat="1" ht="19.5" customHeight="1">
      <c r="A33" s="102">
        <v>28</v>
      </c>
      <c r="B33" s="107" t="s">
        <v>129</v>
      </c>
      <c r="C33" s="163">
        <v>2628</v>
      </c>
      <c r="D33" s="164">
        <f t="shared" si="12"/>
        <v>63</v>
      </c>
      <c r="E33" s="160">
        <f t="shared" si="12"/>
        <v>59.4</v>
      </c>
      <c r="F33" s="160">
        <f t="shared" si="12"/>
        <v>3.6</v>
      </c>
      <c r="G33" s="165">
        <f t="shared" si="1"/>
        <v>0</v>
      </c>
      <c r="H33" s="109">
        <v>0</v>
      </c>
      <c r="I33" s="109">
        <v>0</v>
      </c>
      <c r="J33" s="165">
        <f t="shared" si="13"/>
        <v>53.5</v>
      </c>
      <c r="K33" s="109">
        <v>50.9</v>
      </c>
      <c r="L33" s="109">
        <v>2.6</v>
      </c>
      <c r="M33" s="165">
        <f t="shared" si="14"/>
        <v>2.6</v>
      </c>
      <c r="N33" s="109">
        <v>2.1</v>
      </c>
      <c r="O33" s="109">
        <v>0.5</v>
      </c>
      <c r="P33" s="165">
        <f t="shared" si="15"/>
        <v>6.9</v>
      </c>
      <c r="Q33" s="109">
        <v>6.4</v>
      </c>
      <c r="R33" s="109">
        <v>0.5</v>
      </c>
      <c r="S33" s="165">
        <v>0</v>
      </c>
      <c r="T33" s="109">
        <v>0</v>
      </c>
      <c r="U33" s="109">
        <v>0</v>
      </c>
      <c r="V33" s="165">
        <f>SUM(W33:X33)</f>
        <v>0</v>
      </c>
      <c r="W33" s="109">
        <v>0</v>
      </c>
      <c r="X33" s="109">
        <v>0</v>
      </c>
      <c r="Y33" s="182">
        <v>12.2</v>
      </c>
      <c r="Z33" s="166">
        <f>D33+Y33</f>
        <v>75.2</v>
      </c>
      <c r="AA33" s="167">
        <f>SUM(AB33:AC33)</f>
        <v>63</v>
      </c>
      <c r="AB33" s="183">
        <f t="shared" si="4"/>
        <v>56.1</v>
      </c>
      <c r="AC33" s="184">
        <f t="shared" si="5"/>
        <v>6.9</v>
      </c>
      <c r="AD33" s="185">
        <f t="shared" si="6"/>
        <v>773.3097657976137</v>
      </c>
      <c r="AE33" s="186">
        <f t="shared" si="7"/>
        <v>688.6139343054942</v>
      </c>
      <c r="AF33" s="187">
        <f t="shared" si="8"/>
        <v>84.69583149211961</v>
      </c>
      <c r="AG33" s="188">
        <f t="shared" si="9"/>
        <v>923.0618156822311</v>
      </c>
      <c r="AH33" s="189">
        <f t="shared" si="10"/>
        <v>149.7520498846173</v>
      </c>
      <c r="AI33" s="190">
        <f t="shared" si="11"/>
        <v>10.952380952380953</v>
      </c>
    </row>
    <row r="34" spans="1:35" s="180" customFormat="1" ht="19.5" customHeight="1">
      <c r="A34" s="108">
        <v>29</v>
      </c>
      <c r="B34" s="107" t="s">
        <v>40</v>
      </c>
      <c r="C34" s="163">
        <v>8983</v>
      </c>
      <c r="D34" s="164">
        <f t="shared" si="12"/>
        <v>128</v>
      </c>
      <c r="E34" s="160">
        <f t="shared" si="12"/>
        <v>127.1</v>
      </c>
      <c r="F34" s="160">
        <f t="shared" si="12"/>
        <v>0.8999999999999999</v>
      </c>
      <c r="G34" s="165">
        <f t="shared" si="1"/>
        <v>0</v>
      </c>
      <c r="H34" s="109">
        <v>0</v>
      </c>
      <c r="I34" s="109">
        <v>0</v>
      </c>
      <c r="J34" s="165">
        <f t="shared" si="13"/>
        <v>101.7</v>
      </c>
      <c r="K34" s="109">
        <v>101</v>
      </c>
      <c r="L34" s="109">
        <v>0.7</v>
      </c>
      <c r="M34" s="165">
        <f t="shared" si="14"/>
        <v>5.3</v>
      </c>
      <c r="N34" s="109">
        <v>5.3</v>
      </c>
      <c r="O34" s="109">
        <v>0</v>
      </c>
      <c r="P34" s="165">
        <f t="shared" si="15"/>
        <v>21</v>
      </c>
      <c r="Q34" s="109">
        <v>20.8</v>
      </c>
      <c r="R34" s="109">
        <v>0.2</v>
      </c>
      <c r="S34" s="165">
        <f t="shared" si="16"/>
        <v>0</v>
      </c>
      <c r="T34" s="109">
        <v>0</v>
      </c>
      <c r="U34" s="109">
        <v>0</v>
      </c>
      <c r="V34" s="165">
        <f>SUM(W34:X34)</f>
        <v>0</v>
      </c>
      <c r="W34" s="109">
        <v>0</v>
      </c>
      <c r="X34" s="109">
        <v>0</v>
      </c>
      <c r="Y34" s="182">
        <v>36.6</v>
      </c>
      <c r="Z34" s="166">
        <f t="shared" si="2"/>
        <v>164.6</v>
      </c>
      <c r="AA34" s="167">
        <f>SUM(AB34:AC34)</f>
        <v>128</v>
      </c>
      <c r="AB34" s="183">
        <f t="shared" si="4"/>
        <v>107</v>
      </c>
      <c r="AC34" s="184">
        <f t="shared" si="5"/>
        <v>21</v>
      </c>
      <c r="AD34" s="185">
        <f t="shared" si="6"/>
        <v>459.6495890086292</v>
      </c>
      <c r="AE34" s="186">
        <f t="shared" si="7"/>
        <v>384.23832831190094</v>
      </c>
      <c r="AF34" s="187">
        <f t="shared" si="8"/>
        <v>75.41126069672823</v>
      </c>
      <c r="AG34" s="188">
        <f t="shared" si="9"/>
        <v>591.0806433657841</v>
      </c>
      <c r="AH34" s="189">
        <f t="shared" si="10"/>
        <v>131.43105435715492</v>
      </c>
      <c r="AI34" s="190">
        <f t="shared" si="11"/>
        <v>16.40625</v>
      </c>
    </row>
    <row r="35" spans="1:35" s="181" customFormat="1" ht="19.5" customHeight="1">
      <c r="A35" s="108">
        <v>30</v>
      </c>
      <c r="B35" s="107" t="s">
        <v>41</v>
      </c>
      <c r="C35" s="163">
        <v>4220</v>
      </c>
      <c r="D35" s="164">
        <f>G35+J35+M35+P35+S35+V35</f>
        <v>80.4</v>
      </c>
      <c r="E35" s="160">
        <f>H35+K35+N35+Q35+T35+W35</f>
        <v>73.6</v>
      </c>
      <c r="F35" s="160">
        <f>I35+L35+O35+R35+U35+X35</f>
        <v>6.799999999999999</v>
      </c>
      <c r="G35" s="165">
        <f>SUM(H35:I35)</f>
        <v>0</v>
      </c>
      <c r="H35" s="109">
        <v>0</v>
      </c>
      <c r="I35" s="109">
        <v>0</v>
      </c>
      <c r="J35" s="165">
        <f>SUM(K35:L35)</f>
        <v>65.5</v>
      </c>
      <c r="K35" s="109">
        <v>59.4</v>
      </c>
      <c r="L35" s="109">
        <v>6.1</v>
      </c>
      <c r="M35" s="165">
        <f>SUM(N35:O35)</f>
        <v>3.5</v>
      </c>
      <c r="N35" s="109">
        <v>2.9</v>
      </c>
      <c r="O35" s="109">
        <v>0.6</v>
      </c>
      <c r="P35" s="165">
        <f>SUM(Q35:R35)</f>
        <v>11.4</v>
      </c>
      <c r="Q35" s="109">
        <v>11.3</v>
      </c>
      <c r="R35" s="109">
        <v>0.1</v>
      </c>
      <c r="S35" s="165">
        <f>SUM(T35:U35)</f>
        <v>0</v>
      </c>
      <c r="T35" s="109">
        <v>0</v>
      </c>
      <c r="U35" s="109">
        <v>0</v>
      </c>
      <c r="V35" s="165">
        <f>SUM(W35:X35)</f>
        <v>0</v>
      </c>
      <c r="W35" s="109">
        <v>0</v>
      </c>
      <c r="X35" s="109">
        <v>0</v>
      </c>
      <c r="Y35" s="182">
        <v>21.7</v>
      </c>
      <c r="Z35" s="166">
        <f>D35+Y35</f>
        <v>102.10000000000001</v>
      </c>
      <c r="AA35" s="167">
        <f t="shared" si="3"/>
        <v>80.4</v>
      </c>
      <c r="AB35" s="183">
        <f>G35+J35+M35+S35+V35</f>
        <v>69</v>
      </c>
      <c r="AC35" s="184">
        <f>P35</f>
        <v>11.4</v>
      </c>
      <c r="AD35" s="185">
        <f t="shared" si="6"/>
        <v>614.5849258523162</v>
      </c>
      <c r="AE35" s="186">
        <f t="shared" si="7"/>
        <v>527.4422871120623</v>
      </c>
      <c r="AF35" s="187">
        <f t="shared" si="8"/>
        <v>87.14263874025379</v>
      </c>
      <c r="AG35" s="188">
        <f t="shared" si="9"/>
        <v>780.4617031035011</v>
      </c>
      <c r="AH35" s="189">
        <f t="shared" si="10"/>
        <v>165.87677725118482</v>
      </c>
      <c r="AI35" s="190">
        <f>AC35*100/AA35</f>
        <v>14.17910447761194</v>
      </c>
    </row>
    <row r="36" spans="1:35" s="180" customFormat="1" ht="19.5" customHeight="1">
      <c r="A36" s="108">
        <v>31</v>
      </c>
      <c r="B36" s="107" t="s">
        <v>130</v>
      </c>
      <c r="C36" s="163">
        <v>5706</v>
      </c>
      <c r="D36" s="164">
        <f t="shared" si="12"/>
        <v>84.10000000000001</v>
      </c>
      <c r="E36" s="160">
        <f t="shared" si="12"/>
        <v>82.5</v>
      </c>
      <c r="F36" s="160">
        <f t="shared" si="12"/>
        <v>1.6</v>
      </c>
      <c r="G36" s="165">
        <f t="shared" si="1"/>
        <v>0</v>
      </c>
      <c r="H36" s="109">
        <v>0</v>
      </c>
      <c r="I36" s="109">
        <v>0</v>
      </c>
      <c r="J36" s="165">
        <f t="shared" si="13"/>
        <v>65</v>
      </c>
      <c r="K36" s="109">
        <v>64.6</v>
      </c>
      <c r="L36" s="109">
        <v>0.4</v>
      </c>
      <c r="M36" s="165">
        <f t="shared" si="14"/>
        <v>3.5</v>
      </c>
      <c r="N36" s="109">
        <v>3.4</v>
      </c>
      <c r="O36" s="109">
        <v>0.1</v>
      </c>
      <c r="P36" s="165">
        <f t="shared" si="15"/>
        <v>8.7</v>
      </c>
      <c r="Q36" s="109">
        <v>8.7</v>
      </c>
      <c r="R36" s="109">
        <v>0</v>
      </c>
      <c r="S36" s="165">
        <f t="shared" si="16"/>
        <v>0</v>
      </c>
      <c r="T36" s="109">
        <v>0</v>
      </c>
      <c r="U36" s="109">
        <v>0</v>
      </c>
      <c r="V36" s="165">
        <f>SUM(W36:X36)</f>
        <v>6.9</v>
      </c>
      <c r="W36" s="109">
        <v>5.8</v>
      </c>
      <c r="X36" s="109">
        <v>1.1</v>
      </c>
      <c r="Y36" s="182">
        <v>21.3</v>
      </c>
      <c r="Z36" s="166">
        <f t="shared" si="2"/>
        <v>105.4</v>
      </c>
      <c r="AA36" s="167">
        <f t="shared" si="3"/>
        <v>84.10000000000001</v>
      </c>
      <c r="AB36" s="183">
        <f t="shared" si="4"/>
        <v>75.4</v>
      </c>
      <c r="AC36" s="184">
        <f t="shared" si="5"/>
        <v>8.7</v>
      </c>
      <c r="AD36" s="185">
        <f t="shared" si="6"/>
        <v>475.4474633379691</v>
      </c>
      <c r="AE36" s="186">
        <f t="shared" si="7"/>
        <v>426.26324299266196</v>
      </c>
      <c r="AF36" s="187">
        <f t="shared" si="8"/>
        <v>49.184220345307146</v>
      </c>
      <c r="AG36" s="188">
        <f t="shared" si="9"/>
        <v>595.864002804066</v>
      </c>
      <c r="AH36" s="189">
        <f t="shared" si="10"/>
        <v>120.41653946609681</v>
      </c>
      <c r="AI36" s="190">
        <f t="shared" si="11"/>
        <v>10.344827586206895</v>
      </c>
    </row>
    <row r="37" spans="1:35" s="180" customFormat="1" ht="19.5" customHeight="1">
      <c r="A37" s="108">
        <v>32</v>
      </c>
      <c r="B37" s="107" t="s">
        <v>131</v>
      </c>
      <c r="C37" s="163">
        <v>16436</v>
      </c>
      <c r="D37" s="164">
        <f t="shared" si="12"/>
        <v>274.7</v>
      </c>
      <c r="E37" s="160">
        <f t="shared" si="12"/>
        <v>238.8</v>
      </c>
      <c r="F37" s="160">
        <f t="shared" si="12"/>
        <v>35.9</v>
      </c>
      <c r="G37" s="165">
        <f t="shared" si="1"/>
        <v>0</v>
      </c>
      <c r="H37" s="109">
        <v>0</v>
      </c>
      <c r="I37" s="109">
        <v>0</v>
      </c>
      <c r="J37" s="165">
        <f t="shared" si="13"/>
        <v>218.9</v>
      </c>
      <c r="K37" s="109">
        <v>193</v>
      </c>
      <c r="L37" s="109">
        <v>25.9</v>
      </c>
      <c r="M37" s="165">
        <f t="shared" si="14"/>
        <v>20.2</v>
      </c>
      <c r="N37" s="109">
        <v>13.1</v>
      </c>
      <c r="O37" s="109">
        <v>7.1</v>
      </c>
      <c r="P37" s="165">
        <f t="shared" si="15"/>
        <v>35.6</v>
      </c>
      <c r="Q37" s="109">
        <v>32.7</v>
      </c>
      <c r="R37" s="109">
        <v>2.9</v>
      </c>
      <c r="S37" s="165">
        <f t="shared" si="16"/>
        <v>0</v>
      </c>
      <c r="T37" s="109">
        <v>0</v>
      </c>
      <c r="U37" s="109">
        <v>0</v>
      </c>
      <c r="V37" s="165">
        <f t="shared" si="17"/>
        <v>0</v>
      </c>
      <c r="W37" s="109">
        <v>0</v>
      </c>
      <c r="X37" s="109">
        <v>0</v>
      </c>
      <c r="Y37" s="182">
        <v>68</v>
      </c>
      <c r="Z37" s="166">
        <f t="shared" si="2"/>
        <v>342.7</v>
      </c>
      <c r="AA37" s="167">
        <f t="shared" si="3"/>
        <v>274.7</v>
      </c>
      <c r="AB37" s="183">
        <f t="shared" si="4"/>
        <v>239.1</v>
      </c>
      <c r="AC37" s="184">
        <f t="shared" si="5"/>
        <v>35.6</v>
      </c>
      <c r="AD37" s="185">
        <f t="shared" si="6"/>
        <v>539.1391045619765</v>
      </c>
      <c r="AE37" s="186">
        <f t="shared" si="7"/>
        <v>469.2688747752769</v>
      </c>
      <c r="AF37" s="187">
        <f t="shared" si="8"/>
        <v>69.87022978669955</v>
      </c>
      <c r="AG37" s="188">
        <f t="shared" si="9"/>
        <v>672.599094042189</v>
      </c>
      <c r="AH37" s="189">
        <f t="shared" si="10"/>
        <v>133.4599894802126</v>
      </c>
      <c r="AI37" s="190">
        <f t="shared" si="11"/>
        <v>12.95959228248999</v>
      </c>
    </row>
    <row r="38" spans="1:35" s="180" customFormat="1" ht="19.5" customHeight="1" thickBot="1">
      <c r="A38" s="197">
        <v>33</v>
      </c>
      <c r="B38" s="198" t="s">
        <v>43</v>
      </c>
      <c r="C38" s="199">
        <v>12210</v>
      </c>
      <c r="D38" s="200">
        <f t="shared" si="12"/>
        <v>197.79999999999998</v>
      </c>
      <c r="E38" s="168">
        <f t="shared" si="12"/>
        <v>193.8</v>
      </c>
      <c r="F38" s="168">
        <f t="shared" si="12"/>
        <v>4</v>
      </c>
      <c r="G38" s="201">
        <f t="shared" si="1"/>
        <v>0</v>
      </c>
      <c r="H38" s="202">
        <v>0</v>
      </c>
      <c r="I38" s="202">
        <v>0</v>
      </c>
      <c r="J38" s="201">
        <f t="shared" si="13"/>
        <v>133</v>
      </c>
      <c r="K38" s="202">
        <v>130.9</v>
      </c>
      <c r="L38" s="202">
        <v>2.1</v>
      </c>
      <c r="M38" s="201">
        <f t="shared" si="14"/>
        <v>6.7</v>
      </c>
      <c r="N38" s="202">
        <v>6.4</v>
      </c>
      <c r="O38" s="202">
        <v>0.3</v>
      </c>
      <c r="P38" s="201">
        <f t="shared" si="15"/>
        <v>49.2</v>
      </c>
      <c r="Q38" s="202">
        <v>49.1</v>
      </c>
      <c r="R38" s="202">
        <v>0.1</v>
      </c>
      <c r="S38" s="201">
        <f t="shared" si="16"/>
        <v>0</v>
      </c>
      <c r="T38" s="202">
        <v>0</v>
      </c>
      <c r="U38" s="202">
        <v>0</v>
      </c>
      <c r="V38" s="201">
        <f t="shared" si="17"/>
        <v>8.9</v>
      </c>
      <c r="W38" s="202">
        <v>7.4</v>
      </c>
      <c r="X38" s="202">
        <v>1.5</v>
      </c>
      <c r="Y38" s="203">
        <v>56.9</v>
      </c>
      <c r="Z38" s="204">
        <f t="shared" si="2"/>
        <v>254.7</v>
      </c>
      <c r="AA38" s="205">
        <f t="shared" si="3"/>
        <v>197.8</v>
      </c>
      <c r="AB38" s="206">
        <f t="shared" si="4"/>
        <v>148.6</v>
      </c>
      <c r="AC38" s="207">
        <f t="shared" si="5"/>
        <v>49.2</v>
      </c>
      <c r="AD38" s="208">
        <f t="shared" si="6"/>
        <v>522.5753612850388</v>
      </c>
      <c r="AE38" s="209">
        <f t="shared" si="7"/>
        <v>392.5920054952313</v>
      </c>
      <c r="AF38" s="210">
        <f t="shared" si="8"/>
        <v>129.9833557898074</v>
      </c>
      <c r="AG38" s="211">
        <f t="shared" si="9"/>
        <v>672.9016406435761</v>
      </c>
      <c r="AH38" s="212">
        <f t="shared" si="10"/>
        <v>150.32627935853742</v>
      </c>
      <c r="AI38" s="213">
        <f t="shared" si="11"/>
        <v>24.87360970677452</v>
      </c>
    </row>
    <row r="39" spans="1:34" s="12" customFormat="1" ht="15" customHeight="1">
      <c r="A39" s="13"/>
      <c r="C39" s="13"/>
      <c r="D39" s="7"/>
      <c r="E39" s="14"/>
      <c r="F39" s="14"/>
      <c r="AD39" s="15"/>
      <c r="AE39" s="15"/>
      <c r="AF39" s="15"/>
      <c r="AG39" s="15"/>
      <c r="AH39" s="15"/>
    </row>
    <row r="40" spans="1:34" s="12" customFormat="1" ht="15" customHeight="1">
      <c r="A40" s="13"/>
      <c r="C40" s="13"/>
      <c r="D40" s="7"/>
      <c r="E40" s="14"/>
      <c r="F40" s="14"/>
      <c r="AD40" s="15"/>
      <c r="AE40" s="15"/>
      <c r="AF40" s="15"/>
      <c r="AG40" s="15"/>
      <c r="AH40" s="15"/>
    </row>
    <row r="41" spans="1:34" s="12" customFormat="1" ht="15" customHeight="1">
      <c r="A41" s="13"/>
      <c r="C41" s="13"/>
      <c r="D41" s="16"/>
      <c r="E41" s="14"/>
      <c r="F41" s="14"/>
      <c r="AD41" s="15"/>
      <c r="AE41" s="15"/>
      <c r="AF41" s="15"/>
      <c r="AG41" s="15"/>
      <c r="AH41" s="15"/>
    </row>
    <row r="42" spans="1:34" s="12" customFormat="1" ht="15" customHeight="1">
      <c r="A42" s="13"/>
      <c r="C42" s="13"/>
      <c r="D42" s="16"/>
      <c r="E42" s="14"/>
      <c r="F42" s="14"/>
      <c r="AD42" s="15"/>
      <c r="AE42" s="15"/>
      <c r="AF42" s="15"/>
      <c r="AG42" s="15"/>
      <c r="AH42" s="15"/>
    </row>
    <row r="43" spans="1:34" s="12" customFormat="1" ht="15" customHeight="1">
      <c r="A43" s="13"/>
      <c r="C43" s="13"/>
      <c r="D43" s="16"/>
      <c r="E43" s="14"/>
      <c r="F43" s="14"/>
      <c r="AD43" s="15"/>
      <c r="AE43" s="15"/>
      <c r="AF43" s="15"/>
      <c r="AG43" s="15"/>
      <c r="AH43" s="15"/>
    </row>
    <row r="44" spans="1:34" s="12" customFormat="1" ht="15" customHeight="1">
      <c r="A44" s="13"/>
      <c r="C44" s="13"/>
      <c r="D44" s="16"/>
      <c r="E44" s="14"/>
      <c r="F44" s="14"/>
      <c r="AD44" s="15"/>
      <c r="AE44" s="15"/>
      <c r="AF44" s="15"/>
      <c r="AG44" s="15"/>
      <c r="AH44" s="15"/>
    </row>
    <row r="45" spans="1:34" s="12" customFormat="1" ht="15" customHeight="1">
      <c r="A45" s="13"/>
      <c r="C45" s="13"/>
      <c r="D45" s="16"/>
      <c r="E45" s="14"/>
      <c r="F45" s="14"/>
      <c r="AD45" s="15"/>
      <c r="AE45" s="15"/>
      <c r="AF45" s="15"/>
      <c r="AG45" s="15"/>
      <c r="AH45" s="15"/>
    </row>
    <row r="46" spans="1:34" s="12" customFormat="1" ht="15" customHeight="1">
      <c r="A46" s="13"/>
      <c r="C46" s="13"/>
      <c r="D46" s="16"/>
      <c r="E46" s="14"/>
      <c r="F46" s="14"/>
      <c r="AD46" s="15"/>
      <c r="AE46" s="15"/>
      <c r="AF46" s="15"/>
      <c r="AG46" s="15"/>
      <c r="AH46" s="15"/>
    </row>
    <row r="47" spans="1:34" s="12" customFormat="1" ht="15" customHeight="1">
      <c r="A47" s="13"/>
      <c r="C47" s="13"/>
      <c r="D47" s="16"/>
      <c r="E47" s="14"/>
      <c r="F47" s="14"/>
      <c r="AD47" s="15"/>
      <c r="AE47" s="15"/>
      <c r="AF47" s="15"/>
      <c r="AG47" s="15"/>
      <c r="AH47" s="15"/>
    </row>
    <row r="48" spans="1:34" s="12" customFormat="1" ht="15" customHeight="1">
      <c r="A48" s="13"/>
      <c r="C48" s="13"/>
      <c r="D48" s="16"/>
      <c r="E48" s="14"/>
      <c r="F48" s="14"/>
      <c r="AD48" s="15"/>
      <c r="AE48" s="15"/>
      <c r="AF48" s="15"/>
      <c r="AG48" s="15"/>
      <c r="AH48" s="15"/>
    </row>
    <row r="49" spans="1:34" s="12" customFormat="1" ht="15" customHeight="1">
      <c r="A49" s="13"/>
      <c r="C49" s="13"/>
      <c r="D49" s="16"/>
      <c r="E49" s="14"/>
      <c r="F49" s="14"/>
      <c r="AD49" s="15"/>
      <c r="AE49" s="15"/>
      <c r="AF49" s="15"/>
      <c r="AG49" s="15"/>
      <c r="AH49" s="15"/>
    </row>
    <row r="50" spans="1:34" s="12" customFormat="1" ht="15" customHeight="1">
      <c r="A50" s="13"/>
      <c r="C50" s="13"/>
      <c r="D50" s="16"/>
      <c r="E50" s="14"/>
      <c r="F50" s="14"/>
      <c r="AD50" s="15"/>
      <c r="AE50" s="15"/>
      <c r="AF50" s="15"/>
      <c r="AG50" s="15"/>
      <c r="AH50" s="15"/>
    </row>
    <row r="51" spans="1:34" s="12" customFormat="1" ht="15" customHeight="1">
      <c r="A51" s="13"/>
      <c r="C51" s="13"/>
      <c r="D51" s="16"/>
      <c r="E51" s="14"/>
      <c r="F51" s="14"/>
      <c r="AD51" s="15"/>
      <c r="AE51" s="15"/>
      <c r="AF51" s="15"/>
      <c r="AG51" s="15"/>
      <c r="AH51" s="15"/>
    </row>
    <row r="52" spans="1:34" s="12" customFormat="1" ht="15" customHeight="1">
      <c r="A52" s="13"/>
      <c r="C52" s="13"/>
      <c r="D52" s="16"/>
      <c r="E52" s="14"/>
      <c r="F52" s="14"/>
      <c r="AD52" s="15"/>
      <c r="AE52" s="15"/>
      <c r="AF52" s="15"/>
      <c r="AG52" s="15"/>
      <c r="AH52" s="15"/>
    </row>
    <row r="53" spans="1:34" s="12" customFormat="1" ht="15" customHeight="1">
      <c r="A53" s="13"/>
      <c r="C53" s="13"/>
      <c r="D53" s="16"/>
      <c r="E53" s="14"/>
      <c r="F53" s="14"/>
      <c r="AD53" s="15"/>
      <c r="AE53" s="15"/>
      <c r="AF53" s="15"/>
      <c r="AG53" s="15"/>
      <c r="AH53" s="15"/>
    </row>
    <row r="54" spans="1:34" s="12" customFormat="1" ht="15" customHeight="1">
      <c r="A54" s="13"/>
      <c r="C54" s="13"/>
      <c r="D54" s="16"/>
      <c r="E54" s="14"/>
      <c r="F54" s="14"/>
      <c r="AD54" s="15"/>
      <c r="AE54" s="15"/>
      <c r="AF54" s="15"/>
      <c r="AG54" s="15"/>
      <c r="AH54" s="15"/>
    </row>
    <row r="55" spans="1:34" s="12" customFormat="1" ht="15" customHeight="1">
      <c r="A55" s="13"/>
      <c r="C55" s="13"/>
      <c r="D55" s="16"/>
      <c r="E55" s="14"/>
      <c r="F55" s="14"/>
      <c r="AD55" s="15"/>
      <c r="AE55" s="15"/>
      <c r="AF55" s="15"/>
      <c r="AG55" s="15"/>
      <c r="AH55" s="15"/>
    </row>
    <row r="56" spans="1:34" s="12" customFormat="1" ht="15" customHeight="1">
      <c r="A56" s="13"/>
      <c r="C56" s="13"/>
      <c r="D56" s="16"/>
      <c r="E56" s="14"/>
      <c r="F56" s="14"/>
      <c r="AD56" s="15"/>
      <c r="AE56" s="15"/>
      <c r="AF56" s="15"/>
      <c r="AG56" s="15"/>
      <c r="AH56" s="15"/>
    </row>
    <row r="57" spans="1:34" s="12" customFormat="1" ht="15" customHeight="1">
      <c r="A57" s="13"/>
      <c r="C57" s="13"/>
      <c r="D57" s="16"/>
      <c r="E57" s="14"/>
      <c r="F57" s="14"/>
      <c r="AD57" s="15"/>
      <c r="AE57" s="15"/>
      <c r="AF57" s="15"/>
      <c r="AG57" s="15"/>
      <c r="AH57" s="15"/>
    </row>
    <row r="58" spans="1:34" s="12" customFormat="1" ht="15" customHeight="1">
      <c r="A58" s="13"/>
      <c r="C58" s="13"/>
      <c r="D58" s="16"/>
      <c r="E58" s="14"/>
      <c r="F58" s="14"/>
      <c r="AD58" s="15"/>
      <c r="AE58" s="15"/>
      <c r="AF58" s="15"/>
      <c r="AG58" s="15"/>
      <c r="AH58" s="15"/>
    </row>
    <row r="59" spans="1:34" s="12" customFormat="1" ht="15" customHeight="1">
      <c r="A59" s="13"/>
      <c r="C59" s="13"/>
      <c r="D59" s="16"/>
      <c r="E59" s="14"/>
      <c r="F59" s="14"/>
      <c r="AD59" s="15"/>
      <c r="AE59" s="15"/>
      <c r="AF59" s="15"/>
      <c r="AG59" s="15"/>
      <c r="AH59" s="15"/>
    </row>
    <row r="60" spans="1:34" s="12" customFormat="1" ht="15" customHeight="1">
      <c r="A60" s="13"/>
      <c r="C60" s="13"/>
      <c r="D60" s="16"/>
      <c r="E60" s="14"/>
      <c r="F60" s="14"/>
      <c r="AD60" s="15"/>
      <c r="AE60" s="15"/>
      <c r="AF60" s="15"/>
      <c r="AG60" s="15"/>
      <c r="AH60" s="15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1">
      <selection activeCell="F29" sqref="F29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347" t="s">
        <v>138</v>
      </c>
      <c r="B1" s="348"/>
      <c r="C1" s="353" t="s">
        <v>0</v>
      </c>
      <c r="D1" s="130"/>
      <c r="E1" s="131"/>
      <c r="F1" s="131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3"/>
      <c r="AA1" s="331" t="s">
        <v>1</v>
      </c>
      <c r="AB1" s="332"/>
      <c r="AC1" s="333"/>
      <c r="AD1" s="337" t="s">
        <v>2</v>
      </c>
      <c r="AE1" s="337"/>
      <c r="AF1" s="337"/>
      <c r="AG1" s="341" t="s">
        <v>3</v>
      </c>
      <c r="AH1" s="344" t="s">
        <v>4</v>
      </c>
      <c r="AI1" s="316" t="s">
        <v>5</v>
      </c>
    </row>
    <row r="2" spans="1:35" ht="19.5" customHeight="1">
      <c r="A2" s="349"/>
      <c r="B2" s="350"/>
      <c r="C2" s="354"/>
      <c r="D2" s="319" t="s">
        <v>1</v>
      </c>
      <c r="E2" s="320"/>
      <c r="F2" s="321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4"/>
      <c r="Y2" s="325" t="s">
        <v>6</v>
      </c>
      <c r="Z2" s="327" t="s">
        <v>7</v>
      </c>
      <c r="AA2" s="334"/>
      <c r="AB2" s="335"/>
      <c r="AC2" s="336"/>
      <c r="AD2" s="338"/>
      <c r="AE2" s="338"/>
      <c r="AF2" s="338"/>
      <c r="AG2" s="342"/>
      <c r="AH2" s="345"/>
      <c r="AI2" s="317"/>
    </row>
    <row r="3" spans="1:35" ht="19.5" customHeight="1">
      <c r="A3" s="349"/>
      <c r="B3" s="350"/>
      <c r="C3" s="354"/>
      <c r="D3" s="322"/>
      <c r="E3" s="320"/>
      <c r="F3" s="320"/>
      <c r="G3" s="329" t="s">
        <v>8</v>
      </c>
      <c r="H3" s="330"/>
      <c r="I3" s="330"/>
      <c r="J3" s="329" t="s">
        <v>9</v>
      </c>
      <c r="K3" s="330"/>
      <c r="L3" s="330"/>
      <c r="M3" s="329" t="s">
        <v>10</v>
      </c>
      <c r="N3" s="330"/>
      <c r="O3" s="330"/>
      <c r="P3" s="329" t="s">
        <v>11</v>
      </c>
      <c r="Q3" s="330"/>
      <c r="R3" s="330"/>
      <c r="S3" s="329" t="s">
        <v>12</v>
      </c>
      <c r="T3" s="330"/>
      <c r="U3" s="330"/>
      <c r="V3" s="329" t="s">
        <v>13</v>
      </c>
      <c r="W3" s="330"/>
      <c r="X3" s="330"/>
      <c r="Y3" s="325"/>
      <c r="Z3" s="327"/>
      <c r="AA3" s="334"/>
      <c r="AB3" s="335"/>
      <c r="AC3" s="336"/>
      <c r="AD3" s="338"/>
      <c r="AE3" s="338"/>
      <c r="AF3" s="338"/>
      <c r="AG3" s="342"/>
      <c r="AH3" s="345"/>
      <c r="AI3" s="317"/>
    </row>
    <row r="4" spans="1:35" ht="19.5" customHeight="1" thickBot="1">
      <c r="A4" s="351"/>
      <c r="B4" s="352"/>
      <c r="C4" s="355"/>
      <c r="D4" s="134" t="s">
        <v>14</v>
      </c>
      <c r="E4" s="135" t="s">
        <v>15</v>
      </c>
      <c r="F4" s="135" t="s">
        <v>16</v>
      </c>
      <c r="G4" s="136" t="s">
        <v>14</v>
      </c>
      <c r="H4" s="137" t="s">
        <v>15</v>
      </c>
      <c r="I4" s="137" t="s">
        <v>16</v>
      </c>
      <c r="J4" s="136" t="s">
        <v>14</v>
      </c>
      <c r="K4" s="137" t="s">
        <v>15</v>
      </c>
      <c r="L4" s="137" t="s">
        <v>16</v>
      </c>
      <c r="M4" s="136" t="s">
        <v>14</v>
      </c>
      <c r="N4" s="137" t="s">
        <v>15</v>
      </c>
      <c r="O4" s="137" t="s">
        <v>16</v>
      </c>
      <c r="P4" s="136" t="s">
        <v>14</v>
      </c>
      <c r="Q4" s="137" t="s">
        <v>15</v>
      </c>
      <c r="R4" s="137" t="s">
        <v>16</v>
      </c>
      <c r="S4" s="136" t="s">
        <v>14</v>
      </c>
      <c r="T4" s="137" t="s">
        <v>15</v>
      </c>
      <c r="U4" s="137" t="s">
        <v>16</v>
      </c>
      <c r="V4" s="136" t="s">
        <v>14</v>
      </c>
      <c r="W4" s="137" t="s">
        <v>15</v>
      </c>
      <c r="X4" s="137" t="s">
        <v>16</v>
      </c>
      <c r="Y4" s="326"/>
      <c r="Z4" s="328"/>
      <c r="AA4" s="138" t="s">
        <v>14</v>
      </c>
      <c r="AB4" s="137" t="s">
        <v>97</v>
      </c>
      <c r="AC4" s="139" t="s">
        <v>17</v>
      </c>
      <c r="AD4" s="140"/>
      <c r="AE4" s="141" t="s">
        <v>97</v>
      </c>
      <c r="AF4" s="142" t="s">
        <v>17</v>
      </c>
      <c r="AG4" s="343"/>
      <c r="AH4" s="346"/>
      <c r="AI4" s="318"/>
    </row>
    <row r="5" spans="1:35" s="2" customFormat="1" ht="39.75" customHeight="1" thickBot="1">
      <c r="A5" s="339" t="s">
        <v>18</v>
      </c>
      <c r="B5" s="340"/>
      <c r="C5" s="143">
        <f>SUM(C6:C38)</f>
        <v>1234194</v>
      </c>
      <c r="D5" s="144">
        <f>SUM(E5:F5)</f>
        <v>20596.099999999995</v>
      </c>
      <c r="E5" s="145">
        <f>SUM(E6:E38)</f>
        <v>19516.799999999996</v>
      </c>
      <c r="F5" s="145">
        <f>SUM(F6:F38)</f>
        <v>1079.3000000000002</v>
      </c>
      <c r="G5" s="146">
        <f aca="true" t="shared" si="0" ref="G5:AC5">SUM(G6:G38)</f>
        <v>510.8</v>
      </c>
      <c r="H5" s="146">
        <f t="shared" si="0"/>
        <v>510.8</v>
      </c>
      <c r="I5" s="146">
        <f t="shared" si="0"/>
        <v>0</v>
      </c>
      <c r="J5" s="146">
        <f t="shared" si="0"/>
        <v>15795.899999999998</v>
      </c>
      <c r="K5" s="146">
        <f t="shared" si="0"/>
        <v>15135.3</v>
      </c>
      <c r="L5" s="146">
        <f t="shared" si="0"/>
        <v>660.5999999999999</v>
      </c>
      <c r="M5" s="146">
        <f t="shared" si="0"/>
        <v>805</v>
      </c>
      <c r="N5" s="146">
        <f t="shared" si="0"/>
        <v>643.0999999999998</v>
      </c>
      <c r="O5" s="146">
        <f t="shared" si="0"/>
        <v>161.9</v>
      </c>
      <c r="P5" s="146">
        <f t="shared" si="0"/>
        <v>3156.999999999999</v>
      </c>
      <c r="Q5" s="146">
        <f t="shared" si="0"/>
        <v>3073.299999999999</v>
      </c>
      <c r="R5" s="146">
        <f t="shared" si="0"/>
        <v>83.69999999999999</v>
      </c>
      <c r="S5" s="146">
        <f t="shared" si="0"/>
        <v>0.4</v>
      </c>
      <c r="T5" s="146">
        <f t="shared" si="0"/>
        <v>0.3</v>
      </c>
      <c r="U5" s="146">
        <f t="shared" si="0"/>
        <v>0.1</v>
      </c>
      <c r="V5" s="146">
        <f t="shared" si="0"/>
        <v>326.9999999999999</v>
      </c>
      <c r="W5" s="146">
        <f t="shared" si="0"/>
        <v>154</v>
      </c>
      <c r="X5" s="146">
        <f t="shared" si="0"/>
        <v>173</v>
      </c>
      <c r="Y5" s="147">
        <f t="shared" si="0"/>
        <v>9734.6</v>
      </c>
      <c r="Z5" s="148">
        <f t="shared" si="0"/>
        <v>30330.699999999997</v>
      </c>
      <c r="AA5" s="149">
        <f t="shared" si="0"/>
        <v>20596.09999999999</v>
      </c>
      <c r="AB5" s="150">
        <f t="shared" si="0"/>
        <v>17439.1</v>
      </c>
      <c r="AC5" s="151">
        <f t="shared" si="0"/>
        <v>3156.999999999999</v>
      </c>
      <c r="AD5" s="152">
        <f>AA5/C5/31*1000000</f>
        <v>538.3191966422174</v>
      </c>
      <c r="AE5" s="153">
        <f>AB5/C5/31*1000000</f>
        <v>455.8048515089409</v>
      </c>
      <c r="AF5" s="154">
        <f>AC5/C5/31*1000000</f>
        <v>82.5143451332767</v>
      </c>
      <c r="AG5" s="155">
        <f>Z5/C5/31*1000000</f>
        <v>792.7519315596695</v>
      </c>
      <c r="AH5" s="156">
        <f>Y5/C5/31*1000000</f>
        <v>254.43273491745194</v>
      </c>
      <c r="AI5" s="157">
        <f>AC5*100/AA5</f>
        <v>15.32814464874418</v>
      </c>
    </row>
    <row r="6" spans="1:35" s="180" customFormat="1" ht="19.5" customHeight="1" thickTop="1">
      <c r="A6" s="103">
        <v>1</v>
      </c>
      <c r="B6" s="104" t="s">
        <v>19</v>
      </c>
      <c r="C6" s="158">
        <v>288268</v>
      </c>
      <c r="D6" s="159">
        <f>G6+J6+M6+P6+S6+V6</f>
        <v>4709.599999999999</v>
      </c>
      <c r="E6" s="160">
        <f>H6+K6+N6+Q6+T6+W6</f>
        <v>4663.8</v>
      </c>
      <c r="F6" s="160">
        <f>I6+L6+O6+R6+U6+X6</f>
        <v>45.8</v>
      </c>
      <c r="G6" s="161">
        <f aca="true" t="shared" si="1" ref="G6:G38">SUM(H6:I6)</f>
        <v>0</v>
      </c>
      <c r="H6" s="105">
        <v>0</v>
      </c>
      <c r="I6" s="105">
        <v>0</v>
      </c>
      <c r="J6" s="161">
        <f>SUM(K6:L6)</f>
        <v>3514.2</v>
      </c>
      <c r="K6" s="105">
        <v>3483.7</v>
      </c>
      <c r="L6" s="105">
        <v>30.5</v>
      </c>
      <c r="M6" s="161">
        <f>SUM(N6:O6)</f>
        <v>244.2</v>
      </c>
      <c r="N6" s="105">
        <v>243.5</v>
      </c>
      <c r="O6" s="105">
        <v>0.7</v>
      </c>
      <c r="P6" s="161">
        <f>SUM(Q6:R6)</f>
        <v>890</v>
      </c>
      <c r="Q6" s="105">
        <v>888.6</v>
      </c>
      <c r="R6" s="105">
        <v>1.4</v>
      </c>
      <c r="S6" s="161">
        <f>SUM(T6:U6)</f>
        <v>0</v>
      </c>
      <c r="T6" s="105">
        <v>0</v>
      </c>
      <c r="U6" s="105">
        <v>0</v>
      </c>
      <c r="V6" s="161">
        <f>SUM(W6:X6)</f>
        <v>61.2</v>
      </c>
      <c r="W6" s="105">
        <v>48</v>
      </c>
      <c r="X6" s="105">
        <v>13.2</v>
      </c>
      <c r="Y6" s="170">
        <v>2963.2</v>
      </c>
      <c r="Z6" s="162">
        <f aca="true" t="shared" si="2" ref="Z6:Z38">D6+Y6</f>
        <v>7672.799999999999</v>
      </c>
      <c r="AA6" s="171">
        <f aca="true" t="shared" si="3" ref="AA6:AA38">SUM(AB6:AC6)</f>
        <v>4709.599999999999</v>
      </c>
      <c r="AB6" s="172">
        <f aca="true" t="shared" si="4" ref="AB6:AB38">G6+J6+M6+S6+V6</f>
        <v>3819.5999999999995</v>
      </c>
      <c r="AC6" s="173">
        <f aca="true" t="shared" si="5" ref="AC6:AC38">P6</f>
        <v>890</v>
      </c>
      <c r="AD6" s="174">
        <f aca="true" t="shared" si="6" ref="AD6:AD38">AA6/C6/31*1000000</f>
        <v>527.0185405426939</v>
      </c>
      <c r="AE6" s="175">
        <f aca="true" t="shared" si="7" ref="AE6:AE38">AB6/C6/31*1000000</f>
        <v>427.4248380874965</v>
      </c>
      <c r="AF6" s="176">
        <f aca="true" t="shared" si="8" ref="AF6:AF38">AC6/C6/31*1000000</f>
        <v>99.59370245519739</v>
      </c>
      <c r="AG6" s="177">
        <f aca="true" t="shared" si="9" ref="AG6:AG38">Z6/C6/31*1000000</f>
        <v>858.6096182002678</v>
      </c>
      <c r="AH6" s="178">
        <f aca="true" t="shared" si="10" ref="AH6:AH38">Y6/C6/31*1000000</f>
        <v>331.59107765757403</v>
      </c>
      <c r="AI6" s="179">
        <f aca="true" t="shared" si="11" ref="AI6:AI38">AC6*100/AA6</f>
        <v>18.89757091897401</v>
      </c>
    </row>
    <row r="7" spans="1:35" s="181" customFormat="1" ht="19.5" customHeight="1">
      <c r="A7" s="102">
        <v>2</v>
      </c>
      <c r="B7" s="106" t="s">
        <v>20</v>
      </c>
      <c r="C7" s="163">
        <v>51655</v>
      </c>
      <c r="D7" s="159">
        <f aca="true" t="shared" si="12" ref="D7:F38">G7+J7+M7+P7+S7+V7</f>
        <v>1010.7</v>
      </c>
      <c r="E7" s="160">
        <f t="shared" si="12"/>
        <v>843.5999999999999</v>
      </c>
      <c r="F7" s="160">
        <f t="shared" si="12"/>
        <v>167.10000000000002</v>
      </c>
      <c r="G7" s="161">
        <f>SUM(H7:I7)</f>
        <v>0</v>
      </c>
      <c r="H7" s="105">
        <v>0</v>
      </c>
      <c r="I7" s="105">
        <v>0</v>
      </c>
      <c r="J7" s="161">
        <f>SUM(K7:L7)</f>
        <v>792.1</v>
      </c>
      <c r="K7" s="105">
        <v>715.4</v>
      </c>
      <c r="L7" s="105">
        <v>76.7</v>
      </c>
      <c r="M7" s="161">
        <f>SUM(N7:O7)</f>
        <v>32.3</v>
      </c>
      <c r="N7" s="105">
        <v>17.4</v>
      </c>
      <c r="O7" s="105">
        <v>14.9</v>
      </c>
      <c r="P7" s="161">
        <f>SUM(Q7:R7)</f>
        <v>142.1</v>
      </c>
      <c r="Q7" s="105">
        <v>109.3</v>
      </c>
      <c r="R7" s="105">
        <v>32.8</v>
      </c>
      <c r="S7" s="161">
        <f>SUM(T7:U7)</f>
        <v>0</v>
      </c>
      <c r="T7" s="105">
        <v>0</v>
      </c>
      <c r="U7" s="105">
        <v>0</v>
      </c>
      <c r="V7" s="161">
        <f>SUM(W7:X7)</f>
        <v>44.2</v>
      </c>
      <c r="W7" s="105">
        <v>1.5</v>
      </c>
      <c r="X7" s="105">
        <v>42.7</v>
      </c>
      <c r="Y7" s="170">
        <v>414.5</v>
      </c>
      <c r="Z7" s="162">
        <f>D7+Y7</f>
        <v>1425.2</v>
      </c>
      <c r="AA7" s="171">
        <f>SUM(AB7:AC7)</f>
        <v>1010.7</v>
      </c>
      <c r="AB7" s="172">
        <f>G7+J7+M7+S7+V7</f>
        <v>868.6</v>
      </c>
      <c r="AC7" s="173">
        <f>P7</f>
        <v>142.1</v>
      </c>
      <c r="AD7" s="174">
        <f t="shared" si="6"/>
        <v>631.1726997667529</v>
      </c>
      <c r="AE7" s="175">
        <f t="shared" si="7"/>
        <v>542.4325784282195</v>
      </c>
      <c r="AF7" s="176">
        <f t="shared" si="8"/>
        <v>88.74012133853326</v>
      </c>
      <c r="AG7" s="177">
        <f t="shared" si="9"/>
        <v>890.0240741145503</v>
      </c>
      <c r="AH7" s="178">
        <f t="shared" si="10"/>
        <v>258.85137434779756</v>
      </c>
      <c r="AI7" s="179">
        <f>AC7*100/AA7</f>
        <v>14.059562679331156</v>
      </c>
    </row>
    <row r="8" spans="1:35" s="181" customFormat="1" ht="19.5" customHeight="1">
      <c r="A8" s="102">
        <v>3</v>
      </c>
      <c r="B8" s="107" t="s">
        <v>21</v>
      </c>
      <c r="C8" s="163">
        <v>35775</v>
      </c>
      <c r="D8" s="159">
        <f t="shared" si="12"/>
        <v>665.1</v>
      </c>
      <c r="E8" s="160">
        <f t="shared" si="12"/>
        <v>603</v>
      </c>
      <c r="F8" s="160">
        <f t="shared" si="12"/>
        <v>62.1</v>
      </c>
      <c r="G8" s="161">
        <f>SUM(H8:I8)</f>
        <v>0</v>
      </c>
      <c r="H8" s="105">
        <v>0</v>
      </c>
      <c r="I8" s="105">
        <v>0</v>
      </c>
      <c r="J8" s="161">
        <f>SUM(K8:L8)</f>
        <v>576.4</v>
      </c>
      <c r="K8" s="105">
        <v>537.8</v>
      </c>
      <c r="L8" s="105">
        <v>38.6</v>
      </c>
      <c r="M8" s="161">
        <f>SUM(N8:O8)</f>
        <v>61.2</v>
      </c>
      <c r="N8" s="105">
        <v>40.2</v>
      </c>
      <c r="O8" s="105">
        <v>21</v>
      </c>
      <c r="P8" s="161">
        <f>SUM(Q8:R8)</f>
        <v>27.5</v>
      </c>
      <c r="Q8" s="105">
        <v>25</v>
      </c>
      <c r="R8" s="105">
        <v>2.5</v>
      </c>
      <c r="S8" s="161">
        <f>SUM(T8:U8)</f>
        <v>0</v>
      </c>
      <c r="T8" s="105">
        <v>0</v>
      </c>
      <c r="U8" s="105">
        <v>0</v>
      </c>
      <c r="V8" s="161">
        <f>SUM(W8:X8)</f>
        <v>0</v>
      </c>
      <c r="W8" s="105">
        <v>0</v>
      </c>
      <c r="X8" s="105">
        <v>0</v>
      </c>
      <c r="Y8" s="170">
        <v>79</v>
      </c>
      <c r="Z8" s="162">
        <f>D8+Y8</f>
        <v>744.1</v>
      </c>
      <c r="AA8" s="171">
        <f>SUM(AB8:AC8)</f>
        <v>665.1</v>
      </c>
      <c r="AB8" s="172">
        <f>G8+J8+M8+S8+V8</f>
        <v>637.6</v>
      </c>
      <c r="AC8" s="173">
        <f>P8</f>
        <v>27.5</v>
      </c>
      <c r="AD8" s="174">
        <f t="shared" si="6"/>
        <v>599.7159667275309</v>
      </c>
      <c r="AE8" s="175">
        <f t="shared" si="7"/>
        <v>574.9194111945177</v>
      </c>
      <c r="AF8" s="176">
        <f t="shared" si="8"/>
        <v>24.796555533013233</v>
      </c>
      <c r="AG8" s="177">
        <f t="shared" si="9"/>
        <v>670.9497080769144</v>
      </c>
      <c r="AH8" s="178">
        <f t="shared" si="10"/>
        <v>71.23374134938346</v>
      </c>
      <c r="AI8" s="179">
        <f>AC8*100/AA8</f>
        <v>4.1347165839723345</v>
      </c>
    </row>
    <row r="9" spans="1:35" s="180" customFormat="1" ht="19.5" customHeight="1">
      <c r="A9" s="108">
        <v>4</v>
      </c>
      <c r="B9" s="107" t="s">
        <v>22</v>
      </c>
      <c r="C9" s="163">
        <v>95126</v>
      </c>
      <c r="D9" s="164">
        <f t="shared" si="12"/>
        <v>1346.6000000000001</v>
      </c>
      <c r="E9" s="160">
        <f t="shared" si="12"/>
        <v>1331.6</v>
      </c>
      <c r="F9" s="160">
        <f t="shared" si="12"/>
        <v>15</v>
      </c>
      <c r="G9" s="165">
        <f t="shared" si="1"/>
        <v>0</v>
      </c>
      <c r="H9" s="109">
        <v>0</v>
      </c>
      <c r="I9" s="109">
        <v>0</v>
      </c>
      <c r="J9" s="165">
        <f aca="true" t="shared" si="13" ref="J9:J38">SUM(K9:L9)</f>
        <v>1160</v>
      </c>
      <c r="K9" s="105">
        <v>1150.1</v>
      </c>
      <c r="L9" s="105">
        <v>9.9</v>
      </c>
      <c r="M9" s="165">
        <f aca="true" t="shared" si="14" ref="M9:M38">SUM(N9:O9)</f>
        <v>56</v>
      </c>
      <c r="N9" s="105">
        <v>52.6</v>
      </c>
      <c r="O9" s="105">
        <v>3.4</v>
      </c>
      <c r="P9" s="165">
        <f aca="true" t="shared" si="15" ref="P9:P38">SUM(Q9:R9)</f>
        <v>128.9</v>
      </c>
      <c r="Q9" s="105">
        <v>128.9</v>
      </c>
      <c r="R9" s="105">
        <v>0</v>
      </c>
      <c r="S9" s="165">
        <f aca="true" t="shared" si="16" ref="S9:S38">SUM(T9:U9)</f>
        <v>0</v>
      </c>
      <c r="T9" s="109">
        <v>0</v>
      </c>
      <c r="U9" s="109">
        <v>0</v>
      </c>
      <c r="V9" s="165">
        <f aca="true" t="shared" si="17" ref="V9:V38">SUM(W9:X9)</f>
        <v>1.7</v>
      </c>
      <c r="W9" s="105">
        <v>0</v>
      </c>
      <c r="X9" s="105">
        <v>1.7</v>
      </c>
      <c r="Y9" s="182">
        <v>855.7</v>
      </c>
      <c r="Z9" s="166">
        <f t="shared" si="2"/>
        <v>2202.3</v>
      </c>
      <c r="AA9" s="167">
        <f t="shared" si="3"/>
        <v>1346.6000000000001</v>
      </c>
      <c r="AB9" s="183">
        <f t="shared" si="4"/>
        <v>1217.7</v>
      </c>
      <c r="AC9" s="184">
        <f t="shared" si="5"/>
        <v>128.9</v>
      </c>
      <c r="AD9" s="185">
        <f t="shared" si="6"/>
        <v>456.6439215085188</v>
      </c>
      <c r="AE9" s="186">
        <f t="shared" si="7"/>
        <v>412.9327960945517</v>
      </c>
      <c r="AF9" s="187">
        <f t="shared" si="8"/>
        <v>43.71112541396708</v>
      </c>
      <c r="AG9" s="188">
        <f t="shared" si="9"/>
        <v>746.8193289307967</v>
      </c>
      <c r="AH9" s="189">
        <f t="shared" si="10"/>
        <v>290.175407422278</v>
      </c>
      <c r="AI9" s="190">
        <f t="shared" si="11"/>
        <v>9.572256052279815</v>
      </c>
    </row>
    <row r="10" spans="1:35" s="180" customFormat="1" ht="19.5" customHeight="1">
      <c r="A10" s="108">
        <v>5</v>
      </c>
      <c r="B10" s="107" t="s">
        <v>119</v>
      </c>
      <c r="C10" s="163">
        <v>92533</v>
      </c>
      <c r="D10" s="164">
        <f t="shared" si="12"/>
        <v>1358.6</v>
      </c>
      <c r="E10" s="160">
        <f t="shared" si="12"/>
        <v>1308.8999999999999</v>
      </c>
      <c r="F10" s="160">
        <f t="shared" si="12"/>
        <v>49.699999999999996</v>
      </c>
      <c r="G10" s="165">
        <f t="shared" si="1"/>
        <v>0</v>
      </c>
      <c r="H10" s="109">
        <v>0</v>
      </c>
      <c r="I10" s="109">
        <v>0</v>
      </c>
      <c r="J10" s="165">
        <f t="shared" si="13"/>
        <v>1028.1</v>
      </c>
      <c r="K10" s="109">
        <v>991.8</v>
      </c>
      <c r="L10" s="109">
        <v>36.3</v>
      </c>
      <c r="M10" s="165">
        <f t="shared" si="14"/>
        <v>50.699999999999996</v>
      </c>
      <c r="N10" s="109">
        <v>37.3</v>
      </c>
      <c r="O10" s="109">
        <v>13.4</v>
      </c>
      <c r="P10" s="165">
        <f t="shared" si="15"/>
        <v>279.8</v>
      </c>
      <c r="Q10" s="109">
        <v>279.8</v>
      </c>
      <c r="R10" s="109">
        <v>0</v>
      </c>
      <c r="S10" s="165">
        <f t="shared" si="16"/>
        <v>0</v>
      </c>
      <c r="T10" s="109">
        <v>0</v>
      </c>
      <c r="U10" s="109">
        <v>0</v>
      </c>
      <c r="V10" s="165">
        <f t="shared" si="17"/>
        <v>0</v>
      </c>
      <c r="W10" s="109">
        <v>0</v>
      </c>
      <c r="X10" s="109">
        <v>0</v>
      </c>
      <c r="Y10" s="182">
        <v>662.6</v>
      </c>
      <c r="Z10" s="166">
        <f t="shared" si="2"/>
        <v>2021.1999999999998</v>
      </c>
      <c r="AA10" s="167">
        <f t="shared" si="3"/>
        <v>1358.6</v>
      </c>
      <c r="AB10" s="183">
        <f t="shared" si="4"/>
        <v>1078.8</v>
      </c>
      <c r="AC10" s="184">
        <f t="shared" si="5"/>
        <v>279.8</v>
      </c>
      <c r="AD10" s="185">
        <f t="shared" si="6"/>
        <v>473.6235337837626</v>
      </c>
      <c r="AE10" s="186">
        <f t="shared" si="7"/>
        <v>376.0820464050663</v>
      </c>
      <c r="AF10" s="187">
        <f t="shared" si="8"/>
        <v>97.54148737869629</v>
      </c>
      <c r="AG10" s="188">
        <f t="shared" si="9"/>
        <v>704.6134892416758</v>
      </c>
      <c r="AH10" s="189">
        <f t="shared" si="10"/>
        <v>230.98995545791337</v>
      </c>
      <c r="AI10" s="190">
        <f t="shared" si="11"/>
        <v>20.59472986898278</v>
      </c>
    </row>
    <row r="11" spans="1:36" s="180" customFormat="1" ht="19.5" customHeight="1">
      <c r="A11" s="108">
        <v>6</v>
      </c>
      <c r="B11" s="107" t="s">
        <v>120</v>
      </c>
      <c r="C11" s="163">
        <v>34654</v>
      </c>
      <c r="D11" s="164">
        <f>G11+J11+M11+P11+S11+V11</f>
        <v>718.8000000000001</v>
      </c>
      <c r="E11" s="160">
        <f t="shared" si="12"/>
        <v>627.1</v>
      </c>
      <c r="F11" s="160">
        <f t="shared" si="12"/>
        <v>91.7</v>
      </c>
      <c r="G11" s="165">
        <f>SUM(H11:I11)</f>
        <v>0</v>
      </c>
      <c r="H11" s="109">
        <v>0</v>
      </c>
      <c r="I11" s="109">
        <v>0</v>
      </c>
      <c r="J11" s="165">
        <f t="shared" si="13"/>
        <v>589.5</v>
      </c>
      <c r="K11" s="109">
        <v>520.1</v>
      </c>
      <c r="L11" s="109">
        <v>69.4</v>
      </c>
      <c r="M11" s="165">
        <f t="shared" si="14"/>
        <v>34.7</v>
      </c>
      <c r="N11" s="109">
        <v>18.4</v>
      </c>
      <c r="O11" s="109">
        <v>16.3</v>
      </c>
      <c r="P11" s="165">
        <f t="shared" si="15"/>
        <v>94.6</v>
      </c>
      <c r="Q11" s="109">
        <v>88.6</v>
      </c>
      <c r="R11" s="109">
        <v>6</v>
      </c>
      <c r="S11" s="165">
        <f t="shared" si="16"/>
        <v>0</v>
      </c>
      <c r="T11" s="109">
        <v>0</v>
      </c>
      <c r="U11" s="109">
        <v>0</v>
      </c>
      <c r="V11" s="165">
        <f t="shared" si="17"/>
        <v>0</v>
      </c>
      <c r="W11" s="109">
        <v>0</v>
      </c>
      <c r="X11" s="109">
        <v>0</v>
      </c>
      <c r="Y11" s="182">
        <v>277.7</v>
      </c>
      <c r="Z11" s="166">
        <f t="shared" si="2"/>
        <v>996.5</v>
      </c>
      <c r="AA11" s="167">
        <f t="shared" si="3"/>
        <v>718.8000000000001</v>
      </c>
      <c r="AB11" s="183">
        <f t="shared" si="4"/>
        <v>624.2</v>
      </c>
      <c r="AC11" s="184">
        <f t="shared" si="5"/>
        <v>94.6</v>
      </c>
      <c r="AD11" s="185">
        <f t="shared" si="6"/>
        <v>669.1030407512424</v>
      </c>
      <c r="AE11" s="186">
        <f t="shared" si="7"/>
        <v>581.0435698899909</v>
      </c>
      <c r="AF11" s="187">
        <f t="shared" si="8"/>
        <v>88.05947086125141</v>
      </c>
      <c r="AG11" s="188">
        <f t="shared" si="9"/>
        <v>927.6031999285099</v>
      </c>
      <c r="AH11" s="189">
        <f t="shared" si="10"/>
        <v>258.5001591772676</v>
      </c>
      <c r="AI11" s="190">
        <f t="shared" si="11"/>
        <v>13.160823594880355</v>
      </c>
      <c r="AJ11" s="191"/>
    </row>
    <row r="12" spans="1:35" s="180" customFormat="1" ht="19.5" customHeight="1">
      <c r="A12" s="108">
        <v>7</v>
      </c>
      <c r="B12" s="107" t="s">
        <v>25</v>
      </c>
      <c r="C12" s="163">
        <v>26506</v>
      </c>
      <c r="D12" s="164">
        <f>G12+J12+M12+P12+S12+V12</f>
        <v>431.1</v>
      </c>
      <c r="E12" s="160">
        <f>H12+K12+N12+Q12+T12+W12</f>
        <v>411.8</v>
      </c>
      <c r="F12" s="160">
        <f>I12+L12+O12+R12+U12+X12</f>
        <v>19.300000000000004</v>
      </c>
      <c r="G12" s="165">
        <f>SUM(H12:I12)</f>
        <v>0</v>
      </c>
      <c r="H12" s="109">
        <v>0</v>
      </c>
      <c r="I12" s="109">
        <v>0</v>
      </c>
      <c r="J12" s="165">
        <f>SUM(K12:L12)</f>
        <v>313.8</v>
      </c>
      <c r="K12" s="109">
        <v>307.8</v>
      </c>
      <c r="L12" s="109">
        <v>6</v>
      </c>
      <c r="M12" s="165">
        <f>SUM(N12:O12)</f>
        <v>8.8</v>
      </c>
      <c r="N12" s="109">
        <v>4.8</v>
      </c>
      <c r="O12" s="109">
        <v>4</v>
      </c>
      <c r="P12" s="165">
        <f>SUM(Q12:R12)</f>
        <v>106.1</v>
      </c>
      <c r="Q12" s="109">
        <v>98</v>
      </c>
      <c r="R12" s="109">
        <v>8.1</v>
      </c>
      <c r="S12" s="165">
        <f t="shared" si="16"/>
        <v>0.4</v>
      </c>
      <c r="T12" s="109">
        <v>0.3</v>
      </c>
      <c r="U12" s="109">
        <v>0.1</v>
      </c>
      <c r="V12" s="165">
        <f>SUM(W12:X12)</f>
        <v>2</v>
      </c>
      <c r="W12" s="109">
        <v>0.9</v>
      </c>
      <c r="X12" s="109">
        <v>1.1</v>
      </c>
      <c r="Y12" s="182">
        <v>177.2</v>
      </c>
      <c r="Z12" s="166">
        <f>D12+Y12</f>
        <v>608.3</v>
      </c>
      <c r="AA12" s="167">
        <f>SUM(AB12:AC12)</f>
        <v>431.1</v>
      </c>
      <c r="AB12" s="183">
        <f>G12+J12+M12+S12+V12</f>
        <v>325</v>
      </c>
      <c r="AC12" s="184">
        <f>P12</f>
        <v>106.1</v>
      </c>
      <c r="AD12" s="185">
        <f t="shared" si="6"/>
        <v>524.6529696258668</v>
      </c>
      <c r="AE12" s="186">
        <f t="shared" si="7"/>
        <v>395.5282188086446</v>
      </c>
      <c r="AF12" s="187">
        <f t="shared" si="8"/>
        <v>129.12475081722212</v>
      </c>
      <c r="AG12" s="188">
        <f t="shared" si="9"/>
        <v>740.30712461938</v>
      </c>
      <c r="AH12" s="189">
        <f t="shared" si="10"/>
        <v>215.65415499351332</v>
      </c>
      <c r="AI12" s="190">
        <f>AC12*100/AA12</f>
        <v>24.611459058223147</v>
      </c>
    </row>
    <row r="13" spans="1:35" s="180" customFormat="1" ht="19.5" customHeight="1">
      <c r="A13" s="108">
        <v>8</v>
      </c>
      <c r="B13" s="107" t="s">
        <v>139</v>
      </c>
      <c r="C13" s="163">
        <v>115255</v>
      </c>
      <c r="D13" s="164">
        <f t="shared" si="12"/>
        <v>1888.8999999999999</v>
      </c>
      <c r="E13" s="160">
        <f t="shared" si="12"/>
        <v>1794.5</v>
      </c>
      <c r="F13" s="160">
        <f t="shared" si="12"/>
        <v>94.4</v>
      </c>
      <c r="G13" s="165">
        <f t="shared" si="1"/>
        <v>0</v>
      </c>
      <c r="H13" s="109">
        <v>0</v>
      </c>
      <c r="I13" s="109">
        <v>0</v>
      </c>
      <c r="J13" s="165">
        <f>SUM(K13:L13)</f>
        <v>1578.5</v>
      </c>
      <c r="K13" s="109">
        <v>1518.9</v>
      </c>
      <c r="L13" s="109">
        <v>59.6</v>
      </c>
      <c r="M13" s="165">
        <f t="shared" si="14"/>
        <v>86.3</v>
      </c>
      <c r="N13" s="109">
        <v>72.1</v>
      </c>
      <c r="O13" s="109">
        <v>14.2</v>
      </c>
      <c r="P13" s="165">
        <f t="shared" si="15"/>
        <v>203.5</v>
      </c>
      <c r="Q13" s="109">
        <v>203.5</v>
      </c>
      <c r="R13" s="109">
        <v>0</v>
      </c>
      <c r="S13" s="165">
        <f t="shared" si="16"/>
        <v>0</v>
      </c>
      <c r="T13" s="109">
        <v>0</v>
      </c>
      <c r="U13" s="109">
        <v>0</v>
      </c>
      <c r="V13" s="165">
        <f t="shared" si="17"/>
        <v>20.6</v>
      </c>
      <c r="W13" s="109">
        <v>0</v>
      </c>
      <c r="X13" s="109">
        <v>20.6</v>
      </c>
      <c r="Y13" s="182">
        <v>774.4</v>
      </c>
      <c r="Z13" s="166">
        <f t="shared" si="2"/>
        <v>2663.2999999999997</v>
      </c>
      <c r="AA13" s="167">
        <f t="shared" si="3"/>
        <v>1888.8999999999999</v>
      </c>
      <c r="AB13" s="183">
        <f t="shared" si="4"/>
        <v>1685.3999999999999</v>
      </c>
      <c r="AC13" s="184">
        <f t="shared" si="5"/>
        <v>203.5</v>
      </c>
      <c r="AD13" s="185">
        <f t="shared" si="6"/>
        <v>528.6734463972593</v>
      </c>
      <c r="AE13" s="186">
        <f t="shared" si="7"/>
        <v>471.7169921954264</v>
      </c>
      <c r="AF13" s="187">
        <f t="shared" si="8"/>
        <v>56.95645420183297</v>
      </c>
      <c r="AG13" s="188">
        <f t="shared" si="9"/>
        <v>745.4158450896399</v>
      </c>
      <c r="AH13" s="189">
        <f t="shared" si="10"/>
        <v>216.7423986923806</v>
      </c>
      <c r="AI13" s="190">
        <f t="shared" si="11"/>
        <v>10.77346603843507</v>
      </c>
    </row>
    <row r="14" spans="1:35" s="181" customFormat="1" ht="17.25" customHeight="1">
      <c r="A14" s="102">
        <v>9</v>
      </c>
      <c r="B14" s="107" t="s">
        <v>140</v>
      </c>
      <c r="C14" s="163">
        <v>18910</v>
      </c>
      <c r="D14" s="164">
        <f t="shared" si="12"/>
        <v>366.2</v>
      </c>
      <c r="E14" s="160">
        <f>H14+K14+N14+Q14+T14+W14</f>
        <v>298.2</v>
      </c>
      <c r="F14" s="160">
        <f t="shared" si="12"/>
        <v>68</v>
      </c>
      <c r="G14" s="165">
        <f>SUM(H14:I14)</f>
        <v>0</v>
      </c>
      <c r="H14" s="109">
        <v>0</v>
      </c>
      <c r="I14" s="109">
        <v>0</v>
      </c>
      <c r="J14" s="165">
        <f t="shared" si="13"/>
        <v>298.7</v>
      </c>
      <c r="K14" s="109">
        <v>249.4</v>
      </c>
      <c r="L14" s="109">
        <v>49.3</v>
      </c>
      <c r="M14" s="165">
        <f t="shared" si="14"/>
        <v>16.200000000000003</v>
      </c>
      <c r="N14" s="109">
        <v>10.3</v>
      </c>
      <c r="O14" s="109">
        <v>5.9</v>
      </c>
      <c r="P14" s="165">
        <f t="shared" si="15"/>
        <v>51.3</v>
      </c>
      <c r="Q14" s="109">
        <v>38.5</v>
      </c>
      <c r="R14" s="109">
        <v>12.8</v>
      </c>
      <c r="S14" s="165">
        <v>0</v>
      </c>
      <c r="T14" s="109">
        <v>0</v>
      </c>
      <c r="U14" s="109">
        <v>0</v>
      </c>
      <c r="V14" s="165">
        <f t="shared" si="17"/>
        <v>0</v>
      </c>
      <c r="W14" s="109">
        <v>0</v>
      </c>
      <c r="X14" s="109">
        <v>0</v>
      </c>
      <c r="Y14" s="182">
        <v>78.6</v>
      </c>
      <c r="Z14" s="166">
        <f t="shared" si="2"/>
        <v>444.79999999999995</v>
      </c>
      <c r="AA14" s="167">
        <f t="shared" si="3"/>
        <v>366.2</v>
      </c>
      <c r="AB14" s="183">
        <f>G14+J14+M14+S14+V14</f>
        <v>314.9</v>
      </c>
      <c r="AC14" s="184">
        <f>P14</f>
        <v>51.3</v>
      </c>
      <c r="AD14" s="192">
        <f t="shared" si="6"/>
        <v>624.6908104604152</v>
      </c>
      <c r="AE14" s="186">
        <f t="shared" si="7"/>
        <v>537.1795090496579</v>
      </c>
      <c r="AF14" s="187">
        <f t="shared" si="8"/>
        <v>87.51130141075723</v>
      </c>
      <c r="AG14" s="188">
        <f t="shared" si="9"/>
        <v>758.7724535575987</v>
      </c>
      <c r="AH14" s="193">
        <f t="shared" si="10"/>
        <v>134.0816430971836</v>
      </c>
      <c r="AI14" s="190">
        <f>AC14*100/AA14</f>
        <v>14.008738394320044</v>
      </c>
    </row>
    <row r="15" spans="1:35" s="181" customFormat="1" ht="19.5" customHeight="1">
      <c r="A15" s="102">
        <v>10</v>
      </c>
      <c r="B15" s="107" t="s">
        <v>27</v>
      </c>
      <c r="C15" s="163">
        <v>32886</v>
      </c>
      <c r="D15" s="164">
        <f t="shared" si="12"/>
        <v>671.4</v>
      </c>
      <c r="E15" s="160">
        <f t="shared" si="12"/>
        <v>610.5999999999999</v>
      </c>
      <c r="F15" s="160">
        <f t="shared" si="12"/>
        <v>60.800000000000004</v>
      </c>
      <c r="G15" s="165">
        <f t="shared" si="1"/>
        <v>510.8</v>
      </c>
      <c r="H15" s="109">
        <v>510.8</v>
      </c>
      <c r="I15" s="109">
        <v>0</v>
      </c>
      <c r="J15" s="165">
        <f t="shared" si="13"/>
        <v>37.6</v>
      </c>
      <c r="K15" s="109">
        <v>0</v>
      </c>
      <c r="L15" s="109">
        <v>37.6</v>
      </c>
      <c r="M15" s="165">
        <f t="shared" si="14"/>
        <v>5.1</v>
      </c>
      <c r="N15" s="109">
        <v>0</v>
      </c>
      <c r="O15" s="109">
        <v>5.1</v>
      </c>
      <c r="P15" s="165">
        <f t="shared" si="15"/>
        <v>95</v>
      </c>
      <c r="Q15" s="109">
        <v>95</v>
      </c>
      <c r="R15" s="109">
        <v>0</v>
      </c>
      <c r="S15" s="165">
        <f t="shared" si="16"/>
        <v>0</v>
      </c>
      <c r="T15" s="109">
        <v>0</v>
      </c>
      <c r="U15" s="109">
        <v>0</v>
      </c>
      <c r="V15" s="165">
        <f t="shared" si="17"/>
        <v>22.900000000000002</v>
      </c>
      <c r="W15" s="109">
        <v>4.8</v>
      </c>
      <c r="X15" s="109">
        <v>18.1</v>
      </c>
      <c r="Y15" s="182">
        <v>372.5</v>
      </c>
      <c r="Z15" s="166">
        <f t="shared" si="2"/>
        <v>1043.9</v>
      </c>
      <c r="AA15" s="167">
        <f t="shared" si="3"/>
        <v>671.4</v>
      </c>
      <c r="AB15" s="183">
        <f>G15+J15+M15+S15+V15</f>
        <v>576.4</v>
      </c>
      <c r="AC15" s="184">
        <f>P15</f>
        <v>95</v>
      </c>
      <c r="AD15" s="185">
        <f t="shared" si="6"/>
        <v>658.580080159613</v>
      </c>
      <c r="AE15" s="186">
        <f t="shared" si="7"/>
        <v>565.3940396246662</v>
      </c>
      <c r="AF15" s="187">
        <f t="shared" si="8"/>
        <v>93.18604053494674</v>
      </c>
      <c r="AG15" s="188">
        <f t="shared" si="9"/>
        <v>1023.9674496255883</v>
      </c>
      <c r="AH15" s="189">
        <f t="shared" si="10"/>
        <v>365.3873694659753</v>
      </c>
      <c r="AI15" s="190">
        <f>AC15*100/AA15</f>
        <v>14.149538278224606</v>
      </c>
    </row>
    <row r="16" spans="1:35" s="180" customFormat="1" ht="19.5" customHeight="1">
      <c r="A16" s="108">
        <v>11</v>
      </c>
      <c r="B16" s="107" t="s">
        <v>123</v>
      </c>
      <c r="C16" s="163">
        <v>26535</v>
      </c>
      <c r="D16" s="164">
        <f>G16+J16+M16+P16+S16+V16</f>
        <v>483.29999999999995</v>
      </c>
      <c r="E16" s="160">
        <f t="shared" si="12"/>
        <v>473.00000000000006</v>
      </c>
      <c r="F16" s="160">
        <f t="shared" si="12"/>
        <v>10.3</v>
      </c>
      <c r="G16" s="165">
        <f t="shared" si="1"/>
        <v>0</v>
      </c>
      <c r="H16" s="109">
        <v>0</v>
      </c>
      <c r="I16" s="109">
        <v>0</v>
      </c>
      <c r="J16" s="165">
        <f t="shared" si="13"/>
        <v>404.09999999999997</v>
      </c>
      <c r="K16" s="109">
        <v>399.7</v>
      </c>
      <c r="L16" s="109">
        <v>4.4</v>
      </c>
      <c r="M16" s="165">
        <f t="shared" si="14"/>
        <v>12</v>
      </c>
      <c r="N16" s="109">
        <v>10.6</v>
      </c>
      <c r="O16" s="109">
        <v>1.4</v>
      </c>
      <c r="P16" s="165">
        <f t="shared" si="15"/>
        <v>53.4</v>
      </c>
      <c r="Q16" s="109">
        <v>53.1</v>
      </c>
      <c r="R16" s="109">
        <v>0.3</v>
      </c>
      <c r="S16" s="165">
        <f t="shared" si="16"/>
        <v>0</v>
      </c>
      <c r="T16" s="109">
        <v>0</v>
      </c>
      <c r="U16" s="109">
        <v>0</v>
      </c>
      <c r="V16" s="165">
        <f t="shared" si="17"/>
        <v>13.8</v>
      </c>
      <c r="W16" s="109">
        <v>9.6</v>
      </c>
      <c r="X16" s="109">
        <v>4.2</v>
      </c>
      <c r="Y16" s="182">
        <v>168.5</v>
      </c>
      <c r="Z16" s="166">
        <f t="shared" si="2"/>
        <v>651.8</v>
      </c>
      <c r="AA16" s="167">
        <f t="shared" si="3"/>
        <v>483.29999999999995</v>
      </c>
      <c r="AB16" s="183">
        <f t="shared" si="4"/>
        <v>429.9</v>
      </c>
      <c r="AC16" s="184">
        <f t="shared" si="5"/>
        <v>53.4</v>
      </c>
      <c r="AD16" s="185">
        <f t="shared" si="6"/>
        <v>587.5380659749449</v>
      </c>
      <c r="AE16" s="186">
        <f t="shared" si="7"/>
        <v>522.6207625959627</v>
      </c>
      <c r="AF16" s="187">
        <f t="shared" si="8"/>
        <v>64.91730337898211</v>
      </c>
      <c r="AG16" s="188">
        <f t="shared" si="9"/>
        <v>792.3801187719203</v>
      </c>
      <c r="AH16" s="189">
        <f t="shared" si="10"/>
        <v>204.8420527969754</v>
      </c>
      <c r="AI16" s="190">
        <f t="shared" si="11"/>
        <v>11.049037864680324</v>
      </c>
    </row>
    <row r="17" spans="1:35" s="180" customFormat="1" ht="19.5" customHeight="1">
      <c r="A17" s="108">
        <v>12</v>
      </c>
      <c r="B17" s="107" t="s">
        <v>124</v>
      </c>
      <c r="C17" s="163">
        <v>25249</v>
      </c>
      <c r="D17" s="164">
        <f t="shared" si="12"/>
        <v>489.4</v>
      </c>
      <c r="E17" s="160">
        <f t="shared" si="12"/>
        <v>443.9</v>
      </c>
      <c r="F17" s="160">
        <f t="shared" si="12"/>
        <v>45.5</v>
      </c>
      <c r="G17" s="165">
        <f t="shared" si="1"/>
        <v>0</v>
      </c>
      <c r="H17" s="109">
        <v>0</v>
      </c>
      <c r="I17" s="109">
        <v>0</v>
      </c>
      <c r="J17" s="165">
        <f t="shared" si="13"/>
        <v>404.09999999999997</v>
      </c>
      <c r="K17" s="109">
        <v>371.9</v>
      </c>
      <c r="L17" s="109">
        <v>32.2</v>
      </c>
      <c r="M17" s="165">
        <f t="shared" si="14"/>
        <v>25.6</v>
      </c>
      <c r="N17" s="109">
        <v>15.8</v>
      </c>
      <c r="O17" s="109">
        <v>9.8</v>
      </c>
      <c r="P17" s="165">
        <f t="shared" si="15"/>
        <v>59.7</v>
      </c>
      <c r="Q17" s="109">
        <v>56.2</v>
      </c>
      <c r="R17" s="109">
        <v>3.5</v>
      </c>
      <c r="S17" s="165">
        <f t="shared" si="16"/>
        <v>0</v>
      </c>
      <c r="T17" s="109">
        <v>0</v>
      </c>
      <c r="U17" s="109">
        <v>0</v>
      </c>
      <c r="V17" s="165">
        <f t="shared" si="17"/>
        <v>0</v>
      </c>
      <c r="W17" s="109">
        <v>0</v>
      </c>
      <c r="X17" s="109">
        <v>0</v>
      </c>
      <c r="Y17" s="182">
        <v>244.8</v>
      </c>
      <c r="Z17" s="166">
        <f t="shared" si="2"/>
        <v>734.2</v>
      </c>
      <c r="AA17" s="167">
        <f t="shared" si="3"/>
        <v>489.4</v>
      </c>
      <c r="AB17" s="183">
        <f t="shared" si="4"/>
        <v>429.7</v>
      </c>
      <c r="AC17" s="184">
        <f t="shared" si="5"/>
        <v>59.7</v>
      </c>
      <c r="AD17" s="185">
        <f t="shared" si="6"/>
        <v>625.256318040063</v>
      </c>
      <c r="AE17" s="186">
        <f t="shared" si="7"/>
        <v>548.9837349035861</v>
      </c>
      <c r="AF17" s="187">
        <f t="shared" si="8"/>
        <v>76.27258313647681</v>
      </c>
      <c r="AG17" s="188">
        <f t="shared" si="9"/>
        <v>938.0122368308423</v>
      </c>
      <c r="AH17" s="189">
        <f t="shared" si="10"/>
        <v>312.75591879077933</v>
      </c>
      <c r="AI17" s="190">
        <f t="shared" si="11"/>
        <v>12.198610543522681</v>
      </c>
    </row>
    <row r="18" spans="1:35" s="180" customFormat="1" ht="19.5" customHeight="1">
      <c r="A18" s="108">
        <v>13</v>
      </c>
      <c r="B18" s="107" t="s">
        <v>125</v>
      </c>
      <c r="C18" s="163">
        <v>115945</v>
      </c>
      <c r="D18" s="164">
        <f t="shared" si="12"/>
        <v>1852.0000000000002</v>
      </c>
      <c r="E18" s="160">
        <f t="shared" si="12"/>
        <v>1765.8000000000002</v>
      </c>
      <c r="F18" s="160">
        <f t="shared" si="12"/>
        <v>86.2</v>
      </c>
      <c r="G18" s="165">
        <f t="shared" si="1"/>
        <v>0</v>
      </c>
      <c r="H18" s="109">
        <v>0</v>
      </c>
      <c r="I18" s="109">
        <v>0</v>
      </c>
      <c r="J18" s="165">
        <f t="shared" si="13"/>
        <v>1553.8000000000002</v>
      </c>
      <c r="K18" s="109">
        <v>1490.4</v>
      </c>
      <c r="L18" s="109">
        <v>63.4</v>
      </c>
      <c r="M18" s="165">
        <f t="shared" si="14"/>
        <v>73.5</v>
      </c>
      <c r="N18" s="109">
        <v>50.7</v>
      </c>
      <c r="O18" s="109">
        <v>22.8</v>
      </c>
      <c r="P18" s="165">
        <f t="shared" si="15"/>
        <v>224.7</v>
      </c>
      <c r="Q18" s="109">
        <v>224.7</v>
      </c>
      <c r="R18" s="109">
        <v>0</v>
      </c>
      <c r="S18" s="165">
        <f t="shared" si="16"/>
        <v>0</v>
      </c>
      <c r="T18" s="109">
        <v>0</v>
      </c>
      <c r="U18" s="109">
        <v>0</v>
      </c>
      <c r="V18" s="165">
        <v>0</v>
      </c>
      <c r="W18" s="109">
        <v>0</v>
      </c>
      <c r="X18" s="109">
        <v>0</v>
      </c>
      <c r="Y18" s="182">
        <v>947</v>
      </c>
      <c r="Z18" s="166">
        <f t="shared" si="2"/>
        <v>2799</v>
      </c>
      <c r="AA18" s="167">
        <f t="shared" si="3"/>
        <v>1852.0000000000002</v>
      </c>
      <c r="AB18" s="183">
        <f t="shared" si="4"/>
        <v>1627.3000000000002</v>
      </c>
      <c r="AC18" s="184">
        <f t="shared" si="5"/>
        <v>224.7</v>
      </c>
      <c r="AD18" s="185">
        <f t="shared" si="6"/>
        <v>515.2609899855187</v>
      </c>
      <c r="AE18" s="186">
        <f t="shared" si="7"/>
        <v>452.7452532415954</v>
      </c>
      <c r="AF18" s="187">
        <f t="shared" si="8"/>
        <v>62.51573674392335</v>
      </c>
      <c r="AG18" s="177">
        <f t="shared" si="9"/>
        <v>778.7340771973363</v>
      </c>
      <c r="AH18" s="189">
        <f t="shared" si="10"/>
        <v>263.47308721181764</v>
      </c>
      <c r="AI18" s="190">
        <f t="shared" si="11"/>
        <v>12.132829373650107</v>
      </c>
    </row>
    <row r="19" spans="1:35" s="180" customFormat="1" ht="19.5" customHeight="1">
      <c r="A19" s="108">
        <v>14</v>
      </c>
      <c r="B19" s="107" t="s">
        <v>69</v>
      </c>
      <c r="C19" s="163">
        <v>55479</v>
      </c>
      <c r="D19" s="164">
        <f t="shared" si="12"/>
        <v>974.7</v>
      </c>
      <c r="E19" s="160">
        <f t="shared" si="12"/>
        <v>915</v>
      </c>
      <c r="F19" s="160">
        <f t="shared" si="12"/>
        <v>59.7</v>
      </c>
      <c r="G19" s="165">
        <f t="shared" si="1"/>
        <v>0</v>
      </c>
      <c r="H19" s="109">
        <v>0</v>
      </c>
      <c r="I19" s="109">
        <v>0</v>
      </c>
      <c r="J19" s="165">
        <f t="shared" si="13"/>
        <v>748.9</v>
      </c>
      <c r="K19" s="109">
        <v>730.3</v>
      </c>
      <c r="L19" s="109">
        <v>18.6</v>
      </c>
      <c r="M19" s="165">
        <f t="shared" si="14"/>
        <v>0</v>
      </c>
      <c r="N19" s="109">
        <v>0</v>
      </c>
      <c r="O19" s="109">
        <v>0</v>
      </c>
      <c r="P19" s="165">
        <f t="shared" si="15"/>
        <v>166.6</v>
      </c>
      <c r="Q19" s="109">
        <v>159.5</v>
      </c>
      <c r="R19" s="109">
        <v>7.1</v>
      </c>
      <c r="S19" s="165">
        <f t="shared" si="16"/>
        <v>0</v>
      </c>
      <c r="T19" s="109">
        <v>0</v>
      </c>
      <c r="U19" s="109">
        <v>0</v>
      </c>
      <c r="V19" s="165">
        <f t="shared" si="17"/>
        <v>59.2</v>
      </c>
      <c r="W19" s="109">
        <v>25.2</v>
      </c>
      <c r="X19" s="109">
        <v>34</v>
      </c>
      <c r="Y19" s="182">
        <v>240.4</v>
      </c>
      <c r="Z19" s="166">
        <f t="shared" si="2"/>
        <v>1215.1000000000001</v>
      </c>
      <c r="AA19" s="167">
        <f t="shared" si="3"/>
        <v>974.7</v>
      </c>
      <c r="AB19" s="183">
        <f t="shared" si="4"/>
        <v>808.1</v>
      </c>
      <c r="AC19" s="184">
        <f t="shared" si="5"/>
        <v>166.6</v>
      </c>
      <c r="AD19" s="185">
        <f t="shared" si="6"/>
        <v>566.7358006429635</v>
      </c>
      <c r="AE19" s="186">
        <f t="shared" si="7"/>
        <v>469.8668313322855</v>
      </c>
      <c r="AF19" s="187">
        <f t="shared" si="8"/>
        <v>96.86896931067784</v>
      </c>
      <c r="AG19" s="177">
        <f t="shared" si="9"/>
        <v>706.5155138619729</v>
      </c>
      <c r="AH19" s="189">
        <f t="shared" si="10"/>
        <v>139.77971321900935</v>
      </c>
      <c r="AI19" s="190">
        <f t="shared" si="11"/>
        <v>17.092438699086898</v>
      </c>
    </row>
    <row r="20" spans="1:35" s="180" customFormat="1" ht="19.5" customHeight="1">
      <c r="A20" s="108">
        <v>15</v>
      </c>
      <c r="B20" s="107" t="s">
        <v>70</v>
      </c>
      <c r="C20" s="163">
        <v>16365</v>
      </c>
      <c r="D20" s="164">
        <f t="shared" si="12"/>
        <v>313.1</v>
      </c>
      <c r="E20" s="160">
        <f t="shared" si="12"/>
        <v>304</v>
      </c>
      <c r="F20" s="160">
        <f t="shared" si="12"/>
        <v>9.1</v>
      </c>
      <c r="G20" s="165">
        <f>SUM(H20:I20)</f>
        <v>0</v>
      </c>
      <c r="H20" s="109">
        <v>0</v>
      </c>
      <c r="I20" s="109">
        <v>0</v>
      </c>
      <c r="J20" s="165">
        <f>SUM(K20:L20)</f>
        <v>257.6</v>
      </c>
      <c r="K20" s="109">
        <v>253.3</v>
      </c>
      <c r="L20" s="109">
        <v>4.3</v>
      </c>
      <c r="M20" s="165">
        <f>SUM(N20:O20)</f>
        <v>0</v>
      </c>
      <c r="N20" s="109">
        <v>0</v>
      </c>
      <c r="O20" s="109">
        <v>0</v>
      </c>
      <c r="P20" s="165">
        <f>SUM(Q20:R20)</f>
        <v>45.7</v>
      </c>
      <c r="Q20" s="109">
        <v>45.7</v>
      </c>
      <c r="R20" s="109">
        <v>0</v>
      </c>
      <c r="S20" s="165">
        <f>SUM(T20:U20)</f>
        <v>0</v>
      </c>
      <c r="T20" s="109">
        <v>0</v>
      </c>
      <c r="U20" s="109">
        <v>0</v>
      </c>
      <c r="V20" s="165">
        <f>SUM(W20:X20)</f>
        <v>9.8</v>
      </c>
      <c r="W20" s="109">
        <v>5</v>
      </c>
      <c r="X20" s="109">
        <v>4.8</v>
      </c>
      <c r="Y20" s="182">
        <v>134.8</v>
      </c>
      <c r="Z20" s="166">
        <f>D20+Y20</f>
        <v>447.90000000000003</v>
      </c>
      <c r="AA20" s="167">
        <f>SUM(AB20:AC20)</f>
        <v>313.1</v>
      </c>
      <c r="AB20" s="183">
        <f>G20+J20+M20+S20+V20</f>
        <v>267.40000000000003</v>
      </c>
      <c r="AC20" s="184">
        <f>P20</f>
        <v>45.7</v>
      </c>
      <c r="AD20" s="185">
        <f t="shared" si="6"/>
        <v>617.1707913229453</v>
      </c>
      <c r="AE20" s="186">
        <f t="shared" si="7"/>
        <v>527.0886924297529</v>
      </c>
      <c r="AF20" s="187">
        <f t="shared" si="8"/>
        <v>90.0820988931926</v>
      </c>
      <c r="AG20" s="188">
        <f t="shared" si="9"/>
        <v>882.8834156293428</v>
      </c>
      <c r="AH20" s="189">
        <f t="shared" si="10"/>
        <v>265.71262430639746</v>
      </c>
      <c r="AI20" s="190">
        <f>AC20*100/AA20</f>
        <v>14.595975726604918</v>
      </c>
    </row>
    <row r="21" spans="1:35" s="180" customFormat="1" ht="19.5" customHeight="1">
      <c r="A21" s="108">
        <v>16</v>
      </c>
      <c r="B21" s="107" t="s">
        <v>71</v>
      </c>
      <c r="C21" s="163">
        <v>5998</v>
      </c>
      <c r="D21" s="164">
        <f t="shared" si="12"/>
        <v>108.5</v>
      </c>
      <c r="E21" s="160">
        <f>H21+K21+N21+Q21+T21+W21</f>
        <v>99.5</v>
      </c>
      <c r="F21" s="160">
        <f t="shared" si="12"/>
        <v>9</v>
      </c>
      <c r="G21" s="165">
        <f>SUM(H21:I21)</f>
        <v>0</v>
      </c>
      <c r="H21" s="109">
        <v>0</v>
      </c>
      <c r="I21" s="109">
        <v>0</v>
      </c>
      <c r="J21" s="165">
        <f>SUM(K21:L21)</f>
        <v>62.8</v>
      </c>
      <c r="K21" s="109">
        <v>62.5</v>
      </c>
      <c r="L21" s="109">
        <v>0.3</v>
      </c>
      <c r="M21" s="165">
        <f>SUM(N21:O21)</f>
        <v>11.1</v>
      </c>
      <c r="N21" s="109">
        <v>2.4</v>
      </c>
      <c r="O21" s="109">
        <v>8.7</v>
      </c>
      <c r="P21" s="165">
        <f>SUM(Q21:R21)</f>
        <v>34.6</v>
      </c>
      <c r="Q21" s="109">
        <v>34.6</v>
      </c>
      <c r="R21" s="109">
        <v>0</v>
      </c>
      <c r="S21" s="165">
        <f>SUM(T21:U21)</f>
        <v>0</v>
      </c>
      <c r="T21" s="109">
        <v>0</v>
      </c>
      <c r="U21" s="109">
        <v>0</v>
      </c>
      <c r="V21" s="165">
        <f>SUM(W21:X21)</f>
        <v>0</v>
      </c>
      <c r="W21" s="109">
        <v>0</v>
      </c>
      <c r="X21" s="109">
        <v>0</v>
      </c>
      <c r="Y21" s="182">
        <v>35.7</v>
      </c>
      <c r="Z21" s="166">
        <f t="shared" si="2"/>
        <v>144.2</v>
      </c>
      <c r="AA21" s="167">
        <f t="shared" si="3"/>
        <v>108.5</v>
      </c>
      <c r="AB21" s="183">
        <f t="shared" si="4"/>
        <v>73.89999999999999</v>
      </c>
      <c r="AC21" s="184">
        <f t="shared" si="5"/>
        <v>34.6</v>
      </c>
      <c r="AD21" s="185">
        <f t="shared" si="6"/>
        <v>583.5278426142047</v>
      </c>
      <c r="AE21" s="186">
        <f t="shared" si="7"/>
        <v>397.4443093934537</v>
      </c>
      <c r="AF21" s="187">
        <f t="shared" si="8"/>
        <v>186.083533220751</v>
      </c>
      <c r="AG21" s="188">
        <f t="shared" si="9"/>
        <v>775.5273263130721</v>
      </c>
      <c r="AH21" s="189">
        <f t="shared" si="10"/>
        <v>191.99948369886738</v>
      </c>
      <c r="AI21" s="190">
        <f t="shared" si="11"/>
        <v>31.889400921658986</v>
      </c>
    </row>
    <row r="22" spans="1:35" s="180" customFormat="1" ht="19.5" customHeight="1">
      <c r="A22" s="108">
        <v>17</v>
      </c>
      <c r="B22" s="107" t="s">
        <v>72</v>
      </c>
      <c r="C22" s="163">
        <v>13128</v>
      </c>
      <c r="D22" s="164">
        <f t="shared" si="12"/>
        <v>218.49999999999997</v>
      </c>
      <c r="E22" s="160">
        <f t="shared" si="12"/>
        <v>211.89999999999998</v>
      </c>
      <c r="F22" s="160">
        <f t="shared" si="12"/>
        <v>6.6</v>
      </c>
      <c r="G22" s="165">
        <f t="shared" si="1"/>
        <v>0</v>
      </c>
      <c r="H22" s="109">
        <v>0</v>
      </c>
      <c r="I22" s="109">
        <v>0</v>
      </c>
      <c r="J22" s="165">
        <f t="shared" si="13"/>
        <v>177.79999999999998</v>
      </c>
      <c r="K22" s="109">
        <v>173.2</v>
      </c>
      <c r="L22" s="109">
        <v>4.6</v>
      </c>
      <c r="M22" s="165">
        <f>SUM(N22:O22)</f>
        <v>5.9</v>
      </c>
      <c r="N22" s="109">
        <v>4.9</v>
      </c>
      <c r="O22" s="109">
        <v>1</v>
      </c>
      <c r="P22" s="165">
        <f t="shared" si="15"/>
        <v>34.199999999999996</v>
      </c>
      <c r="Q22" s="109">
        <v>33.8</v>
      </c>
      <c r="R22" s="109">
        <v>0.4</v>
      </c>
      <c r="S22" s="165">
        <v>0</v>
      </c>
      <c r="T22" s="109">
        <v>0</v>
      </c>
      <c r="U22" s="109">
        <v>0</v>
      </c>
      <c r="V22" s="165">
        <f t="shared" si="17"/>
        <v>0.6</v>
      </c>
      <c r="W22" s="109">
        <v>0</v>
      </c>
      <c r="X22" s="109">
        <v>0.6</v>
      </c>
      <c r="Y22" s="182">
        <v>54.1</v>
      </c>
      <c r="Z22" s="166">
        <f t="shared" si="2"/>
        <v>272.59999999999997</v>
      </c>
      <c r="AA22" s="167">
        <f t="shared" si="3"/>
        <v>218.49999999999997</v>
      </c>
      <c r="AB22" s="183">
        <f t="shared" si="4"/>
        <v>184.29999999999998</v>
      </c>
      <c r="AC22" s="184">
        <f t="shared" si="5"/>
        <v>34.199999999999996</v>
      </c>
      <c r="AD22" s="185">
        <f t="shared" si="6"/>
        <v>536.8972499066266</v>
      </c>
      <c r="AE22" s="186">
        <f t="shared" si="7"/>
        <v>452.8611586168937</v>
      </c>
      <c r="AF22" s="187">
        <f t="shared" si="8"/>
        <v>84.03609128973285</v>
      </c>
      <c r="AG22" s="188">
        <f t="shared" si="9"/>
        <v>669.8315346661161</v>
      </c>
      <c r="AH22" s="189">
        <f t="shared" si="10"/>
        <v>132.93428475948969</v>
      </c>
      <c r="AI22" s="190">
        <f>AC22*100/AA22</f>
        <v>15.652173913043478</v>
      </c>
    </row>
    <row r="23" spans="1:35" s="180" customFormat="1" ht="19.5" customHeight="1">
      <c r="A23" s="108">
        <v>18</v>
      </c>
      <c r="B23" s="107" t="s">
        <v>126</v>
      </c>
      <c r="C23" s="163">
        <v>33084</v>
      </c>
      <c r="D23" s="164">
        <f t="shared" si="12"/>
        <v>471.5</v>
      </c>
      <c r="E23" s="160">
        <f t="shared" si="12"/>
        <v>436.8</v>
      </c>
      <c r="F23" s="160">
        <f t="shared" si="12"/>
        <v>34.7</v>
      </c>
      <c r="G23" s="165">
        <v>0</v>
      </c>
      <c r="H23" s="109">
        <v>0</v>
      </c>
      <c r="I23" s="194">
        <v>0</v>
      </c>
      <c r="J23" s="165">
        <f t="shared" si="13"/>
        <v>325.6</v>
      </c>
      <c r="K23" s="109">
        <v>302.3</v>
      </c>
      <c r="L23" s="194">
        <v>23.3</v>
      </c>
      <c r="M23" s="165">
        <f t="shared" si="14"/>
        <v>0</v>
      </c>
      <c r="N23" s="109">
        <v>0</v>
      </c>
      <c r="O23" s="194">
        <v>0</v>
      </c>
      <c r="P23" s="165">
        <f t="shared" si="15"/>
        <v>118.9</v>
      </c>
      <c r="Q23" s="109">
        <v>117.5</v>
      </c>
      <c r="R23" s="214">
        <v>1.4</v>
      </c>
      <c r="S23" s="165">
        <v>0</v>
      </c>
      <c r="T23" s="109">
        <v>0</v>
      </c>
      <c r="U23" s="194">
        <v>0</v>
      </c>
      <c r="V23" s="165">
        <f t="shared" si="17"/>
        <v>27</v>
      </c>
      <c r="W23" s="109">
        <v>17</v>
      </c>
      <c r="X23" s="194">
        <v>10</v>
      </c>
      <c r="Y23" s="182">
        <v>239</v>
      </c>
      <c r="Z23" s="166">
        <f t="shared" si="2"/>
        <v>710.5</v>
      </c>
      <c r="AA23" s="167">
        <f t="shared" si="3"/>
        <v>471.5</v>
      </c>
      <c r="AB23" s="183">
        <f t="shared" si="4"/>
        <v>352.6</v>
      </c>
      <c r="AC23" s="184">
        <f t="shared" si="5"/>
        <v>118.9</v>
      </c>
      <c r="AD23" s="185">
        <f t="shared" si="6"/>
        <v>459.7290962203736</v>
      </c>
      <c r="AE23" s="186">
        <f t="shared" si="7"/>
        <v>343.7974110865402</v>
      </c>
      <c r="AF23" s="187">
        <f t="shared" si="8"/>
        <v>115.93168513383334</v>
      </c>
      <c r="AG23" s="188">
        <f t="shared" si="9"/>
        <v>692.762508726565</v>
      </c>
      <c r="AH23" s="189">
        <f t="shared" si="10"/>
        <v>233.03341250619144</v>
      </c>
      <c r="AI23" s="190">
        <f t="shared" si="11"/>
        <v>25.217391304347824</v>
      </c>
    </row>
    <row r="24" spans="1:35" s="180" customFormat="1" ht="19.5" customHeight="1">
      <c r="A24" s="108">
        <v>19</v>
      </c>
      <c r="B24" s="107" t="s">
        <v>127</v>
      </c>
      <c r="C24" s="163">
        <v>27364</v>
      </c>
      <c r="D24" s="164">
        <f t="shared" si="12"/>
        <v>451.6</v>
      </c>
      <c r="E24" s="160">
        <f t="shared" si="12"/>
        <v>420.09999999999997</v>
      </c>
      <c r="F24" s="160">
        <f t="shared" si="12"/>
        <v>31.5</v>
      </c>
      <c r="G24" s="165">
        <v>0</v>
      </c>
      <c r="H24" s="109">
        <v>0</v>
      </c>
      <c r="I24" s="109">
        <v>0</v>
      </c>
      <c r="J24" s="165">
        <f t="shared" si="13"/>
        <v>313.3</v>
      </c>
      <c r="K24" s="109">
        <v>292</v>
      </c>
      <c r="L24" s="109">
        <v>21.3</v>
      </c>
      <c r="M24" s="165">
        <f t="shared" si="14"/>
        <v>0</v>
      </c>
      <c r="N24" s="109">
        <v>0</v>
      </c>
      <c r="O24" s="109">
        <v>0</v>
      </c>
      <c r="P24" s="165">
        <f t="shared" si="15"/>
        <v>109.4</v>
      </c>
      <c r="Q24" s="109">
        <v>108.4</v>
      </c>
      <c r="R24" s="109">
        <v>1</v>
      </c>
      <c r="S24" s="165">
        <v>0</v>
      </c>
      <c r="T24" s="109">
        <v>0</v>
      </c>
      <c r="U24" s="109">
        <v>0</v>
      </c>
      <c r="V24" s="165">
        <f t="shared" si="17"/>
        <v>28.9</v>
      </c>
      <c r="W24" s="109">
        <v>19.7</v>
      </c>
      <c r="X24" s="109">
        <v>9.2</v>
      </c>
      <c r="Y24" s="182">
        <v>406.4</v>
      </c>
      <c r="Z24" s="166">
        <f t="shared" si="2"/>
        <v>858</v>
      </c>
      <c r="AA24" s="167">
        <f t="shared" si="3"/>
        <v>451.6</v>
      </c>
      <c r="AB24" s="183">
        <f t="shared" si="4"/>
        <v>342.2</v>
      </c>
      <c r="AC24" s="184">
        <f t="shared" si="5"/>
        <v>109.4</v>
      </c>
      <c r="AD24" s="185">
        <f t="shared" si="6"/>
        <v>532.3688764611853</v>
      </c>
      <c r="AE24" s="186">
        <f t="shared" si="7"/>
        <v>403.40263402351104</v>
      </c>
      <c r="AF24" s="187">
        <f t="shared" si="8"/>
        <v>128.96624243767417</v>
      </c>
      <c r="AG24" s="188">
        <f t="shared" si="9"/>
        <v>1011.4537112570789</v>
      </c>
      <c r="AH24" s="189">
        <f t="shared" si="10"/>
        <v>479.08483479589376</v>
      </c>
      <c r="AI24" s="190">
        <f t="shared" si="11"/>
        <v>24.224977856510186</v>
      </c>
    </row>
    <row r="25" spans="1:35" s="180" customFormat="1" ht="19.5" customHeight="1">
      <c r="A25" s="108">
        <v>20</v>
      </c>
      <c r="B25" s="107" t="s">
        <v>33</v>
      </c>
      <c r="C25" s="163">
        <v>5520</v>
      </c>
      <c r="D25" s="164">
        <f t="shared" si="12"/>
        <v>82.69999999999999</v>
      </c>
      <c r="E25" s="160">
        <f t="shared" si="12"/>
        <v>82.19999999999999</v>
      </c>
      <c r="F25" s="160">
        <f t="shared" si="12"/>
        <v>0.5</v>
      </c>
      <c r="G25" s="165">
        <f t="shared" si="1"/>
        <v>0</v>
      </c>
      <c r="H25" s="109">
        <v>0</v>
      </c>
      <c r="I25" s="109">
        <v>0</v>
      </c>
      <c r="J25" s="165">
        <f t="shared" si="13"/>
        <v>65.6</v>
      </c>
      <c r="K25" s="109">
        <v>65.1</v>
      </c>
      <c r="L25" s="109">
        <v>0.5</v>
      </c>
      <c r="M25" s="165">
        <f t="shared" si="14"/>
        <v>2.5</v>
      </c>
      <c r="N25" s="109">
        <v>2.5</v>
      </c>
      <c r="O25" s="109">
        <v>0</v>
      </c>
      <c r="P25" s="165">
        <f t="shared" si="15"/>
        <v>14.6</v>
      </c>
      <c r="Q25" s="109">
        <v>14.6</v>
      </c>
      <c r="R25" s="109">
        <v>0</v>
      </c>
      <c r="S25" s="165">
        <f t="shared" si="16"/>
        <v>0</v>
      </c>
      <c r="T25" s="109">
        <v>0</v>
      </c>
      <c r="U25" s="109">
        <v>0</v>
      </c>
      <c r="V25" s="165">
        <f t="shared" si="17"/>
        <v>0</v>
      </c>
      <c r="W25" s="109">
        <v>0</v>
      </c>
      <c r="X25" s="109">
        <v>0</v>
      </c>
      <c r="Y25" s="182">
        <v>48</v>
      </c>
      <c r="Z25" s="166">
        <f t="shared" si="2"/>
        <v>130.7</v>
      </c>
      <c r="AA25" s="167">
        <f t="shared" si="3"/>
        <v>82.69999999999999</v>
      </c>
      <c r="AB25" s="183">
        <f t="shared" si="4"/>
        <v>68.1</v>
      </c>
      <c r="AC25" s="184">
        <f t="shared" si="5"/>
        <v>14.6</v>
      </c>
      <c r="AD25" s="185">
        <f t="shared" si="6"/>
        <v>483.2865825151939</v>
      </c>
      <c r="AE25" s="186">
        <f t="shared" si="7"/>
        <v>397.96633941093967</v>
      </c>
      <c r="AF25" s="187">
        <f t="shared" si="8"/>
        <v>85.32024310425433</v>
      </c>
      <c r="AG25" s="188">
        <f t="shared" si="9"/>
        <v>763.7914913510986</v>
      </c>
      <c r="AH25" s="189">
        <f t="shared" si="10"/>
        <v>280.50490883590464</v>
      </c>
      <c r="AI25" s="190">
        <f t="shared" si="11"/>
        <v>17.65417170495768</v>
      </c>
    </row>
    <row r="26" spans="1:35" s="180" customFormat="1" ht="19.5" customHeight="1">
      <c r="A26" s="108">
        <v>21</v>
      </c>
      <c r="B26" s="107" t="s">
        <v>34</v>
      </c>
      <c r="C26" s="163">
        <v>15635</v>
      </c>
      <c r="D26" s="164">
        <f t="shared" si="12"/>
        <v>198.5</v>
      </c>
      <c r="E26" s="160">
        <f t="shared" si="12"/>
        <v>183.4</v>
      </c>
      <c r="F26" s="160">
        <f t="shared" si="12"/>
        <v>15.1</v>
      </c>
      <c r="G26" s="165">
        <f t="shared" si="1"/>
        <v>0</v>
      </c>
      <c r="H26" s="109">
        <v>0</v>
      </c>
      <c r="I26" s="109">
        <v>0</v>
      </c>
      <c r="J26" s="165">
        <f t="shared" si="13"/>
        <v>163.4</v>
      </c>
      <c r="K26" s="109">
        <v>151.8</v>
      </c>
      <c r="L26" s="109">
        <v>11.6</v>
      </c>
      <c r="M26" s="165">
        <f t="shared" si="14"/>
        <v>5.9</v>
      </c>
      <c r="N26" s="109">
        <v>2.4</v>
      </c>
      <c r="O26" s="109">
        <v>3.5</v>
      </c>
      <c r="P26" s="165">
        <f t="shared" si="15"/>
        <v>29.2</v>
      </c>
      <c r="Q26" s="109">
        <v>29.2</v>
      </c>
      <c r="R26" s="109">
        <v>0</v>
      </c>
      <c r="S26" s="165">
        <f t="shared" si="16"/>
        <v>0</v>
      </c>
      <c r="T26" s="109">
        <v>0</v>
      </c>
      <c r="U26" s="109">
        <v>0</v>
      </c>
      <c r="V26" s="165">
        <f t="shared" si="17"/>
        <v>0</v>
      </c>
      <c r="W26" s="109">
        <v>0</v>
      </c>
      <c r="X26" s="109">
        <v>0</v>
      </c>
      <c r="Y26" s="182">
        <v>110.3</v>
      </c>
      <c r="Z26" s="166">
        <f t="shared" si="2"/>
        <v>308.8</v>
      </c>
      <c r="AA26" s="167">
        <f t="shared" si="3"/>
        <v>198.5</v>
      </c>
      <c r="AB26" s="183">
        <f t="shared" si="4"/>
        <v>169.3</v>
      </c>
      <c r="AC26" s="184">
        <f t="shared" si="5"/>
        <v>29.2</v>
      </c>
      <c r="AD26" s="185">
        <f t="shared" si="6"/>
        <v>409.544343233234</v>
      </c>
      <c r="AE26" s="186">
        <f t="shared" si="7"/>
        <v>349.29902926643075</v>
      </c>
      <c r="AF26" s="187">
        <f t="shared" si="8"/>
        <v>60.245313966803174</v>
      </c>
      <c r="AG26" s="188">
        <f t="shared" si="9"/>
        <v>637.1148271557817</v>
      </c>
      <c r="AH26" s="189">
        <f t="shared" si="10"/>
        <v>227.57048392254765</v>
      </c>
      <c r="AI26" s="190">
        <f t="shared" si="11"/>
        <v>14.710327455919396</v>
      </c>
    </row>
    <row r="27" spans="1:35" s="180" customFormat="1" ht="19.5" customHeight="1">
      <c r="A27" s="102">
        <v>22</v>
      </c>
      <c r="B27" s="107" t="s">
        <v>35</v>
      </c>
      <c r="C27" s="163">
        <v>7478</v>
      </c>
      <c r="D27" s="164">
        <f t="shared" si="12"/>
        <v>116.9</v>
      </c>
      <c r="E27" s="160">
        <f t="shared" si="12"/>
        <v>112.10000000000001</v>
      </c>
      <c r="F27" s="160">
        <f t="shared" si="12"/>
        <v>4.8</v>
      </c>
      <c r="G27" s="165">
        <f t="shared" si="1"/>
        <v>0</v>
      </c>
      <c r="H27" s="109">
        <v>0</v>
      </c>
      <c r="I27" s="109">
        <v>0</v>
      </c>
      <c r="J27" s="165">
        <f t="shared" si="13"/>
        <v>97.7</v>
      </c>
      <c r="K27" s="109">
        <v>94.9</v>
      </c>
      <c r="L27" s="109">
        <v>2.8</v>
      </c>
      <c r="M27" s="165">
        <f t="shared" si="14"/>
        <v>5.3</v>
      </c>
      <c r="N27" s="109">
        <v>4.3</v>
      </c>
      <c r="O27" s="109">
        <v>1</v>
      </c>
      <c r="P27" s="165">
        <f t="shared" si="15"/>
        <v>12.9</v>
      </c>
      <c r="Q27" s="109">
        <v>12.9</v>
      </c>
      <c r="R27" s="109">
        <v>0</v>
      </c>
      <c r="S27" s="165">
        <f t="shared" si="16"/>
        <v>0</v>
      </c>
      <c r="T27" s="109">
        <v>0</v>
      </c>
      <c r="U27" s="109">
        <v>0</v>
      </c>
      <c r="V27" s="165">
        <f t="shared" si="17"/>
        <v>1</v>
      </c>
      <c r="W27" s="109">
        <v>0</v>
      </c>
      <c r="X27" s="109">
        <v>1</v>
      </c>
      <c r="Y27" s="182">
        <v>43.2</v>
      </c>
      <c r="Z27" s="166">
        <f t="shared" si="2"/>
        <v>160.10000000000002</v>
      </c>
      <c r="AA27" s="167">
        <f t="shared" si="3"/>
        <v>116.9</v>
      </c>
      <c r="AB27" s="183">
        <f t="shared" si="4"/>
        <v>104</v>
      </c>
      <c r="AC27" s="184">
        <f t="shared" si="5"/>
        <v>12.9</v>
      </c>
      <c r="AD27" s="185">
        <f t="shared" si="6"/>
        <v>504.2749053136513</v>
      </c>
      <c r="AE27" s="186">
        <f t="shared" si="7"/>
        <v>448.62780284533557</v>
      </c>
      <c r="AF27" s="187">
        <f t="shared" si="8"/>
        <v>55.647102468315666</v>
      </c>
      <c r="AG27" s="188">
        <f t="shared" si="9"/>
        <v>690.6279926494061</v>
      </c>
      <c r="AH27" s="189">
        <f t="shared" si="10"/>
        <v>186.35308733575482</v>
      </c>
      <c r="AI27" s="190">
        <f t="shared" si="11"/>
        <v>11.035072711719417</v>
      </c>
    </row>
    <row r="28" spans="1:35" s="181" customFormat="1" ht="19.5" customHeight="1">
      <c r="A28" s="108">
        <v>23</v>
      </c>
      <c r="B28" s="107" t="s">
        <v>36</v>
      </c>
      <c r="C28" s="163">
        <v>5384</v>
      </c>
      <c r="D28" s="164">
        <f t="shared" si="12"/>
        <v>93.5</v>
      </c>
      <c r="E28" s="160">
        <f t="shared" si="12"/>
        <v>90.80000000000001</v>
      </c>
      <c r="F28" s="160">
        <f t="shared" si="12"/>
        <v>2.7</v>
      </c>
      <c r="G28" s="165">
        <f t="shared" si="1"/>
        <v>0</v>
      </c>
      <c r="H28" s="109">
        <v>0</v>
      </c>
      <c r="I28" s="109">
        <v>0</v>
      </c>
      <c r="J28" s="165">
        <f t="shared" si="13"/>
        <v>80.60000000000001</v>
      </c>
      <c r="K28" s="109">
        <v>78.9</v>
      </c>
      <c r="L28" s="109">
        <v>1.7</v>
      </c>
      <c r="M28" s="165">
        <f t="shared" si="14"/>
        <v>9.6</v>
      </c>
      <c r="N28" s="109">
        <v>8.7</v>
      </c>
      <c r="O28" s="109">
        <v>0.9</v>
      </c>
      <c r="P28" s="165">
        <f t="shared" si="15"/>
        <v>3.3000000000000003</v>
      </c>
      <c r="Q28" s="109">
        <v>3.2</v>
      </c>
      <c r="R28" s="109">
        <v>0.1</v>
      </c>
      <c r="S28" s="165">
        <f t="shared" si="16"/>
        <v>0</v>
      </c>
      <c r="T28" s="109">
        <v>0</v>
      </c>
      <c r="U28" s="109">
        <v>0</v>
      </c>
      <c r="V28" s="165">
        <f t="shared" si="17"/>
        <v>0</v>
      </c>
      <c r="W28" s="109">
        <v>0</v>
      </c>
      <c r="X28" s="109">
        <v>0</v>
      </c>
      <c r="Y28" s="182">
        <v>0</v>
      </c>
      <c r="Z28" s="166">
        <f t="shared" si="2"/>
        <v>93.5</v>
      </c>
      <c r="AA28" s="167">
        <f t="shared" si="3"/>
        <v>93.5</v>
      </c>
      <c r="AB28" s="183">
        <f t="shared" si="4"/>
        <v>90.2</v>
      </c>
      <c r="AC28" s="184">
        <f t="shared" si="5"/>
        <v>3.3000000000000003</v>
      </c>
      <c r="AD28" s="185">
        <f t="shared" si="6"/>
        <v>560.2022719647222</v>
      </c>
      <c r="AE28" s="186">
        <f t="shared" si="7"/>
        <v>540.4304270718496</v>
      </c>
      <c r="AF28" s="187">
        <f t="shared" si="8"/>
        <v>19.771844892872554</v>
      </c>
      <c r="AG28" s="188">
        <f t="shared" si="9"/>
        <v>560.2022719647222</v>
      </c>
      <c r="AH28" s="189">
        <f t="shared" si="10"/>
        <v>0</v>
      </c>
      <c r="AI28" s="190">
        <f t="shared" si="11"/>
        <v>3.5294117647058822</v>
      </c>
    </row>
    <row r="29" spans="1:35" s="181" customFormat="1" ht="19.5" customHeight="1">
      <c r="A29" s="108">
        <v>24</v>
      </c>
      <c r="B29" s="107" t="s">
        <v>37</v>
      </c>
      <c r="C29" s="163">
        <v>11628</v>
      </c>
      <c r="D29" s="164">
        <f>G29+J29+M29+P29+S29+V29</f>
        <v>244.8</v>
      </c>
      <c r="E29" s="160">
        <f>H29+K29+N29+Q29+T29+W29</f>
        <v>225.6</v>
      </c>
      <c r="F29" s="160">
        <f>L29+I29+O29+R29+U29+X29</f>
        <v>19.199999999999996</v>
      </c>
      <c r="G29" s="165">
        <f>SUM(H29:I29)</f>
        <v>0</v>
      </c>
      <c r="H29" s="109">
        <v>0</v>
      </c>
      <c r="I29" s="109">
        <v>0</v>
      </c>
      <c r="J29" s="165">
        <f>SUM(K29:L29)</f>
        <v>176.8</v>
      </c>
      <c r="K29" s="109">
        <v>160.4</v>
      </c>
      <c r="L29" s="109">
        <v>16.4</v>
      </c>
      <c r="M29" s="165">
        <f>SUM(N29:O29)</f>
        <v>7</v>
      </c>
      <c r="N29" s="109">
        <v>5.6</v>
      </c>
      <c r="O29" s="109">
        <v>1.4</v>
      </c>
      <c r="P29" s="165">
        <f>SUM(Q29:R29)</f>
        <v>56.1</v>
      </c>
      <c r="Q29" s="109">
        <v>54.7</v>
      </c>
      <c r="R29" s="109">
        <v>1.4</v>
      </c>
      <c r="S29" s="165">
        <f>SUM(T29:U29)</f>
        <v>0</v>
      </c>
      <c r="T29" s="109">
        <v>0</v>
      </c>
      <c r="U29" s="109">
        <v>0</v>
      </c>
      <c r="V29" s="165">
        <f>SUM(W29:X29)</f>
        <v>4.9</v>
      </c>
      <c r="W29" s="109">
        <v>4.9</v>
      </c>
      <c r="X29" s="109">
        <v>0</v>
      </c>
      <c r="Y29" s="182">
        <v>74.1</v>
      </c>
      <c r="Z29" s="166">
        <f>D29+Y29</f>
        <v>318.9</v>
      </c>
      <c r="AA29" s="195">
        <f>SUM(AB29:AC29)</f>
        <v>244.8</v>
      </c>
      <c r="AB29" s="165">
        <f>G29+J29+M29+S29+V29</f>
        <v>188.70000000000002</v>
      </c>
      <c r="AC29" s="196">
        <f>P29</f>
        <v>56.1</v>
      </c>
      <c r="AD29" s="185">
        <f t="shared" si="6"/>
        <v>679.1171477079797</v>
      </c>
      <c r="AE29" s="186">
        <f t="shared" si="7"/>
        <v>523.4861346915677</v>
      </c>
      <c r="AF29" s="187">
        <f t="shared" si="8"/>
        <v>155.63101301641203</v>
      </c>
      <c r="AG29" s="188">
        <f t="shared" si="9"/>
        <v>884.6832451146842</v>
      </c>
      <c r="AH29" s="189">
        <f t="shared" si="10"/>
        <v>205.5660974067046</v>
      </c>
      <c r="AI29" s="190">
        <f>AC29*100/AA29</f>
        <v>22.916666666666664</v>
      </c>
    </row>
    <row r="30" spans="1:35" s="181" customFormat="1" ht="19.5" customHeight="1">
      <c r="A30" s="108">
        <v>25</v>
      </c>
      <c r="B30" s="107" t="s">
        <v>38</v>
      </c>
      <c r="C30" s="163">
        <v>15320</v>
      </c>
      <c r="D30" s="164">
        <f t="shared" si="12"/>
        <v>287.09999999999997</v>
      </c>
      <c r="E30" s="160">
        <f t="shared" si="12"/>
        <v>267.5</v>
      </c>
      <c r="F30" s="160">
        <f t="shared" si="12"/>
        <v>19.6</v>
      </c>
      <c r="G30" s="165">
        <f t="shared" si="1"/>
        <v>0</v>
      </c>
      <c r="H30" s="109">
        <v>0</v>
      </c>
      <c r="I30" s="109">
        <v>0</v>
      </c>
      <c r="J30" s="165">
        <f t="shared" si="13"/>
        <v>248.2</v>
      </c>
      <c r="K30" s="109">
        <v>240.2</v>
      </c>
      <c r="L30" s="109">
        <v>8</v>
      </c>
      <c r="M30" s="165">
        <f t="shared" si="14"/>
        <v>8.3</v>
      </c>
      <c r="N30" s="109">
        <v>6.8</v>
      </c>
      <c r="O30" s="109">
        <v>1.5</v>
      </c>
      <c r="P30" s="165">
        <f t="shared" si="15"/>
        <v>21.9</v>
      </c>
      <c r="Q30" s="109">
        <v>19.9</v>
      </c>
      <c r="R30" s="109">
        <v>2</v>
      </c>
      <c r="S30" s="165">
        <f t="shared" si="16"/>
        <v>0</v>
      </c>
      <c r="T30" s="109">
        <v>0</v>
      </c>
      <c r="U30" s="109">
        <v>0</v>
      </c>
      <c r="V30" s="165">
        <f t="shared" si="17"/>
        <v>8.7</v>
      </c>
      <c r="W30" s="109">
        <v>0.6</v>
      </c>
      <c r="X30" s="109">
        <v>8.1</v>
      </c>
      <c r="Y30" s="182">
        <v>66.3</v>
      </c>
      <c r="Z30" s="166">
        <f t="shared" si="2"/>
        <v>353.4</v>
      </c>
      <c r="AA30" s="167">
        <f t="shared" si="3"/>
        <v>287.09999999999997</v>
      </c>
      <c r="AB30" s="183">
        <f t="shared" si="4"/>
        <v>265.2</v>
      </c>
      <c r="AC30" s="184">
        <f t="shared" si="5"/>
        <v>21.9</v>
      </c>
      <c r="AD30" s="185">
        <f t="shared" si="6"/>
        <v>604.5228670091805</v>
      </c>
      <c r="AE30" s="186">
        <f t="shared" si="7"/>
        <v>558.4098374463067</v>
      </c>
      <c r="AF30" s="187">
        <f t="shared" si="8"/>
        <v>46.11302956287375</v>
      </c>
      <c r="AG30" s="188">
        <f t="shared" si="9"/>
        <v>744.1253263707571</v>
      </c>
      <c r="AH30" s="189">
        <f t="shared" si="10"/>
        <v>139.60245936157668</v>
      </c>
      <c r="AI30" s="190">
        <f t="shared" si="11"/>
        <v>7.628004179728318</v>
      </c>
    </row>
    <row r="31" spans="1:35" s="181" customFormat="1" ht="19.5" customHeight="1">
      <c r="A31" s="108">
        <v>26</v>
      </c>
      <c r="B31" s="107" t="s">
        <v>128</v>
      </c>
      <c r="C31" s="163">
        <v>9131</v>
      </c>
      <c r="D31" s="164">
        <f t="shared" si="12"/>
        <v>141.1</v>
      </c>
      <c r="E31" s="160">
        <f t="shared" si="12"/>
        <v>139.4</v>
      </c>
      <c r="F31" s="160">
        <f t="shared" si="12"/>
        <v>1.6999999999999997</v>
      </c>
      <c r="G31" s="165">
        <f t="shared" si="1"/>
        <v>0</v>
      </c>
      <c r="H31" s="109">
        <v>0</v>
      </c>
      <c r="I31" s="109">
        <v>0</v>
      </c>
      <c r="J31" s="165">
        <f t="shared" si="13"/>
        <v>112.8</v>
      </c>
      <c r="K31" s="109">
        <v>112.2</v>
      </c>
      <c r="L31" s="109">
        <v>0.6</v>
      </c>
      <c r="M31" s="165">
        <f t="shared" si="14"/>
        <v>5.5</v>
      </c>
      <c r="N31" s="109">
        <v>5.2</v>
      </c>
      <c r="O31" s="109">
        <v>0.3</v>
      </c>
      <c r="P31" s="165">
        <f t="shared" si="15"/>
        <v>22.4</v>
      </c>
      <c r="Q31" s="109">
        <v>22</v>
      </c>
      <c r="R31" s="109">
        <v>0.4</v>
      </c>
      <c r="S31" s="165">
        <f t="shared" si="16"/>
        <v>0</v>
      </c>
      <c r="T31" s="109">
        <v>0</v>
      </c>
      <c r="U31" s="109">
        <v>0</v>
      </c>
      <c r="V31" s="165">
        <f t="shared" si="17"/>
        <v>0.4</v>
      </c>
      <c r="W31" s="109">
        <v>0</v>
      </c>
      <c r="X31" s="109">
        <v>0.4</v>
      </c>
      <c r="Y31" s="182">
        <v>55.3</v>
      </c>
      <c r="Z31" s="166">
        <f t="shared" si="2"/>
        <v>196.39999999999998</v>
      </c>
      <c r="AA31" s="167">
        <f t="shared" si="3"/>
        <v>141.1</v>
      </c>
      <c r="AB31" s="183">
        <f t="shared" si="4"/>
        <v>118.7</v>
      </c>
      <c r="AC31" s="184">
        <f t="shared" si="5"/>
        <v>22.4</v>
      </c>
      <c r="AD31" s="185">
        <f t="shared" si="6"/>
        <v>498.47912640738207</v>
      </c>
      <c r="AE31" s="186">
        <f t="shared" si="7"/>
        <v>419.3442402874292</v>
      </c>
      <c r="AF31" s="187">
        <f t="shared" si="8"/>
        <v>79.13488611995294</v>
      </c>
      <c r="AG31" s="188">
        <f t="shared" si="9"/>
        <v>693.843376516016</v>
      </c>
      <c r="AH31" s="189">
        <f t="shared" si="10"/>
        <v>195.36425010863383</v>
      </c>
      <c r="AI31" s="190">
        <f t="shared" si="11"/>
        <v>15.875265768958187</v>
      </c>
    </row>
    <row r="32" spans="1:35" s="181" customFormat="1" ht="19.5" customHeight="1">
      <c r="A32" s="108">
        <v>27</v>
      </c>
      <c r="B32" s="107" t="s">
        <v>39</v>
      </c>
      <c r="C32" s="163">
        <v>3307</v>
      </c>
      <c r="D32" s="164">
        <f t="shared" si="12"/>
        <v>52.70000000000001</v>
      </c>
      <c r="E32" s="160">
        <f t="shared" si="12"/>
        <v>50.7</v>
      </c>
      <c r="F32" s="160">
        <f t="shared" si="12"/>
        <v>2</v>
      </c>
      <c r="G32" s="165">
        <f>SUM(H32:I32)</f>
        <v>0</v>
      </c>
      <c r="H32" s="109">
        <v>0</v>
      </c>
      <c r="I32" s="109">
        <v>0</v>
      </c>
      <c r="J32" s="165">
        <f>SUM(K32:L32)</f>
        <v>41.7</v>
      </c>
      <c r="K32" s="109">
        <v>41.1</v>
      </c>
      <c r="L32" s="109">
        <v>0.6</v>
      </c>
      <c r="M32" s="165">
        <f>SUM(N32:O32)</f>
        <v>2.2</v>
      </c>
      <c r="N32" s="109">
        <v>2</v>
      </c>
      <c r="O32" s="109">
        <v>0.2</v>
      </c>
      <c r="P32" s="165">
        <f>SUM(Q32:R32)</f>
        <v>7.6</v>
      </c>
      <c r="Q32" s="109">
        <v>7.6</v>
      </c>
      <c r="R32" s="109">
        <v>0</v>
      </c>
      <c r="S32" s="165">
        <f>SUM(T32:U32)</f>
        <v>0</v>
      </c>
      <c r="T32" s="109">
        <v>0</v>
      </c>
      <c r="U32" s="109">
        <v>0</v>
      </c>
      <c r="V32" s="165">
        <f t="shared" si="17"/>
        <v>1.2</v>
      </c>
      <c r="W32" s="109">
        <v>0</v>
      </c>
      <c r="X32" s="109">
        <v>1.2</v>
      </c>
      <c r="Y32" s="182">
        <v>15.4</v>
      </c>
      <c r="Z32" s="166">
        <f>D32+Y32</f>
        <v>68.10000000000001</v>
      </c>
      <c r="AA32" s="167">
        <f>SUM(AB32:AC32)</f>
        <v>52.70000000000001</v>
      </c>
      <c r="AB32" s="183">
        <f>G32+J32+M32+S32+V32</f>
        <v>45.10000000000001</v>
      </c>
      <c r="AC32" s="184">
        <f>P32</f>
        <v>7.6</v>
      </c>
      <c r="AD32" s="185">
        <f t="shared" si="6"/>
        <v>514.0610825521621</v>
      </c>
      <c r="AE32" s="186">
        <f t="shared" si="7"/>
        <v>439.92703649150883</v>
      </c>
      <c r="AF32" s="187">
        <f t="shared" si="8"/>
        <v>74.13404606065336</v>
      </c>
      <c r="AG32" s="188">
        <f t="shared" si="9"/>
        <v>664.2800706224335</v>
      </c>
      <c r="AH32" s="189">
        <f t="shared" si="10"/>
        <v>150.21898807027128</v>
      </c>
      <c r="AI32" s="190">
        <f>AC32*100/AA32</f>
        <v>14.421252371916506</v>
      </c>
    </row>
    <row r="33" spans="1:35" s="180" customFormat="1" ht="19.5" customHeight="1">
      <c r="A33" s="102">
        <v>28</v>
      </c>
      <c r="B33" s="107" t="s">
        <v>129</v>
      </c>
      <c r="C33" s="163">
        <v>2629</v>
      </c>
      <c r="D33" s="164">
        <f t="shared" si="12"/>
        <v>62.00000000000001</v>
      </c>
      <c r="E33" s="160">
        <f t="shared" si="12"/>
        <v>57.6</v>
      </c>
      <c r="F33" s="160">
        <f t="shared" si="12"/>
        <v>4.4</v>
      </c>
      <c r="G33" s="165">
        <f t="shared" si="1"/>
        <v>0</v>
      </c>
      <c r="H33" s="109">
        <v>0</v>
      </c>
      <c r="I33" s="109">
        <v>0</v>
      </c>
      <c r="J33" s="165">
        <f t="shared" si="13"/>
        <v>50.800000000000004</v>
      </c>
      <c r="K33" s="109">
        <v>48.6</v>
      </c>
      <c r="L33" s="109">
        <v>2.2</v>
      </c>
      <c r="M33" s="165">
        <f t="shared" si="14"/>
        <v>3.6</v>
      </c>
      <c r="N33" s="109">
        <v>1.4</v>
      </c>
      <c r="O33" s="109">
        <v>2.2</v>
      </c>
      <c r="P33" s="165">
        <f t="shared" si="15"/>
        <v>7.6</v>
      </c>
      <c r="Q33" s="109">
        <v>7.6</v>
      </c>
      <c r="R33" s="109">
        <v>0</v>
      </c>
      <c r="S33" s="165">
        <v>0</v>
      </c>
      <c r="T33" s="109">
        <v>0</v>
      </c>
      <c r="U33" s="109">
        <v>0</v>
      </c>
      <c r="V33" s="165">
        <f>SUM(W33:X33)</f>
        <v>0</v>
      </c>
      <c r="W33" s="109">
        <v>0</v>
      </c>
      <c r="X33" s="109">
        <v>0</v>
      </c>
      <c r="Y33" s="182">
        <v>13.6</v>
      </c>
      <c r="Z33" s="166">
        <f>D33+Y33</f>
        <v>75.60000000000001</v>
      </c>
      <c r="AA33" s="167">
        <f>SUM(AB33:AC33)</f>
        <v>62.00000000000001</v>
      </c>
      <c r="AB33" s="183">
        <f t="shared" si="4"/>
        <v>54.400000000000006</v>
      </c>
      <c r="AC33" s="184">
        <f t="shared" si="5"/>
        <v>7.6</v>
      </c>
      <c r="AD33" s="185">
        <f t="shared" si="6"/>
        <v>760.7455306200077</v>
      </c>
      <c r="AE33" s="186">
        <f t="shared" si="7"/>
        <v>667.4928526730389</v>
      </c>
      <c r="AF33" s="187">
        <f t="shared" si="8"/>
        <v>93.25267794696867</v>
      </c>
      <c r="AG33" s="188">
        <f t="shared" si="9"/>
        <v>927.6187437882675</v>
      </c>
      <c r="AH33" s="189">
        <f t="shared" si="10"/>
        <v>166.87321316825972</v>
      </c>
      <c r="AI33" s="190">
        <f t="shared" si="11"/>
        <v>12.25806451612903</v>
      </c>
    </row>
    <row r="34" spans="1:35" s="180" customFormat="1" ht="19.5" customHeight="1">
      <c r="A34" s="108">
        <v>29</v>
      </c>
      <c r="B34" s="107" t="s">
        <v>40</v>
      </c>
      <c r="C34" s="163">
        <v>8968</v>
      </c>
      <c r="D34" s="164">
        <f t="shared" si="12"/>
        <v>130.5</v>
      </c>
      <c r="E34" s="160">
        <f t="shared" si="12"/>
        <v>128.50000000000003</v>
      </c>
      <c r="F34" s="160">
        <f t="shared" si="12"/>
        <v>2</v>
      </c>
      <c r="G34" s="165">
        <f t="shared" si="1"/>
        <v>0</v>
      </c>
      <c r="H34" s="109">
        <v>0</v>
      </c>
      <c r="I34" s="109">
        <v>0</v>
      </c>
      <c r="J34" s="165">
        <f t="shared" si="13"/>
        <v>103.30000000000001</v>
      </c>
      <c r="K34" s="109">
        <v>102.9</v>
      </c>
      <c r="L34" s="109">
        <v>0.4</v>
      </c>
      <c r="M34" s="165">
        <f t="shared" si="14"/>
        <v>4.1</v>
      </c>
      <c r="N34" s="109">
        <v>3.9</v>
      </c>
      <c r="O34" s="109">
        <v>0.2</v>
      </c>
      <c r="P34" s="165">
        <f t="shared" si="15"/>
        <v>15.200000000000001</v>
      </c>
      <c r="Q34" s="109">
        <v>14.9</v>
      </c>
      <c r="R34" s="109">
        <v>0.3</v>
      </c>
      <c r="S34" s="165">
        <f t="shared" si="16"/>
        <v>0</v>
      </c>
      <c r="T34" s="109">
        <v>0</v>
      </c>
      <c r="U34" s="109">
        <v>0</v>
      </c>
      <c r="V34" s="165">
        <f>SUM(W34:X34)</f>
        <v>7.9</v>
      </c>
      <c r="W34" s="109">
        <v>6.8</v>
      </c>
      <c r="X34" s="109">
        <v>1.1</v>
      </c>
      <c r="Y34" s="182">
        <v>30</v>
      </c>
      <c r="Z34" s="166">
        <f t="shared" si="2"/>
        <v>160.5</v>
      </c>
      <c r="AA34" s="167">
        <f>SUM(AB34:AC34)</f>
        <v>130.5</v>
      </c>
      <c r="AB34" s="183">
        <f t="shared" si="4"/>
        <v>115.30000000000001</v>
      </c>
      <c r="AC34" s="184">
        <f t="shared" si="5"/>
        <v>15.200000000000001</v>
      </c>
      <c r="AD34" s="185">
        <f t="shared" si="6"/>
        <v>469.4109522028143</v>
      </c>
      <c r="AE34" s="186">
        <f t="shared" si="7"/>
        <v>414.7362665822567</v>
      </c>
      <c r="AF34" s="187">
        <f t="shared" si="8"/>
        <v>54.67468562055769</v>
      </c>
      <c r="AG34" s="188">
        <f t="shared" si="9"/>
        <v>577.3215159275992</v>
      </c>
      <c r="AH34" s="189">
        <f t="shared" si="10"/>
        <v>107.9105637247849</v>
      </c>
      <c r="AI34" s="190">
        <f t="shared" si="11"/>
        <v>11.647509578544062</v>
      </c>
    </row>
    <row r="35" spans="1:35" s="181" customFormat="1" ht="19.5" customHeight="1">
      <c r="A35" s="108">
        <v>30</v>
      </c>
      <c r="B35" s="107" t="s">
        <v>41</v>
      </c>
      <c r="C35" s="163">
        <v>4217</v>
      </c>
      <c r="D35" s="164">
        <f>G35+J35+M35+P35+S35+V35</f>
        <v>78.6</v>
      </c>
      <c r="E35" s="160">
        <f>H35+K35+N35+Q35+T35+W35</f>
        <v>72.3</v>
      </c>
      <c r="F35" s="160">
        <f>I35+L35+O35+R35+U35+X35</f>
        <v>6.3</v>
      </c>
      <c r="G35" s="165">
        <f>SUM(H35:I35)</f>
        <v>0</v>
      </c>
      <c r="H35" s="109">
        <v>0</v>
      </c>
      <c r="I35" s="109">
        <v>0</v>
      </c>
      <c r="J35" s="165">
        <f>SUM(K35:L35)</f>
        <v>66.8</v>
      </c>
      <c r="K35" s="109">
        <v>60.9</v>
      </c>
      <c r="L35" s="109">
        <v>5.9</v>
      </c>
      <c r="M35" s="165">
        <f>SUM(N35:O35)</f>
        <v>2.5999999999999996</v>
      </c>
      <c r="N35" s="109">
        <v>2.3</v>
      </c>
      <c r="O35" s="109">
        <v>0.3</v>
      </c>
      <c r="P35" s="165">
        <f>SUM(Q35:R35)</f>
        <v>9.2</v>
      </c>
      <c r="Q35" s="109">
        <v>9.1</v>
      </c>
      <c r="R35" s="109">
        <v>0.1</v>
      </c>
      <c r="S35" s="165">
        <f>SUM(T35:U35)</f>
        <v>0</v>
      </c>
      <c r="T35" s="109">
        <v>0</v>
      </c>
      <c r="U35" s="109">
        <v>0</v>
      </c>
      <c r="V35" s="165">
        <f>SUM(W35:X35)</f>
        <v>0</v>
      </c>
      <c r="W35" s="109">
        <v>0</v>
      </c>
      <c r="X35" s="109">
        <v>0</v>
      </c>
      <c r="Y35" s="182">
        <v>22.2</v>
      </c>
      <c r="Z35" s="166">
        <f>D35+Y35</f>
        <v>100.8</v>
      </c>
      <c r="AA35" s="167">
        <f t="shared" si="3"/>
        <v>78.6</v>
      </c>
      <c r="AB35" s="183">
        <f>G35+J35+M35+S35+V35</f>
        <v>69.39999999999999</v>
      </c>
      <c r="AC35" s="184">
        <f>P35</f>
        <v>9.2</v>
      </c>
      <c r="AD35" s="185">
        <f t="shared" si="6"/>
        <v>601.2529928782882</v>
      </c>
      <c r="AE35" s="186">
        <f t="shared" si="7"/>
        <v>530.8773245006769</v>
      </c>
      <c r="AF35" s="187">
        <f t="shared" si="8"/>
        <v>70.37566837761135</v>
      </c>
      <c r="AG35" s="188">
        <f t="shared" si="9"/>
        <v>771.0725404851331</v>
      </c>
      <c r="AH35" s="189">
        <f t="shared" si="10"/>
        <v>169.8195476068448</v>
      </c>
      <c r="AI35" s="190">
        <f>AC35*100/AA35</f>
        <v>11.704834605597965</v>
      </c>
    </row>
    <row r="36" spans="1:35" s="180" customFormat="1" ht="19.5" customHeight="1">
      <c r="A36" s="108">
        <v>31</v>
      </c>
      <c r="B36" s="107" t="s">
        <v>130</v>
      </c>
      <c r="C36" s="163">
        <v>5693</v>
      </c>
      <c r="D36" s="164">
        <f t="shared" si="12"/>
        <v>93.6</v>
      </c>
      <c r="E36" s="160">
        <f t="shared" si="12"/>
        <v>93.10000000000001</v>
      </c>
      <c r="F36" s="160">
        <f t="shared" si="12"/>
        <v>0.5</v>
      </c>
      <c r="G36" s="165">
        <f t="shared" si="1"/>
        <v>0</v>
      </c>
      <c r="H36" s="109">
        <v>0</v>
      </c>
      <c r="I36" s="109">
        <v>0</v>
      </c>
      <c r="J36" s="165">
        <f t="shared" si="13"/>
        <v>77</v>
      </c>
      <c r="K36" s="109">
        <v>76.7</v>
      </c>
      <c r="L36" s="109">
        <v>0.3</v>
      </c>
      <c r="M36" s="165">
        <f t="shared" si="14"/>
        <v>4.3</v>
      </c>
      <c r="N36" s="109">
        <v>4.3</v>
      </c>
      <c r="O36" s="109">
        <v>0</v>
      </c>
      <c r="P36" s="165">
        <f t="shared" si="15"/>
        <v>9.299999999999999</v>
      </c>
      <c r="Q36" s="109">
        <v>9.2</v>
      </c>
      <c r="R36" s="109">
        <v>0.1</v>
      </c>
      <c r="S36" s="165">
        <f t="shared" si="16"/>
        <v>0</v>
      </c>
      <c r="T36" s="109">
        <v>0</v>
      </c>
      <c r="U36" s="109">
        <v>0</v>
      </c>
      <c r="V36" s="165">
        <f>SUM(W36:X36)</f>
        <v>3</v>
      </c>
      <c r="W36" s="109">
        <v>2.9</v>
      </c>
      <c r="X36" s="109">
        <v>0.1</v>
      </c>
      <c r="Y36" s="182">
        <v>18.7</v>
      </c>
      <c r="Z36" s="166">
        <f t="shared" si="2"/>
        <v>112.3</v>
      </c>
      <c r="AA36" s="167">
        <f t="shared" si="3"/>
        <v>93.6</v>
      </c>
      <c r="AB36" s="183">
        <f t="shared" si="4"/>
        <v>84.3</v>
      </c>
      <c r="AC36" s="184">
        <f t="shared" si="5"/>
        <v>9.299999999999999</v>
      </c>
      <c r="AD36" s="185">
        <f t="shared" si="6"/>
        <v>530.3626978235864</v>
      </c>
      <c r="AE36" s="186">
        <f t="shared" si="7"/>
        <v>477.6664041295762</v>
      </c>
      <c r="AF36" s="187">
        <f t="shared" si="8"/>
        <v>52.69629369401019</v>
      </c>
      <c r="AG36" s="188">
        <f t="shared" si="9"/>
        <v>636.3219120255208</v>
      </c>
      <c r="AH36" s="189">
        <f t="shared" si="10"/>
        <v>105.95921420193446</v>
      </c>
      <c r="AI36" s="190">
        <f t="shared" si="11"/>
        <v>9.935897435897436</v>
      </c>
    </row>
    <row r="37" spans="1:35" s="180" customFormat="1" ht="19.5" customHeight="1">
      <c r="A37" s="108">
        <v>32</v>
      </c>
      <c r="B37" s="107" t="s">
        <v>131</v>
      </c>
      <c r="C37" s="163">
        <v>16392</v>
      </c>
      <c r="D37" s="164">
        <f t="shared" si="12"/>
        <v>289</v>
      </c>
      <c r="E37" s="160">
        <f t="shared" si="12"/>
        <v>257</v>
      </c>
      <c r="F37" s="160">
        <f t="shared" si="12"/>
        <v>32</v>
      </c>
      <c r="G37" s="165">
        <f t="shared" si="1"/>
        <v>0</v>
      </c>
      <c r="H37" s="109">
        <v>0</v>
      </c>
      <c r="I37" s="109">
        <v>0</v>
      </c>
      <c r="J37" s="165">
        <f t="shared" si="13"/>
        <v>241.4</v>
      </c>
      <c r="K37" s="109">
        <v>218.8</v>
      </c>
      <c r="L37" s="109">
        <v>22.6</v>
      </c>
      <c r="M37" s="165">
        <f t="shared" si="14"/>
        <v>14.8</v>
      </c>
      <c r="N37" s="109">
        <v>7.4</v>
      </c>
      <c r="O37" s="109">
        <v>7.4</v>
      </c>
      <c r="P37" s="165">
        <f t="shared" si="15"/>
        <v>32.8</v>
      </c>
      <c r="Q37" s="109">
        <v>30.8</v>
      </c>
      <c r="R37" s="109">
        <v>2</v>
      </c>
      <c r="S37" s="165">
        <f t="shared" si="16"/>
        <v>0</v>
      </c>
      <c r="T37" s="109">
        <v>0</v>
      </c>
      <c r="U37" s="109">
        <v>0</v>
      </c>
      <c r="V37" s="165">
        <f t="shared" si="17"/>
        <v>0</v>
      </c>
      <c r="W37" s="109">
        <v>0</v>
      </c>
      <c r="X37" s="109">
        <v>0</v>
      </c>
      <c r="Y37" s="182">
        <v>55.6</v>
      </c>
      <c r="Z37" s="166">
        <f t="shared" si="2"/>
        <v>344.6</v>
      </c>
      <c r="AA37" s="167">
        <f t="shared" si="3"/>
        <v>289</v>
      </c>
      <c r="AB37" s="183">
        <f t="shared" si="4"/>
        <v>256.2</v>
      </c>
      <c r="AC37" s="184">
        <f t="shared" si="5"/>
        <v>32.8</v>
      </c>
      <c r="AD37" s="185">
        <f t="shared" si="6"/>
        <v>568.7274673719675</v>
      </c>
      <c r="AE37" s="186">
        <f t="shared" si="7"/>
        <v>504.1798516979172</v>
      </c>
      <c r="AF37" s="187">
        <f t="shared" si="8"/>
        <v>64.54761567405028</v>
      </c>
      <c r="AG37" s="188">
        <f t="shared" si="9"/>
        <v>678.1435475999308</v>
      </c>
      <c r="AH37" s="189">
        <f t="shared" si="10"/>
        <v>109.41608022796329</v>
      </c>
      <c r="AI37" s="190">
        <f t="shared" si="11"/>
        <v>11.34948096885813</v>
      </c>
    </row>
    <row r="38" spans="1:35" s="180" customFormat="1" ht="19.5" customHeight="1" thickBot="1">
      <c r="A38" s="197">
        <v>33</v>
      </c>
      <c r="B38" s="198" t="s">
        <v>43</v>
      </c>
      <c r="C38" s="199">
        <v>12177</v>
      </c>
      <c r="D38" s="200">
        <f t="shared" si="12"/>
        <v>195.49999999999997</v>
      </c>
      <c r="E38" s="168">
        <f t="shared" si="12"/>
        <v>193.5</v>
      </c>
      <c r="F38" s="168">
        <f t="shared" si="12"/>
        <v>2</v>
      </c>
      <c r="G38" s="201">
        <f t="shared" si="1"/>
        <v>0</v>
      </c>
      <c r="H38" s="202">
        <v>0</v>
      </c>
      <c r="I38" s="202">
        <v>0</v>
      </c>
      <c r="J38" s="201">
        <f t="shared" si="13"/>
        <v>132.89999999999998</v>
      </c>
      <c r="K38" s="202">
        <v>132.2</v>
      </c>
      <c r="L38" s="202">
        <v>0.7</v>
      </c>
      <c r="M38" s="201">
        <f t="shared" si="14"/>
        <v>5.7</v>
      </c>
      <c r="N38" s="202">
        <v>5.3</v>
      </c>
      <c r="O38" s="202">
        <v>0.4</v>
      </c>
      <c r="P38" s="201">
        <f t="shared" si="15"/>
        <v>48.9</v>
      </c>
      <c r="Q38" s="202">
        <v>48.9</v>
      </c>
      <c r="R38" s="202">
        <v>0</v>
      </c>
      <c r="S38" s="201">
        <f t="shared" si="16"/>
        <v>0</v>
      </c>
      <c r="T38" s="202">
        <v>0</v>
      </c>
      <c r="U38" s="202">
        <v>0</v>
      </c>
      <c r="V38" s="201">
        <f t="shared" si="17"/>
        <v>8</v>
      </c>
      <c r="W38" s="202">
        <v>7.1</v>
      </c>
      <c r="X38" s="202">
        <v>0.9</v>
      </c>
      <c r="Y38" s="203">
        <v>55.8</v>
      </c>
      <c r="Z38" s="204">
        <f t="shared" si="2"/>
        <v>251.29999999999995</v>
      </c>
      <c r="AA38" s="205">
        <f t="shared" si="3"/>
        <v>195.49999999999997</v>
      </c>
      <c r="AB38" s="206">
        <f t="shared" si="4"/>
        <v>146.59999999999997</v>
      </c>
      <c r="AC38" s="207">
        <f t="shared" si="5"/>
        <v>48.9</v>
      </c>
      <c r="AD38" s="208">
        <f t="shared" si="6"/>
        <v>517.8986296216823</v>
      </c>
      <c r="AE38" s="209">
        <f t="shared" si="7"/>
        <v>388.3577447700185</v>
      </c>
      <c r="AF38" s="210">
        <f t="shared" si="8"/>
        <v>129.54088485166375</v>
      </c>
      <c r="AG38" s="211">
        <f t="shared" si="9"/>
        <v>665.7182896364642</v>
      </c>
      <c r="AH38" s="212">
        <f t="shared" si="10"/>
        <v>147.81966001478196</v>
      </c>
      <c r="AI38" s="213">
        <f t="shared" si="11"/>
        <v>25.01278772378517</v>
      </c>
    </row>
    <row r="39" spans="1:34" s="12" customFormat="1" ht="15" customHeight="1">
      <c r="A39" s="13"/>
      <c r="C39" s="13"/>
      <c r="D39" s="7"/>
      <c r="E39" s="14"/>
      <c r="F39" s="14"/>
      <c r="AD39" s="15"/>
      <c r="AE39" s="15"/>
      <c r="AF39" s="15"/>
      <c r="AG39" s="15"/>
      <c r="AH39" s="15"/>
    </row>
    <row r="40" spans="1:34" s="12" customFormat="1" ht="15" customHeight="1">
      <c r="A40" s="13"/>
      <c r="C40" s="13"/>
      <c r="D40" s="7"/>
      <c r="E40" s="14"/>
      <c r="F40" s="14"/>
      <c r="AD40" s="15"/>
      <c r="AE40" s="15"/>
      <c r="AF40" s="15"/>
      <c r="AG40" s="15"/>
      <c r="AH40" s="15"/>
    </row>
    <row r="41" spans="1:34" s="12" customFormat="1" ht="15" customHeight="1">
      <c r="A41" s="13"/>
      <c r="C41" s="13"/>
      <c r="D41" s="16"/>
      <c r="E41" s="14"/>
      <c r="F41" s="14"/>
      <c r="AD41" s="15"/>
      <c r="AE41" s="15"/>
      <c r="AF41" s="15"/>
      <c r="AG41" s="15"/>
      <c r="AH41" s="15"/>
    </row>
    <row r="42" spans="1:34" s="12" customFormat="1" ht="15" customHeight="1">
      <c r="A42" s="13"/>
      <c r="C42" s="13"/>
      <c r="D42" s="16"/>
      <c r="E42" s="14"/>
      <c r="F42" s="14"/>
      <c r="AD42" s="15"/>
      <c r="AE42" s="15"/>
      <c r="AF42" s="15"/>
      <c r="AG42" s="15"/>
      <c r="AH42" s="15"/>
    </row>
    <row r="43" spans="1:34" s="12" customFormat="1" ht="15" customHeight="1">
      <c r="A43" s="13"/>
      <c r="C43" s="13"/>
      <c r="D43" s="16"/>
      <c r="E43" s="14"/>
      <c r="F43" s="14"/>
      <c r="AD43" s="15"/>
      <c r="AE43" s="15"/>
      <c r="AF43" s="15"/>
      <c r="AG43" s="15"/>
      <c r="AH43" s="15"/>
    </row>
    <row r="44" spans="1:34" s="12" customFormat="1" ht="15" customHeight="1">
      <c r="A44" s="13"/>
      <c r="C44" s="13"/>
      <c r="D44" s="16"/>
      <c r="E44" s="14"/>
      <c r="F44" s="14"/>
      <c r="AD44" s="15"/>
      <c r="AE44" s="15"/>
      <c r="AF44" s="15"/>
      <c r="AG44" s="15"/>
      <c r="AH44" s="15"/>
    </row>
    <row r="45" spans="1:34" s="12" customFormat="1" ht="15" customHeight="1">
      <c r="A45" s="13"/>
      <c r="C45" s="13"/>
      <c r="D45" s="16"/>
      <c r="E45" s="14"/>
      <c r="F45" s="14"/>
      <c r="AD45" s="15"/>
      <c r="AE45" s="15"/>
      <c r="AF45" s="15"/>
      <c r="AG45" s="15"/>
      <c r="AH45" s="15"/>
    </row>
    <row r="46" spans="1:34" s="12" customFormat="1" ht="15" customHeight="1">
      <c r="A46" s="13"/>
      <c r="C46" s="13"/>
      <c r="D46" s="16"/>
      <c r="E46" s="14"/>
      <c r="F46" s="14"/>
      <c r="AD46" s="15"/>
      <c r="AE46" s="15"/>
      <c r="AF46" s="15"/>
      <c r="AG46" s="15"/>
      <c r="AH46" s="15"/>
    </row>
    <row r="47" spans="1:34" s="12" customFormat="1" ht="15" customHeight="1">
      <c r="A47" s="13"/>
      <c r="C47" s="13"/>
      <c r="D47" s="16"/>
      <c r="E47" s="14"/>
      <c r="F47" s="14"/>
      <c r="AD47" s="15"/>
      <c r="AE47" s="15"/>
      <c r="AF47" s="15"/>
      <c r="AG47" s="15"/>
      <c r="AH47" s="15"/>
    </row>
    <row r="48" spans="1:34" s="12" customFormat="1" ht="15" customHeight="1">
      <c r="A48" s="13"/>
      <c r="C48" s="13"/>
      <c r="D48" s="16"/>
      <c r="E48" s="14"/>
      <c r="F48" s="14"/>
      <c r="AD48" s="15"/>
      <c r="AE48" s="15"/>
      <c r="AF48" s="15"/>
      <c r="AG48" s="15"/>
      <c r="AH48" s="15"/>
    </row>
    <row r="49" spans="1:34" s="12" customFormat="1" ht="15" customHeight="1">
      <c r="A49" s="13"/>
      <c r="C49" s="13"/>
      <c r="D49" s="16"/>
      <c r="E49" s="14"/>
      <c r="F49" s="14"/>
      <c r="AD49" s="15"/>
      <c r="AE49" s="15"/>
      <c r="AF49" s="15"/>
      <c r="AG49" s="15"/>
      <c r="AH49" s="15"/>
    </row>
    <row r="50" spans="1:34" s="12" customFormat="1" ht="15" customHeight="1">
      <c r="A50" s="13"/>
      <c r="C50" s="13"/>
      <c r="D50" s="16"/>
      <c r="E50" s="14"/>
      <c r="F50" s="14"/>
      <c r="AD50" s="15"/>
      <c r="AE50" s="15"/>
      <c r="AF50" s="15"/>
      <c r="AG50" s="15"/>
      <c r="AH50" s="15"/>
    </row>
    <row r="51" spans="1:34" s="12" customFormat="1" ht="15" customHeight="1">
      <c r="A51" s="13"/>
      <c r="C51" s="13"/>
      <c r="D51" s="16"/>
      <c r="E51" s="14"/>
      <c r="F51" s="14"/>
      <c r="AD51" s="15"/>
      <c r="AE51" s="15"/>
      <c r="AF51" s="15"/>
      <c r="AG51" s="15"/>
      <c r="AH51" s="15"/>
    </row>
    <row r="52" spans="1:34" s="12" customFormat="1" ht="15" customHeight="1">
      <c r="A52" s="13"/>
      <c r="C52" s="13"/>
      <c r="D52" s="16"/>
      <c r="E52" s="14"/>
      <c r="F52" s="14"/>
      <c r="AD52" s="15"/>
      <c r="AE52" s="15"/>
      <c r="AF52" s="15"/>
      <c r="AG52" s="15"/>
      <c r="AH52" s="15"/>
    </row>
    <row r="53" spans="1:34" s="12" customFormat="1" ht="15" customHeight="1">
      <c r="A53" s="13"/>
      <c r="C53" s="13"/>
      <c r="D53" s="16"/>
      <c r="E53" s="14"/>
      <c r="F53" s="14"/>
      <c r="AD53" s="15"/>
      <c r="AE53" s="15"/>
      <c r="AF53" s="15"/>
      <c r="AG53" s="15"/>
      <c r="AH53" s="15"/>
    </row>
    <row r="54" spans="1:34" s="12" customFormat="1" ht="15" customHeight="1">
      <c r="A54" s="13"/>
      <c r="C54" s="13"/>
      <c r="D54" s="16"/>
      <c r="E54" s="14"/>
      <c r="F54" s="14"/>
      <c r="AD54" s="15"/>
      <c r="AE54" s="15"/>
      <c r="AF54" s="15"/>
      <c r="AG54" s="15"/>
      <c r="AH54" s="15"/>
    </row>
    <row r="55" spans="1:34" s="12" customFormat="1" ht="15" customHeight="1">
      <c r="A55" s="13"/>
      <c r="C55" s="13"/>
      <c r="D55" s="16"/>
      <c r="E55" s="14"/>
      <c r="F55" s="14"/>
      <c r="AD55" s="15"/>
      <c r="AE55" s="15"/>
      <c r="AF55" s="15"/>
      <c r="AG55" s="15"/>
      <c r="AH55" s="15"/>
    </row>
    <row r="56" spans="1:34" s="12" customFormat="1" ht="15" customHeight="1">
      <c r="A56" s="13"/>
      <c r="C56" s="13"/>
      <c r="D56" s="16"/>
      <c r="E56" s="14"/>
      <c r="F56" s="14"/>
      <c r="AD56" s="15"/>
      <c r="AE56" s="15"/>
      <c r="AF56" s="15"/>
      <c r="AG56" s="15"/>
      <c r="AH56" s="15"/>
    </row>
    <row r="57" spans="1:34" s="12" customFormat="1" ht="15" customHeight="1">
      <c r="A57" s="13"/>
      <c r="C57" s="13"/>
      <c r="D57" s="16"/>
      <c r="E57" s="14"/>
      <c r="F57" s="14"/>
      <c r="AD57" s="15"/>
      <c r="AE57" s="15"/>
      <c r="AF57" s="15"/>
      <c r="AG57" s="15"/>
      <c r="AH57" s="15"/>
    </row>
    <row r="58" spans="1:34" s="12" customFormat="1" ht="15" customHeight="1">
      <c r="A58" s="13"/>
      <c r="C58" s="13"/>
      <c r="D58" s="16"/>
      <c r="E58" s="14"/>
      <c r="F58" s="14"/>
      <c r="AD58" s="15"/>
      <c r="AE58" s="15"/>
      <c r="AF58" s="15"/>
      <c r="AG58" s="15"/>
      <c r="AH58" s="15"/>
    </row>
    <row r="59" spans="1:34" s="12" customFormat="1" ht="15" customHeight="1">
      <c r="A59" s="13"/>
      <c r="C59" s="13"/>
      <c r="D59" s="16"/>
      <c r="E59" s="14"/>
      <c r="F59" s="14"/>
      <c r="AD59" s="15"/>
      <c r="AE59" s="15"/>
      <c r="AF59" s="15"/>
      <c r="AG59" s="15"/>
      <c r="AH59" s="15"/>
    </row>
    <row r="60" spans="1:34" s="12" customFormat="1" ht="15" customHeight="1">
      <c r="A60" s="13"/>
      <c r="C60" s="13"/>
      <c r="D60" s="16"/>
      <c r="E60" s="14"/>
      <c r="F60" s="14"/>
      <c r="AD60" s="15"/>
      <c r="AE60" s="15"/>
      <c r="AF60" s="15"/>
      <c r="AG60" s="15"/>
      <c r="AH60" s="15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1">
      <selection activeCell="H20" sqref="H20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347" t="s">
        <v>141</v>
      </c>
      <c r="B1" s="348"/>
      <c r="C1" s="353" t="s">
        <v>0</v>
      </c>
      <c r="D1" s="130"/>
      <c r="E1" s="131"/>
      <c r="F1" s="131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3"/>
      <c r="AA1" s="331" t="s">
        <v>1</v>
      </c>
      <c r="AB1" s="332"/>
      <c r="AC1" s="333"/>
      <c r="AD1" s="337" t="s">
        <v>2</v>
      </c>
      <c r="AE1" s="337"/>
      <c r="AF1" s="337"/>
      <c r="AG1" s="341" t="s">
        <v>3</v>
      </c>
      <c r="AH1" s="344" t="s">
        <v>4</v>
      </c>
      <c r="AI1" s="316" t="s">
        <v>5</v>
      </c>
    </row>
    <row r="2" spans="1:35" ht="19.5" customHeight="1">
      <c r="A2" s="349"/>
      <c r="B2" s="350"/>
      <c r="C2" s="354"/>
      <c r="D2" s="319" t="s">
        <v>1</v>
      </c>
      <c r="E2" s="320"/>
      <c r="F2" s="321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4"/>
      <c r="Y2" s="325" t="s">
        <v>6</v>
      </c>
      <c r="Z2" s="327" t="s">
        <v>7</v>
      </c>
      <c r="AA2" s="334"/>
      <c r="AB2" s="335"/>
      <c r="AC2" s="336"/>
      <c r="AD2" s="338"/>
      <c r="AE2" s="338"/>
      <c r="AF2" s="338"/>
      <c r="AG2" s="342"/>
      <c r="AH2" s="345"/>
      <c r="AI2" s="317"/>
    </row>
    <row r="3" spans="1:35" ht="19.5" customHeight="1">
      <c r="A3" s="349"/>
      <c r="B3" s="350"/>
      <c r="C3" s="354"/>
      <c r="D3" s="322"/>
      <c r="E3" s="320"/>
      <c r="F3" s="320"/>
      <c r="G3" s="329" t="s">
        <v>8</v>
      </c>
      <c r="H3" s="330"/>
      <c r="I3" s="330"/>
      <c r="J3" s="329" t="s">
        <v>9</v>
      </c>
      <c r="K3" s="330"/>
      <c r="L3" s="330"/>
      <c r="M3" s="329" t="s">
        <v>10</v>
      </c>
      <c r="N3" s="330"/>
      <c r="O3" s="330"/>
      <c r="P3" s="329" t="s">
        <v>11</v>
      </c>
      <c r="Q3" s="330"/>
      <c r="R3" s="330"/>
      <c r="S3" s="329" t="s">
        <v>12</v>
      </c>
      <c r="T3" s="330"/>
      <c r="U3" s="330"/>
      <c r="V3" s="329" t="s">
        <v>13</v>
      </c>
      <c r="W3" s="330"/>
      <c r="X3" s="330"/>
      <c r="Y3" s="325"/>
      <c r="Z3" s="327"/>
      <c r="AA3" s="334"/>
      <c r="AB3" s="335"/>
      <c r="AC3" s="336"/>
      <c r="AD3" s="338"/>
      <c r="AE3" s="338"/>
      <c r="AF3" s="338"/>
      <c r="AG3" s="342"/>
      <c r="AH3" s="345"/>
      <c r="AI3" s="317"/>
    </row>
    <row r="4" spans="1:35" ht="19.5" customHeight="1" thickBot="1">
      <c r="A4" s="351"/>
      <c r="B4" s="352"/>
      <c r="C4" s="355"/>
      <c r="D4" s="134" t="s">
        <v>14</v>
      </c>
      <c r="E4" s="135" t="s">
        <v>15</v>
      </c>
      <c r="F4" s="135" t="s">
        <v>16</v>
      </c>
      <c r="G4" s="136" t="s">
        <v>14</v>
      </c>
      <c r="H4" s="137" t="s">
        <v>15</v>
      </c>
      <c r="I4" s="137" t="s">
        <v>16</v>
      </c>
      <c r="J4" s="136" t="s">
        <v>14</v>
      </c>
      <c r="K4" s="137" t="s">
        <v>15</v>
      </c>
      <c r="L4" s="137" t="s">
        <v>16</v>
      </c>
      <c r="M4" s="136" t="s">
        <v>14</v>
      </c>
      <c r="N4" s="137" t="s">
        <v>15</v>
      </c>
      <c r="O4" s="137" t="s">
        <v>16</v>
      </c>
      <c r="P4" s="136" t="s">
        <v>14</v>
      </c>
      <c r="Q4" s="137" t="s">
        <v>15</v>
      </c>
      <c r="R4" s="137" t="s">
        <v>16</v>
      </c>
      <c r="S4" s="136" t="s">
        <v>14</v>
      </c>
      <c r="T4" s="137" t="s">
        <v>15</v>
      </c>
      <c r="U4" s="137" t="s">
        <v>16</v>
      </c>
      <c r="V4" s="136" t="s">
        <v>14</v>
      </c>
      <c r="W4" s="137" t="s">
        <v>15</v>
      </c>
      <c r="X4" s="137" t="s">
        <v>16</v>
      </c>
      <c r="Y4" s="326"/>
      <c r="Z4" s="328"/>
      <c r="AA4" s="138" t="s">
        <v>14</v>
      </c>
      <c r="AB4" s="137" t="s">
        <v>97</v>
      </c>
      <c r="AC4" s="139" t="s">
        <v>17</v>
      </c>
      <c r="AD4" s="140"/>
      <c r="AE4" s="141" t="s">
        <v>97</v>
      </c>
      <c r="AF4" s="142" t="s">
        <v>17</v>
      </c>
      <c r="AG4" s="343"/>
      <c r="AH4" s="346"/>
      <c r="AI4" s="318"/>
    </row>
    <row r="5" spans="1:35" s="2" customFormat="1" ht="39.75" customHeight="1" thickBot="1">
      <c r="A5" s="339" t="s">
        <v>18</v>
      </c>
      <c r="B5" s="340"/>
      <c r="C5" s="143">
        <f>SUM(C6:C38)</f>
        <v>1232938</v>
      </c>
      <c r="D5" s="144">
        <f>SUM(E5:F5)</f>
        <v>17400.1</v>
      </c>
      <c r="E5" s="145">
        <f>SUM(E6:E38)</f>
        <v>16374.699999999999</v>
      </c>
      <c r="F5" s="145">
        <f>SUM(F6:F38)</f>
        <v>1025.3999999999999</v>
      </c>
      <c r="G5" s="146">
        <f aca="true" t="shared" si="0" ref="G5:AC5">SUM(G6:G38)</f>
        <v>396.6</v>
      </c>
      <c r="H5" s="146">
        <f t="shared" si="0"/>
        <v>396.6</v>
      </c>
      <c r="I5" s="146">
        <f t="shared" si="0"/>
        <v>0</v>
      </c>
      <c r="J5" s="146">
        <f t="shared" si="0"/>
        <v>12986.599999999997</v>
      </c>
      <c r="K5" s="146">
        <f t="shared" si="0"/>
        <v>12370.099999999999</v>
      </c>
      <c r="L5" s="146">
        <f t="shared" si="0"/>
        <v>616.5</v>
      </c>
      <c r="M5" s="146">
        <f t="shared" si="0"/>
        <v>858.9999999999998</v>
      </c>
      <c r="N5" s="146">
        <f t="shared" si="0"/>
        <v>707.9</v>
      </c>
      <c r="O5" s="146">
        <f t="shared" si="0"/>
        <v>151.09999999999997</v>
      </c>
      <c r="P5" s="146">
        <f t="shared" si="0"/>
        <v>2820.500000000001</v>
      </c>
      <c r="Q5" s="146">
        <f t="shared" si="0"/>
        <v>2742.3000000000006</v>
      </c>
      <c r="R5" s="146">
        <f t="shared" si="0"/>
        <v>78.19999999999997</v>
      </c>
      <c r="S5" s="146">
        <f t="shared" si="0"/>
        <v>0.5</v>
      </c>
      <c r="T5" s="146">
        <f t="shared" si="0"/>
        <v>0.4</v>
      </c>
      <c r="U5" s="146">
        <f t="shared" si="0"/>
        <v>0.1</v>
      </c>
      <c r="V5" s="146">
        <f t="shared" si="0"/>
        <v>336.9</v>
      </c>
      <c r="W5" s="146">
        <f t="shared" si="0"/>
        <v>157.39999999999998</v>
      </c>
      <c r="X5" s="146">
        <f t="shared" si="0"/>
        <v>179.49999999999997</v>
      </c>
      <c r="Y5" s="147">
        <f t="shared" si="0"/>
        <v>8749.800000000003</v>
      </c>
      <c r="Z5" s="148">
        <f t="shared" si="0"/>
        <v>26149.89999999999</v>
      </c>
      <c r="AA5" s="149">
        <f t="shared" si="0"/>
        <v>17400.1</v>
      </c>
      <c r="AB5" s="150">
        <f t="shared" si="0"/>
        <v>14579.600000000002</v>
      </c>
      <c r="AC5" s="151">
        <f t="shared" si="0"/>
        <v>2820.500000000001</v>
      </c>
      <c r="AD5" s="152">
        <f>AA5/C5/29*1000000</f>
        <v>486.6452719243482</v>
      </c>
      <c r="AE5" s="153">
        <f>AB5/C5/29*1000000</f>
        <v>407.76164542434975</v>
      </c>
      <c r="AF5" s="154">
        <f>AC5/C5/29*1000000</f>
        <v>78.88362649999854</v>
      </c>
      <c r="AG5" s="155">
        <f>Z5/C5/29*1000000</f>
        <v>731.359313813973</v>
      </c>
      <c r="AH5" s="156">
        <f>Y5/C5/29*1000000</f>
        <v>244.714041889625</v>
      </c>
      <c r="AI5" s="157">
        <f>AC5*100/AA5</f>
        <v>16.209676955879573</v>
      </c>
    </row>
    <row r="6" spans="1:35" s="180" customFormat="1" ht="19.5" customHeight="1" thickTop="1">
      <c r="A6" s="103">
        <v>1</v>
      </c>
      <c r="B6" s="104" t="s">
        <v>19</v>
      </c>
      <c r="C6" s="158">
        <v>288020</v>
      </c>
      <c r="D6" s="159">
        <f>G6+J6+M6+P6+S6+V6</f>
        <v>4041.4999999999995</v>
      </c>
      <c r="E6" s="160">
        <f>H6+K6+N6+Q6+T6+W6</f>
        <v>3992.6000000000004</v>
      </c>
      <c r="F6" s="160">
        <f>I6+L6+O6+R6+U6+X6</f>
        <v>48.900000000000006</v>
      </c>
      <c r="G6" s="161">
        <f aca="true" t="shared" si="1" ref="G6:G38">SUM(H6:I6)</f>
        <v>0</v>
      </c>
      <c r="H6" s="105">
        <v>0</v>
      </c>
      <c r="I6" s="105">
        <v>0</v>
      </c>
      <c r="J6" s="161">
        <f>SUM(K6:L6)</f>
        <v>2914.7999999999997</v>
      </c>
      <c r="K6" s="105">
        <v>2885.1</v>
      </c>
      <c r="L6" s="105">
        <v>29.7</v>
      </c>
      <c r="M6" s="161">
        <f>SUM(N6:O6)</f>
        <v>240.4</v>
      </c>
      <c r="N6" s="105">
        <v>238.3</v>
      </c>
      <c r="O6" s="105">
        <v>2.1</v>
      </c>
      <c r="P6" s="161">
        <f>SUM(Q6:R6)</f>
        <v>815.6</v>
      </c>
      <c r="Q6" s="105">
        <v>814.7</v>
      </c>
      <c r="R6" s="105">
        <v>0.9</v>
      </c>
      <c r="S6" s="161">
        <f>SUM(T6:U6)</f>
        <v>0</v>
      </c>
      <c r="T6" s="105">
        <v>0</v>
      </c>
      <c r="U6" s="105">
        <v>0</v>
      </c>
      <c r="V6" s="161">
        <f>SUM(W6:X6)</f>
        <v>70.7</v>
      </c>
      <c r="W6" s="105">
        <v>54.5</v>
      </c>
      <c r="X6" s="105">
        <v>16.2</v>
      </c>
      <c r="Y6" s="170">
        <v>2678</v>
      </c>
      <c r="Z6" s="162">
        <f aca="true" t="shared" si="2" ref="Z6:Z38">D6+Y6</f>
        <v>6719.5</v>
      </c>
      <c r="AA6" s="171">
        <f aca="true" t="shared" si="3" ref="AA6:AA38">SUM(AB6:AC6)</f>
        <v>4041.4999999999995</v>
      </c>
      <c r="AB6" s="172">
        <f aca="true" t="shared" si="4" ref="AB6:AB38">G6+J6+M6+S6+V6</f>
        <v>3225.8999999999996</v>
      </c>
      <c r="AC6" s="173">
        <f aca="true" t="shared" si="5" ref="AC6:AC38">P6</f>
        <v>815.6</v>
      </c>
      <c r="AD6" s="174">
        <f aca="true" t="shared" si="6" ref="AD6:AD38">AA6/C6/29*1000000</f>
        <v>483.86247123643227</v>
      </c>
      <c r="AE6" s="175">
        <f aca="true" t="shared" si="7" ref="AE6:AE38">AB6/C6/29*1000000</f>
        <v>386.21599553670836</v>
      </c>
      <c r="AF6" s="176">
        <f aca="true" t="shared" si="8" ref="AF6:AF38">AC6/C6/29*1000000</f>
        <v>97.64647569972392</v>
      </c>
      <c r="AG6" s="177">
        <f aca="true" t="shared" si="9" ref="AG6:AG38">Z6/C6/29*1000000</f>
        <v>804.4819684456779</v>
      </c>
      <c r="AH6" s="178">
        <f aca="true" t="shared" si="10" ref="AH6:AH38">Y6/C6/29*1000000</f>
        <v>320.61949720924554</v>
      </c>
      <c r="AI6" s="179">
        <f aca="true" t="shared" si="11" ref="AI6:AI38">AC6*100/AA6</f>
        <v>20.180626005196093</v>
      </c>
    </row>
    <row r="7" spans="1:35" s="181" customFormat="1" ht="19.5" customHeight="1">
      <c r="A7" s="102">
        <v>2</v>
      </c>
      <c r="B7" s="106" t="s">
        <v>20</v>
      </c>
      <c r="C7" s="163">
        <v>51547</v>
      </c>
      <c r="D7" s="159">
        <f aca="true" t="shared" si="12" ref="D7:F38">G7+J7+M7+P7+S7+V7</f>
        <v>894.0999999999999</v>
      </c>
      <c r="E7" s="160">
        <f t="shared" si="12"/>
        <v>742.8</v>
      </c>
      <c r="F7" s="160">
        <f t="shared" si="12"/>
        <v>151.3</v>
      </c>
      <c r="G7" s="161">
        <f>SUM(H7:I7)</f>
        <v>0</v>
      </c>
      <c r="H7" s="105">
        <v>0</v>
      </c>
      <c r="I7" s="105">
        <v>0</v>
      </c>
      <c r="J7" s="161">
        <f>SUM(K7:L7)</f>
        <v>669</v>
      </c>
      <c r="K7" s="105">
        <v>608</v>
      </c>
      <c r="L7" s="105">
        <v>61</v>
      </c>
      <c r="M7" s="161">
        <f>SUM(N7:O7)</f>
        <v>40.9</v>
      </c>
      <c r="N7" s="105">
        <v>28.5</v>
      </c>
      <c r="O7" s="105">
        <v>12.4</v>
      </c>
      <c r="P7" s="161">
        <f>SUM(Q7:R7)</f>
        <v>137.2</v>
      </c>
      <c r="Q7" s="105">
        <v>106.3</v>
      </c>
      <c r="R7" s="105">
        <v>30.9</v>
      </c>
      <c r="S7" s="161">
        <f>SUM(T7:U7)</f>
        <v>0</v>
      </c>
      <c r="T7" s="105">
        <v>0</v>
      </c>
      <c r="U7" s="105">
        <v>0</v>
      </c>
      <c r="V7" s="161">
        <f>SUM(W7:X7)</f>
        <v>47</v>
      </c>
      <c r="W7" s="105">
        <v>0</v>
      </c>
      <c r="X7" s="105">
        <v>47</v>
      </c>
      <c r="Y7" s="170">
        <v>396</v>
      </c>
      <c r="Z7" s="162">
        <f>D7+Y7</f>
        <v>1290.1</v>
      </c>
      <c r="AA7" s="171">
        <f>SUM(AB7:AC7)</f>
        <v>894.0999999999999</v>
      </c>
      <c r="AB7" s="172">
        <f>G7+J7+M7+S7+V7</f>
        <v>756.9</v>
      </c>
      <c r="AC7" s="173">
        <f>P7</f>
        <v>137.2</v>
      </c>
      <c r="AD7" s="174">
        <f t="shared" si="6"/>
        <v>598.1150112083849</v>
      </c>
      <c r="AE7" s="175">
        <f t="shared" si="7"/>
        <v>506.33402525850187</v>
      </c>
      <c r="AF7" s="176">
        <f t="shared" si="8"/>
        <v>91.78098594988302</v>
      </c>
      <c r="AG7" s="177">
        <f t="shared" si="9"/>
        <v>863.0222301307878</v>
      </c>
      <c r="AH7" s="178">
        <f t="shared" si="10"/>
        <v>264.90721892240293</v>
      </c>
      <c r="AI7" s="179">
        <f>AC7*100/AA7</f>
        <v>15.345039704731015</v>
      </c>
    </row>
    <row r="8" spans="1:35" s="181" customFormat="1" ht="19.5" customHeight="1">
      <c r="A8" s="102">
        <v>3</v>
      </c>
      <c r="B8" s="107" t="s">
        <v>21</v>
      </c>
      <c r="C8" s="163">
        <v>35755</v>
      </c>
      <c r="D8" s="159">
        <f t="shared" si="12"/>
        <v>583.0999999999999</v>
      </c>
      <c r="E8" s="160">
        <f t="shared" si="12"/>
        <v>515.5</v>
      </c>
      <c r="F8" s="160">
        <f t="shared" si="12"/>
        <v>67.6</v>
      </c>
      <c r="G8" s="161">
        <f>SUM(H8:I8)</f>
        <v>0</v>
      </c>
      <c r="H8" s="105">
        <v>0</v>
      </c>
      <c r="I8" s="105">
        <v>0</v>
      </c>
      <c r="J8" s="161">
        <f>SUM(K8:L8)</f>
        <v>486.59999999999997</v>
      </c>
      <c r="K8" s="105">
        <v>446.9</v>
      </c>
      <c r="L8" s="105">
        <v>39.7</v>
      </c>
      <c r="M8" s="161">
        <f>SUM(N8:O8)</f>
        <v>67.1</v>
      </c>
      <c r="N8" s="105">
        <v>42.7</v>
      </c>
      <c r="O8" s="105">
        <v>24.4</v>
      </c>
      <c r="P8" s="161">
        <f>SUM(Q8:R8)</f>
        <v>29.4</v>
      </c>
      <c r="Q8" s="105">
        <v>25.9</v>
      </c>
      <c r="R8" s="105">
        <v>3.5</v>
      </c>
      <c r="S8" s="161">
        <f>SUM(T8:U8)</f>
        <v>0</v>
      </c>
      <c r="T8" s="105">
        <v>0</v>
      </c>
      <c r="U8" s="105">
        <v>0</v>
      </c>
      <c r="V8" s="161">
        <f>SUM(W8:X8)</f>
        <v>0</v>
      </c>
      <c r="W8" s="105">
        <v>0</v>
      </c>
      <c r="X8" s="105">
        <v>0</v>
      </c>
      <c r="Y8" s="170">
        <v>64.6</v>
      </c>
      <c r="Z8" s="162">
        <f>D8+Y8</f>
        <v>647.6999999999999</v>
      </c>
      <c r="AA8" s="171">
        <f>SUM(AB8:AC8)</f>
        <v>583.0999999999999</v>
      </c>
      <c r="AB8" s="172">
        <f>G8+J8+M8+S8+V8</f>
        <v>553.6999999999999</v>
      </c>
      <c r="AC8" s="173">
        <f>P8</f>
        <v>29.4</v>
      </c>
      <c r="AD8" s="174">
        <f t="shared" si="6"/>
        <v>562.3520221430327</v>
      </c>
      <c r="AE8" s="175">
        <f t="shared" si="7"/>
        <v>533.998138673636</v>
      </c>
      <c r="AF8" s="176">
        <f t="shared" si="8"/>
        <v>28.353883469396614</v>
      </c>
      <c r="AG8" s="177">
        <f t="shared" si="9"/>
        <v>624.6534123512987</v>
      </c>
      <c r="AH8" s="178">
        <f t="shared" si="10"/>
        <v>62.30139020826602</v>
      </c>
      <c r="AI8" s="179">
        <f>AC8*100/AA8</f>
        <v>5.04201680672269</v>
      </c>
    </row>
    <row r="9" spans="1:35" s="180" customFormat="1" ht="19.5" customHeight="1">
      <c r="A9" s="108">
        <v>4</v>
      </c>
      <c r="B9" s="107" t="s">
        <v>22</v>
      </c>
      <c r="C9" s="163">
        <v>95011</v>
      </c>
      <c r="D9" s="164">
        <f t="shared" si="12"/>
        <v>1088.4</v>
      </c>
      <c r="E9" s="160">
        <f t="shared" si="12"/>
        <v>1068.4</v>
      </c>
      <c r="F9" s="160">
        <f t="shared" si="12"/>
        <v>20</v>
      </c>
      <c r="G9" s="165">
        <f t="shared" si="1"/>
        <v>0</v>
      </c>
      <c r="H9" s="109">
        <v>0</v>
      </c>
      <c r="I9" s="109">
        <v>0</v>
      </c>
      <c r="J9" s="165">
        <f aca="true" t="shared" si="13" ref="J9:J38">SUM(K9:L9)</f>
        <v>932.7</v>
      </c>
      <c r="K9" s="105">
        <v>920.1</v>
      </c>
      <c r="L9" s="105">
        <v>12.6</v>
      </c>
      <c r="M9" s="165">
        <f aca="true" t="shared" si="14" ref="M9:M38">SUM(N9:O9)</f>
        <v>58.6</v>
      </c>
      <c r="N9" s="105">
        <v>53.5</v>
      </c>
      <c r="O9" s="105">
        <v>5.1</v>
      </c>
      <c r="P9" s="165">
        <f aca="true" t="shared" si="15" ref="P9:P38">SUM(Q9:R9)</f>
        <v>94.8</v>
      </c>
      <c r="Q9" s="105">
        <v>94.8</v>
      </c>
      <c r="R9" s="105">
        <v>0</v>
      </c>
      <c r="S9" s="165">
        <f aca="true" t="shared" si="16" ref="S9:S38">SUM(T9:U9)</f>
        <v>0</v>
      </c>
      <c r="T9" s="109">
        <v>0</v>
      </c>
      <c r="U9" s="109">
        <v>0</v>
      </c>
      <c r="V9" s="165">
        <f aca="true" t="shared" si="17" ref="V9:V38">SUM(W9:X9)</f>
        <v>2.3</v>
      </c>
      <c r="W9" s="105">
        <v>0</v>
      </c>
      <c r="X9" s="105">
        <v>2.3</v>
      </c>
      <c r="Y9" s="182">
        <v>767.1</v>
      </c>
      <c r="Z9" s="166">
        <f t="shared" si="2"/>
        <v>1855.5</v>
      </c>
      <c r="AA9" s="167">
        <f t="shared" si="3"/>
        <v>1088.4</v>
      </c>
      <c r="AB9" s="183">
        <f t="shared" si="4"/>
        <v>993.6</v>
      </c>
      <c r="AC9" s="184">
        <f t="shared" si="5"/>
        <v>94.8</v>
      </c>
      <c r="AD9" s="185">
        <f t="shared" si="6"/>
        <v>395.01778197007314</v>
      </c>
      <c r="AE9" s="186">
        <f t="shared" si="7"/>
        <v>360.61160250410205</v>
      </c>
      <c r="AF9" s="187">
        <f t="shared" si="8"/>
        <v>34.40617946597109</v>
      </c>
      <c r="AG9" s="188">
        <f t="shared" si="9"/>
        <v>673.4247468260481</v>
      </c>
      <c r="AH9" s="189">
        <f t="shared" si="10"/>
        <v>278.40696485597493</v>
      </c>
      <c r="AI9" s="190">
        <f t="shared" si="11"/>
        <v>8.710033076074971</v>
      </c>
    </row>
    <row r="10" spans="1:35" s="180" customFormat="1" ht="19.5" customHeight="1">
      <c r="A10" s="108">
        <v>5</v>
      </c>
      <c r="B10" s="107" t="s">
        <v>119</v>
      </c>
      <c r="C10" s="163">
        <v>92491</v>
      </c>
      <c r="D10" s="164">
        <f t="shared" si="12"/>
        <v>1188.6999999999998</v>
      </c>
      <c r="E10" s="160">
        <f t="shared" si="12"/>
        <v>1141.8</v>
      </c>
      <c r="F10" s="160">
        <f t="shared" si="12"/>
        <v>46.9</v>
      </c>
      <c r="G10" s="165">
        <f t="shared" si="1"/>
        <v>0</v>
      </c>
      <c r="H10" s="109">
        <v>0</v>
      </c>
      <c r="I10" s="109">
        <v>0</v>
      </c>
      <c r="J10" s="165">
        <f t="shared" si="13"/>
        <v>862.8</v>
      </c>
      <c r="K10" s="109">
        <v>828.3</v>
      </c>
      <c r="L10" s="109">
        <v>34.5</v>
      </c>
      <c r="M10" s="165">
        <f t="shared" si="14"/>
        <v>56.9</v>
      </c>
      <c r="N10" s="109">
        <v>44.5</v>
      </c>
      <c r="O10" s="109">
        <v>12.4</v>
      </c>
      <c r="P10" s="165">
        <f t="shared" si="15"/>
        <v>269</v>
      </c>
      <c r="Q10" s="109">
        <v>269</v>
      </c>
      <c r="R10" s="109">
        <v>0</v>
      </c>
      <c r="S10" s="165">
        <f t="shared" si="16"/>
        <v>0</v>
      </c>
      <c r="T10" s="109">
        <v>0</v>
      </c>
      <c r="U10" s="109">
        <v>0</v>
      </c>
      <c r="V10" s="165">
        <f t="shared" si="17"/>
        <v>0</v>
      </c>
      <c r="W10" s="109">
        <v>0</v>
      </c>
      <c r="X10" s="109">
        <v>0</v>
      </c>
      <c r="Y10" s="182">
        <v>615.4</v>
      </c>
      <c r="Z10" s="166">
        <f t="shared" si="2"/>
        <v>1804.1</v>
      </c>
      <c r="AA10" s="167">
        <f t="shared" si="3"/>
        <v>1188.6999999999998</v>
      </c>
      <c r="AB10" s="183">
        <f t="shared" si="4"/>
        <v>919.6999999999999</v>
      </c>
      <c r="AC10" s="184">
        <f t="shared" si="5"/>
        <v>269</v>
      </c>
      <c r="AD10" s="185">
        <f t="shared" si="6"/>
        <v>443.1745269530418</v>
      </c>
      <c r="AE10" s="186">
        <f t="shared" si="7"/>
        <v>342.88517913578914</v>
      </c>
      <c r="AF10" s="187">
        <f t="shared" si="8"/>
        <v>100.28934781725268</v>
      </c>
      <c r="AG10" s="188">
        <f t="shared" si="9"/>
        <v>672.6097115134036</v>
      </c>
      <c r="AH10" s="189">
        <f t="shared" si="10"/>
        <v>229.43518456036168</v>
      </c>
      <c r="AI10" s="190">
        <f t="shared" si="11"/>
        <v>22.6297636073021</v>
      </c>
    </row>
    <row r="11" spans="1:36" s="180" customFormat="1" ht="19.5" customHeight="1">
      <c r="A11" s="108">
        <v>6</v>
      </c>
      <c r="B11" s="107" t="s">
        <v>120</v>
      </c>
      <c r="C11" s="163">
        <v>34620</v>
      </c>
      <c r="D11" s="164">
        <f>G11+J11+M11+P11+S11+V11</f>
        <v>588.9</v>
      </c>
      <c r="E11" s="160">
        <f t="shared" si="12"/>
        <v>514.4</v>
      </c>
      <c r="F11" s="160">
        <f t="shared" si="12"/>
        <v>74.5</v>
      </c>
      <c r="G11" s="165">
        <f>SUM(H11:I11)</f>
        <v>0</v>
      </c>
      <c r="H11" s="109">
        <v>0</v>
      </c>
      <c r="I11" s="109">
        <v>0</v>
      </c>
      <c r="J11" s="165">
        <f t="shared" si="13"/>
        <v>465.7</v>
      </c>
      <c r="K11" s="109">
        <v>405.7</v>
      </c>
      <c r="L11" s="109">
        <v>60</v>
      </c>
      <c r="M11" s="165">
        <f t="shared" si="14"/>
        <v>31.200000000000003</v>
      </c>
      <c r="N11" s="109">
        <v>21.1</v>
      </c>
      <c r="O11" s="109">
        <v>10.1</v>
      </c>
      <c r="P11" s="165">
        <f t="shared" si="15"/>
        <v>92</v>
      </c>
      <c r="Q11" s="109">
        <v>87.6</v>
      </c>
      <c r="R11" s="109">
        <v>4.4</v>
      </c>
      <c r="S11" s="165">
        <f t="shared" si="16"/>
        <v>0</v>
      </c>
      <c r="T11" s="109">
        <v>0</v>
      </c>
      <c r="U11" s="109">
        <v>0</v>
      </c>
      <c r="V11" s="165">
        <f t="shared" si="17"/>
        <v>0</v>
      </c>
      <c r="W11" s="109">
        <v>0</v>
      </c>
      <c r="X11" s="109">
        <v>0</v>
      </c>
      <c r="Y11" s="182">
        <v>232.9</v>
      </c>
      <c r="Z11" s="166">
        <f t="shared" si="2"/>
        <v>821.8</v>
      </c>
      <c r="AA11" s="167">
        <f t="shared" si="3"/>
        <v>588.9</v>
      </c>
      <c r="AB11" s="183">
        <f t="shared" si="4"/>
        <v>496.9</v>
      </c>
      <c r="AC11" s="184">
        <f t="shared" si="5"/>
        <v>92</v>
      </c>
      <c r="AD11" s="185">
        <f t="shared" si="6"/>
        <v>586.565469431662</v>
      </c>
      <c r="AE11" s="186">
        <f t="shared" si="7"/>
        <v>494.93017789198984</v>
      </c>
      <c r="AF11" s="187">
        <f t="shared" si="8"/>
        <v>91.63529153967211</v>
      </c>
      <c r="AG11" s="188">
        <f t="shared" si="9"/>
        <v>818.542202035897</v>
      </c>
      <c r="AH11" s="189">
        <f t="shared" si="10"/>
        <v>231.97673260423514</v>
      </c>
      <c r="AI11" s="190">
        <f t="shared" si="11"/>
        <v>15.622346748174563</v>
      </c>
      <c r="AJ11" s="191"/>
    </row>
    <row r="12" spans="1:35" s="180" customFormat="1" ht="19.5" customHeight="1">
      <c r="A12" s="108">
        <v>7</v>
      </c>
      <c r="B12" s="107" t="s">
        <v>25</v>
      </c>
      <c r="C12" s="163">
        <v>26490</v>
      </c>
      <c r="D12" s="164">
        <f>G12+J12+M12+P12+S12+V12</f>
        <v>388.09999999999997</v>
      </c>
      <c r="E12" s="160">
        <f>H12+K12+N12+Q12+T12+W12</f>
        <v>368.9</v>
      </c>
      <c r="F12" s="160">
        <f>I12+L12+O12+R12+U12+X12</f>
        <v>19.2</v>
      </c>
      <c r="G12" s="165">
        <f>SUM(H12:I12)</f>
        <v>0</v>
      </c>
      <c r="H12" s="109">
        <v>0</v>
      </c>
      <c r="I12" s="109">
        <v>0</v>
      </c>
      <c r="J12" s="165">
        <f>SUM(K12:L12)</f>
        <v>252.2</v>
      </c>
      <c r="K12" s="109">
        <v>246.1</v>
      </c>
      <c r="L12" s="109">
        <v>6.1</v>
      </c>
      <c r="M12" s="165">
        <f>SUM(N12:O12)</f>
        <v>28.7</v>
      </c>
      <c r="N12" s="109">
        <v>25.8</v>
      </c>
      <c r="O12" s="109">
        <v>2.9</v>
      </c>
      <c r="P12" s="165">
        <f>SUM(Q12:R12)</f>
        <v>101.3</v>
      </c>
      <c r="Q12" s="109">
        <v>93.1</v>
      </c>
      <c r="R12" s="109">
        <v>8.2</v>
      </c>
      <c r="S12" s="165">
        <f t="shared" si="16"/>
        <v>0.5</v>
      </c>
      <c r="T12" s="109">
        <v>0.4</v>
      </c>
      <c r="U12" s="109">
        <v>0.1</v>
      </c>
      <c r="V12" s="165">
        <f>SUM(W12:X12)</f>
        <v>5.4</v>
      </c>
      <c r="W12" s="109">
        <v>3.5</v>
      </c>
      <c r="X12" s="109">
        <v>1.9</v>
      </c>
      <c r="Y12" s="182">
        <v>156.5</v>
      </c>
      <c r="Z12" s="166">
        <f>D12+Y12</f>
        <v>544.5999999999999</v>
      </c>
      <c r="AA12" s="167">
        <f>SUM(AB12:AC12)</f>
        <v>388.09999999999997</v>
      </c>
      <c r="AB12" s="183">
        <f>G12+J12+M12+S12+V12</f>
        <v>286.79999999999995</v>
      </c>
      <c r="AC12" s="184">
        <f>P12</f>
        <v>101.3</v>
      </c>
      <c r="AD12" s="185">
        <f t="shared" si="6"/>
        <v>505.20040093203676</v>
      </c>
      <c r="AE12" s="186">
        <f t="shared" si="7"/>
        <v>373.3354160971609</v>
      </c>
      <c r="AF12" s="187">
        <f t="shared" si="8"/>
        <v>131.86498483487588</v>
      </c>
      <c r="AG12" s="188">
        <f t="shared" si="9"/>
        <v>708.9207378190858</v>
      </c>
      <c r="AH12" s="189">
        <f t="shared" si="10"/>
        <v>203.72033688704911</v>
      </c>
      <c r="AI12" s="190">
        <f>AC12*100/AA12</f>
        <v>26.101520226745688</v>
      </c>
    </row>
    <row r="13" spans="1:35" s="180" customFormat="1" ht="19.5" customHeight="1">
      <c r="A13" s="108">
        <v>8</v>
      </c>
      <c r="B13" s="107" t="s">
        <v>142</v>
      </c>
      <c r="C13" s="163">
        <v>115129</v>
      </c>
      <c r="D13" s="164">
        <f t="shared" si="12"/>
        <v>1580.3</v>
      </c>
      <c r="E13" s="160">
        <f t="shared" si="12"/>
        <v>1475.7</v>
      </c>
      <c r="F13" s="160">
        <f t="shared" si="12"/>
        <v>104.59999999999998</v>
      </c>
      <c r="G13" s="165">
        <f t="shared" si="1"/>
        <v>0</v>
      </c>
      <c r="H13" s="109">
        <v>0</v>
      </c>
      <c r="I13" s="109">
        <v>0</v>
      </c>
      <c r="J13" s="165">
        <f>SUM(K13:L13)</f>
        <v>1251</v>
      </c>
      <c r="K13" s="109">
        <v>1180.9</v>
      </c>
      <c r="L13" s="109">
        <v>70.1</v>
      </c>
      <c r="M13" s="165">
        <f t="shared" si="14"/>
        <v>101.89999999999999</v>
      </c>
      <c r="N13" s="109">
        <v>86.3</v>
      </c>
      <c r="O13" s="109">
        <v>15.6</v>
      </c>
      <c r="P13" s="165">
        <f t="shared" si="15"/>
        <v>208.6</v>
      </c>
      <c r="Q13" s="109">
        <v>208.5</v>
      </c>
      <c r="R13" s="109">
        <v>0.1</v>
      </c>
      <c r="S13" s="165">
        <f t="shared" si="16"/>
        <v>0</v>
      </c>
      <c r="T13" s="109">
        <v>0</v>
      </c>
      <c r="U13" s="109">
        <v>0</v>
      </c>
      <c r="V13" s="165">
        <f t="shared" si="17"/>
        <v>18.8</v>
      </c>
      <c r="W13" s="109">
        <v>0</v>
      </c>
      <c r="X13" s="109">
        <v>18.8</v>
      </c>
      <c r="Y13" s="182">
        <v>655.7</v>
      </c>
      <c r="Z13" s="166">
        <f t="shared" si="2"/>
        <v>2236</v>
      </c>
      <c r="AA13" s="167">
        <f t="shared" si="3"/>
        <v>1580.3</v>
      </c>
      <c r="AB13" s="183">
        <f t="shared" si="4"/>
        <v>1371.7</v>
      </c>
      <c r="AC13" s="184">
        <f t="shared" si="5"/>
        <v>208.6</v>
      </c>
      <c r="AD13" s="185">
        <f t="shared" si="6"/>
        <v>473.32212950929704</v>
      </c>
      <c r="AE13" s="186">
        <f t="shared" si="7"/>
        <v>410.84348860843056</v>
      </c>
      <c r="AF13" s="187">
        <f t="shared" si="8"/>
        <v>62.47864090086652</v>
      </c>
      <c r="AG13" s="188">
        <f t="shared" si="9"/>
        <v>669.7135237504197</v>
      </c>
      <c r="AH13" s="189">
        <f t="shared" si="10"/>
        <v>196.39139424112267</v>
      </c>
      <c r="AI13" s="190">
        <f t="shared" si="11"/>
        <v>13.200025311649688</v>
      </c>
    </row>
    <row r="14" spans="1:35" s="181" customFormat="1" ht="17.25" customHeight="1">
      <c r="A14" s="102">
        <v>9</v>
      </c>
      <c r="B14" s="107" t="s">
        <v>143</v>
      </c>
      <c r="C14" s="163">
        <v>18881</v>
      </c>
      <c r="D14" s="164">
        <f t="shared" si="12"/>
        <v>308.79999999999995</v>
      </c>
      <c r="E14" s="160">
        <f>H14+K14+N14+Q14+T14+W14</f>
        <v>244.4</v>
      </c>
      <c r="F14" s="160">
        <f t="shared" si="12"/>
        <v>64.4</v>
      </c>
      <c r="G14" s="165">
        <f>SUM(H14:I14)</f>
        <v>0</v>
      </c>
      <c r="H14" s="109">
        <v>0</v>
      </c>
      <c r="I14" s="109">
        <v>0</v>
      </c>
      <c r="J14" s="165">
        <f t="shared" si="13"/>
        <v>242.89999999999998</v>
      </c>
      <c r="K14" s="109">
        <v>191.6</v>
      </c>
      <c r="L14" s="109">
        <v>51.3</v>
      </c>
      <c r="M14" s="165">
        <f t="shared" si="14"/>
        <v>15</v>
      </c>
      <c r="N14" s="109">
        <v>9.4</v>
      </c>
      <c r="O14" s="109">
        <v>5.6</v>
      </c>
      <c r="P14" s="165">
        <f t="shared" si="15"/>
        <v>50.9</v>
      </c>
      <c r="Q14" s="109">
        <v>43.4</v>
      </c>
      <c r="R14" s="109">
        <v>7.5</v>
      </c>
      <c r="S14" s="165">
        <v>0</v>
      </c>
      <c r="T14" s="109">
        <v>0</v>
      </c>
      <c r="U14" s="109">
        <v>0</v>
      </c>
      <c r="V14" s="165">
        <f t="shared" si="17"/>
        <v>0</v>
      </c>
      <c r="W14" s="109">
        <v>0</v>
      </c>
      <c r="X14" s="109">
        <v>0</v>
      </c>
      <c r="Y14" s="182">
        <v>71</v>
      </c>
      <c r="Z14" s="166">
        <f t="shared" si="2"/>
        <v>379.79999999999995</v>
      </c>
      <c r="AA14" s="167">
        <f t="shared" si="3"/>
        <v>308.79999999999995</v>
      </c>
      <c r="AB14" s="183">
        <f>G14+J14+M14+S14+V14</f>
        <v>257.9</v>
      </c>
      <c r="AC14" s="184">
        <f>P14</f>
        <v>50.9</v>
      </c>
      <c r="AD14" s="192">
        <f t="shared" si="6"/>
        <v>563.9677910104848</v>
      </c>
      <c r="AE14" s="186">
        <f t="shared" si="7"/>
        <v>471.00807416322556</v>
      </c>
      <c r="AF14" s="187">
        <f t="shared" si="8"/>
        <v>92.95971684725933</v>
      </c>
      <c r="AG14" s="188">
        <f t="shared" si="9"/>
        <v>693.6365512492946</v>
      </c>
      <c r="AH14" s="193">
        <f t="shared" si="10"/>
        <v>129.66876023880968</v>
      </c>
      <c r="AI14" s="190">
        <f>AC14*100/AA14</f>
        <v>16.48316062176166</v>
      </c>
    </row>
    <row r="15" spans="1:35" s="181" customFormat="1" ht="19.5" customHeight="1">
      <c r="A15" s="102">
        <v>10</v>
      </c>
      <c r="B15" s="107" t="s">
        <v>27</v>
      </c>
      <c r="C15" s="163">
        <v>32821</v>
      </c>
      <c r="D15" s="164">
        <f t="shared" si="12"/>
        <v>529.4</v>
      </c>
      <c r="E15" s="160">
        <f t="shared" si="12"/>
        <v>476.7</v>
      </c>
      <c r="F15" s="160">
        <f t="shared" si="12"/>
        <v>52.699999999999996</v>
      </c>
      <c r="G15" s="165">
        <f t="shared" si="1"/>
        <v>396.6</v>
      </c>
      <c r="H15" s="109">
        <v>396.6</v>
      </c>
      <c r="I15" s="109">
        <v>0</v>
      </c>
      <c r="J15" s="165">
        <f t="shared" si="13"/>
        <v>34.3</v>
      </c>
      <c r="K15" s="109">
        <v>0</v>
      </c>
      <c r="L15" s="109">
        <v>34.3</v>
      </c>
      <c r="M15" s="165">
        <f t="shared" si="14"/>
        <v>6.9</v>
      </c>
      <c r="N15" s="109">
        <v>0</v>
      </c>
      <c r="O15" s="109">
        <v>6.9</v>
      </c>
      <c r="P15" s="165">
        <f t="shared" si="15"/>
        <v>76.7</v>
      </c>
      <c r="Q15" s="109">
        <v>76.7</v>
      </c>
      <c r="R15" s="109">
        <v>0</v>
      </c>
      <c r="S15" s="165">
        <f t="shared" si="16"/>
        <v>0</v>
      </c>
      <c r="T15" s="109">
        <v>0</v>
      </c>
      <c r="U15" s="109">
        <v>0</v>
      </c>
      <c r="V15" s="165">
        <f t="shared" si="17"/>
        <v>14.9</v>
      </c>
      <c r="W15" s="109">
        <v>3.4</v>
      </c>
      <c r="X15" s="109">
        <v>11.5</v>
      </c>
      <c r="Y15" s="182">
        <v>321.1</v>
      </c>
      <c r="Z15" s="166">
        <f t="shared" si="2"/>
        <v>850.5</v>
      </c>
      <c r="AA15" s="167">
        <f t="shared" si="3"/>
        <v>529.4</v>
      </c>
      <c r="AB15" s="183">
        <f>G15+J15+M15+S15+V15</f>
        <v>452.7</v>
      </c>
      <c r="AC15" s="184">
        <f>P15</f>
        <v>76.7</v>
      </c>
      <c r="AD15" s="185">
        <f t="shared" si="6"/>
        <v>556.204028329213</v>
      </c>
      <c r="AE15" s="186">
        <f t="shared" si="7"/>
        <v>475.6206339717317</v>
      </c>
      <c r="AF15" s="187">
        <f t="shared" si="8"/>
        <v>80.58339435748138</v>
      </c>
      <c r="AG15" s="188">
        <f t="shared" si="9"/>
        <v>893.5616284359572</v>
      </c>
      <c r="AH15" s="189">
        <f t="shared" si="10"/>
        <v>337.35760010674414</v>
      </c>
      <c r="AI15" s="190">
        <f>AC15*100/AA15</f>
        <v>14.48809973554968</v>
      </c>
    </row>
    <row r="16" spans="1:35" s="180" customFormat="1" ht="19.5" customHeight="1">
      <c r="A16" s="108">
        <v>11</v>
      </c>
      <c r="B16" s="107" t="s">
        <v>123</v>
      </c>
      <c r="C16" s="163">
        <v>26507</v>
      </c>
      <c r="D16" s="164">
        <f>G16+J16+M16+P16+S16+V16</f>
        <v>382</v>
      </c>
      <c r="E16" s="160">
        <f t="shared" si="12"/>
        <v>371.40000000000003</v>
      </c>
      <c r="F16" s="160">
        <f t="shared" si="12"/>
        <v>10.600000000000001</v>
      </c>
      <c r="G16" s="165">
        <f t="shared" si="1"/>
        <v>0</v>
      </c>
      <c r="H16" s="109">
        <v>0</v>
      </c>
      <c r="I16" s="109">
        <v>0</v>
      </c>
      <c r="J16" s="165">
        <f t="shared" si="13"/>
        <v>312.4</v>
      </c>
      <c r="K16" s="109">
        <v>308.4</v>
      </c>
      <c r="L16" s="109">
        <v>4</v>
      </c>
      <c r="M16" s="165">
        <f t="shared" si="14"/>
        <v>11.299999999999999</v>
      </c>
      <c r="N16" s="109">
        <v>9.6</v>
      </c>
      <c r="O16" s="109">
        <v>1.7</v>
      </c>
      <c r="P16" s="165">
        <f t="shared" si="15"/>
        <v>42.6</v>
      </c>
      <c r="Q16" s="109">
        <v>42.1</v>
      </c>
      <c r="R16" s="109">
        <v>0.5</v>
      </c>
      <c r="S16" s="165">
        <f t="shared" si="16"/>
        <v>0</v>
      </c>
      <c r="T16" s="109">
        <v>0</v>
      </c>
      <c r="U16" s="109">
        <v>0</v>
      </c>
      <c r="V16" s="165">
        <f t="shared" si="17"/>
        <v>15.700000000000001</v>
      </c>
      <c r="W16" s="109">
        <v>11.3</v>
      </c>
      <c r="X16" s="109">
        <v>4.4</v>
      </c>
      <c r="Y16" s="182">
        <v>151.1</v>
      </c>
      <c r="Z16" s="166">
        <f t="shared" si="2"/>
        <v>533.1</v>
      </c>
      <c r="AA16" s="167">
        <f t="shared" si="3"/>
        <v>382</v>
      </c>
      <c r="AB16" s="183">
        <f t="shared" si="4"/>
        <v>339.4</v>
      </c>
      <c r="AC16" s="184">
        <f t="shared" si="5"/>
        <v>42.6</v>
      </c>
      <c r="AD16" s="185">
        <f t="shared" si="6"/>
        <v>496.94095118660914</v>
      </c>
      <c r="AE16" s="186">
        <f t="shared" si="7"/>
        <v>441.5229288815056</v>
      </c>
      <c r="AF16" s="187">
        <f t="shared" si="8"/>
        <v>55.418022305103534</v>
      </c>
      <c r="AG16" s="188">
        <f t="shared" si="9"/>
        <v>693.5058143392182</v>
      </c>
      <c r="AH16" s="189">
        <f t="shared" si="10"/>
        <v>196.564863152609</v>
      </c>
      <c r="AI16" s="190">
        <f t="shared" si="11"/>
        <v>11.151832460732985</v>
      </c>
    </row>
    <row r="17" spans="1:35" s="180" customFormat="1" ht="19.5" customHeight="1">
      <c r="A17" s="108">
        <v>12</v>
      </c>
      <c r="B17" s="107" t="s">
        <v>124</v>
      </c>
      <c r="C17" s="163">
        <v>25210</v>
      </c>
      <c r="D17" s="164">
        <f t="shared" si="12"/>
        <v>414.1000000000001</v>
      </c>
      <c r="E17" s="160">
        <f t="shared" si="12"/>
        <v>372.1</v>
      </c>
      <c r="F17" s="160">
        <f t="shared" si="12"/>
        <v>42</v>
      </c>
      <c r="G17" s="165">
        <f t="shared" si="1"/>
        <v>0</v>
      </c>
      <c r="H17" s="109">
        <v>0</v>
      </c>
      <c r="I17" s="109">
        <v>0</v>
      </c>
      <c r="J17" s="165">
        <f t="shared" si="13"/>
        <v>346.90000000000003</v>
      </c>
      <c r="K17" s="109">
        <v>317.6</v>
      </c>
      <c r="L17" s="109">
        <v>29.3</v>
      </c>
      <c r="M17" s="165">
        <f t="shared" si="14"/>
        <v>21.1</v>
      </c>
      <c r="N17" s="109">
        <v>12</v>
      </c>
      <c r="O17" s="109">
        <v>9.1</v>
      </c>
      <c r="P17" s="165">
        <f t="shared" si="15"/>
        <v>46.1</v>
      </c>
      <c r="Q17" s="109">
        <v>42.5</v>
      </c>
      <c r="R17" s="109">
        <v>3.6</v>
      </c>
      <c r="S17" s="165">
        <f t="shared" si="16"/>
        <v>0</v>
      </c>
      <c r="T17" s="109">
        <v>0</v>
      </c>
      <c r="U17" s="109">
        <v>0</v>
      </c>
      <c r="V17" s="165">
        <f t="shared" si="17"/>
        <v>0</v>
      </c>
      <c r="W17" s="109">
        <v>0</v>
      </c>
      <c r="X17" s="109">
        <v>0</v>
      </c>
      <c r="Y17" s="182">
        <v>219.1</v>
      </c>
      <c r="Z17" s="166">
        <f t="shared" si="2"/>
        <v>633.2</v>
      </c>
      <c r="AA17" s="167">
        <f t="shared" si="3"/>
        <v>414.1000000000001</v>
      </c>
      <c r="AB17" s="183">
        <f t="shared" si="4"/>
        <v>368.00000000000006</v>
      </c>
      <c r="AC17" s="184">
        <f t="shared" si="5"/>
        <v>46.1</v>
      </c>
      <c r="AD17" s="185">
        <f t="shared" si="6"/>
        <v>566.4145317266001</v>
      </c>
      <c r="AE17" s="186">
        <f t="shared" si="7"/>
        <v>503.3579996990795</v>
      </c>
      <c r="AF17" s="187">
        <f t="shared" si="8"/>
        <v>63.056532027520554</v>
      </c>
      <c r="AG17" s="188">
        <f t="shared" si="9"/>
        <v>866.1040364387422</v>
      </c>
      <c r="AH17" s="189">
        <f t="shared" si="10"/>
        <v>299.6895047121421</v>
      </c>
      <c r="AI17" s="190">
        <f t="shared" si="11"/>
        <v>11.132576672301374</v>
      </c>
    </row>
    <row r="18" spans="1:35" s="180" customFormat="1" ht="19.5" customHeight="1">
      <c r="A18" s="108">
        <v>13</v>
      </c>
      <c r="B18" s="107" t="s">
        <v>125</v>
      </c>
      <c r="C18" s="163">
        <v>115832</v>
      </c>
      <c r="D18" s="164">
        <f t="shared" si="12"/>
        <v>1516.7</v>
      </c>
      <c r="E18" s="160">
        <f t="shared" si="12"/>
        <v>1438.7</v>
      </c>
      <c r="F18" s="160">
        <f t="shared" si="12"/>
        <v>78</v>
      </c>
      <c r="G18" s="165">
        <f t="shared" si="1"/>
        <v>0</v>
      </c>
      <c r="H18" s="109">
        <v>0</v>
      </c>
      <c r="I18" s="109">
        <v>0</v>
      </c>
      <c r="J18" s="165">
        <f t="shared" si="13"/>
        <v>1248.3999999999999</v>
      </c>
      <c r="K18" s="109">
        <v>1194.1</v>
      </c>
      <c r="L18" s="109">
        <v>54.3</v>
      </c>
      <c r="M18" s="165">
        <f t="shared" si="14"/>
        <v>87.9</v>
      </c>
      <c r="N18" s="109">
        <v>64.2</v>
      </c>
      <c r="O18" s="109">
        <v>23.7</v>
      </c>
      <c r="P18" s="165">
        <f t="shared" si="15"/>
        <v>180.4</v>
      </c>
      <c r="Q18" s="109">
        <v>180.4</v>
      </c>
      <c r="R18" s="109">
        <v>0</v>
      </c>
      <c r="S18" s="165">
        <f t="shared" si="16"/>
        <v>0</v>
      </c>
      <c r="T18" s="109">
        <v>0</v>
      </c>
      <c r="U18" s="109">
        <v>0</v>
      </c>
      <c r="V18" s="165">
        <v>0</v>
      </c>
      <c r="W18" s="109">
        <v>0</v>
      </c>
      <c r="X18" s="109">
        <v>0</v>
      </c>
      <c r="Y18" s="182">
        <v>824</v>
      </c>
      <c r="Z18" s="166">
        <f t="shared" si="2"/>
        <v>2340.7</v>
      </c>
      <c r="AA18" s="167">
        <f t="shared" si="3"/>
        <v>1516.7</v>
      </c>
      <c r="AB18" s="183">
        <f t="shared" si="4"/>
        <v>1336.3</v>
      </c>
      <c r="AC18" s="184">
        <f t="shared" si="5"/>
        <v>180.4</v>
      </c>
      <c r="AD18" s="185">
        <f t="shared" si="6"/>
        <v>451.51598867325094</v>
      </c>
      <c r="AE18" s="186">
        <f t="shared" si="7"/>
        <v>397.8115749087263</v>
      </c>
      <c r="AF18" s="187">
        <f t="shared" si="8"/>
        <v>53.7044137645246</v>
      </c>
      <c r="AG18" s="177">
        <f t="shared" si="9"/>
        <v>696.8177455577757</v>
      </c>
      <c r="AH18" s="189">
        <f t="shared" si="10"/>
        <v>245.3017568845248</v>
      </c>
      <c r="AI18" s="190">
        <f t="shared" si="11"/>
        <v>11.894244082547637</v>
      </c>
    </row>
    <row r="19" spans="1:35" s="180" customFormat="1" ht="19.5" customHeight="1">
      <c r="A19" s="108">
        <v>14</v>
      </c>
      <c r="B19" s="107" t="s">
        <v>69</v>
      </c>
      <c r="C19" s="163">
        <v>55514</v>
      </c>
      <c r="D19" s="164">
        <f t="shared" si="12"/>
        <v>825.9000000000001</v>
      </c>
      <c r="E19" s="160">
        <f t="shared" si="12"/>
        <v>771</v>
      </c>
      <c r="F19" s="160">
        <f t="shared" si="12"/>
        <v>54.900000000000006</v>
      </c>
      <c r="G19" s="165">
        <f t="shared" si="1"/>
        <v>0</v>
      </c>
      <c r="H19" s="109">
        <v>0</v>
      </c>
      <c r="I19" s="109">
        <v>0</v>
      </c>
      <c r="J19" s="165">
        <f t="shared" si="13"/>
        <v>649.6</v>
      </c>
      <c r="K19" s="109">
        <v>630.6</v>
      </c>
      <c r="L19" s="109">
        <v>19</v>
      </c>
      <c r="M19" s="165">
        <f t="shared" si="14"/>
        <v>0</v>
      </c>
      <c r="N19" s="109">
        <v>0</v>
      </c>
      <c r="O19" s="109">
        <v>0</v>
      </c>
      <c r="P19" s="165">
        <f t="shared" si="15"/>
        <v>130.1</v>
      </c>
      <c r="Q19" s="109">
        <v>119</v>
      </c>
      <c r="R19" s="109">
        <v>11.1</v>
      </c>
      <c r="S19" s="165">
        <f t="shared" si="16"/>
        <v>0</v>
      </c>
      <c r="T19" s="109">
        <v>0</v>
      </c>
      <c r="U19" s="109">
        <v>0</v>
      </c>
      <c r="V19" s="165">
        <f t="shared" si="17"/>
        <v>46.2</v>
      </c>
      <c r="W19" s="109">
        <v>21.4</v>
      </c>
      <c r="X19" s="109">
        <v>24.8</v>
      </c>
      <c r="Y19" s="182">
        <v>243.1</v>
      </c>
      <c r="Z19" s="166">
        <f t="shared" si="2"/>
        <v>1069</v>
      </c>
      <c r="AA19" s="167">
        <f t="shared" si="3"/>
        <v>825.9000000000001</v>
      </c>
      <c r="AB19" s="183">
        <f t="shared" si="4"/>
        <v>695.8000000000001</v>
      </c>
      <c r="AC19" s="184">
        <f t="shared" si="5"/>
        <v>130.1</v>
      </c>
      <c r="AD19" s="185">
        <f t="shared" si="6"/>
        <v>513.0113186732642</v>
      </c>
      <c r="AE19" s="186">
        <f t="shared" si="7"/>
        <v>432.1991470309447</v>
      </c>
      <c r="AF19" s="187">
        <f t="shared" si="8"/>
        <v>80.8121716423195</v>
      </c>
      <c r="AG19" s="177">
        <f t="shared" si="9"/>
        <v>664.0139237943085</v>
      </c>
      <c r="AH19" s="189">
        <f t="shared" si="10"/>
        <v>151.00260512104433</v>
      </c>
      <c r="AI19" s="190">
        <f t="shared" si="11"/>
        <v>15.752512410703472</v>
      </c>
    </row>
    <row r="20" spans="1:35" s="180" customFormat="1" ht="19.5" customHeight="1">
      <c r="A20" s="108">
        <v>15</v>
      </c>
      <c r="B20" s="107" t="s">
        <v>70</v>
      </c>
      <c r="C20" s="163">
        <v>16337</v>
      </c>
      <c r="D20" s="164">
        <f t="shared" si="12"/>
        <v>273.90000000000003</v>
      </c>
      <c r="E20" s="160">
        <f t="shared" si="12"/>
        <v>261.1</v>
      </c>
      <c r="F20" s="160">
        <f t="shared" si="12"/>
        <v>12.8</v>
      </c>
      <c r="G20" s="165">
        <f>SUM(H20:I20)</f>
        <v>0</v>
      </c>
      <c r="H20" s="109">
        <v>0</v>
      </c>
      <c r="I20" s="109">
        <v>0</v>
      </c>
      <c r="J20" s="165">
        <f>SUM(K20:L20)</f>
        <v>225.8</v>
      </c>
      <c r="K20" s="109">
        <v>219.8</v>
      </c>
      <c r="L20" s="109">
        <v>6</v>
      </c>
      <c r="M20" s="165">
        <f>SUM(N20:O20)</f>
        <v>0</v>
      </c>
      <c r="N20" s="109">
        <v>0</v>
      </c>
      <c r="O20" s="109">
        <v>0</v>
      </c>
      <c r="P20" s="165">
        <f>SUM(Q20:R20)</f>
        <v>35.8</v>
      </c>
      <c r="Q20" s="109">
        <v>35.8</v>
      </c>
      <c r="R20" s="109">
        <v>0</v>
      </c>
      <c r="S20" s="165">
        <f>SUM(T20:U20)</f>
        <v>0</v>
      </c>
      <c r="T20" s="109">
        <v>0</v>
      </c>
      <c r="U20" s="109">
        <v>0</v>
      </c>
      <c r="V20" s="165">
        <f>SUM(W20:X20)</f>
        <v>12.3</v>
      </c>
      <c r="W20" s="109">
        <v>5.5</v>
      </c>
      <c r="X20" s="109">
        <v>6.8</v>
      </c>
      <c r="Y20" s="182">
        <v>120.9</v>
      </c>
      <c r="Z20" s="166">
        <f>D20+Y20</f>
        <v>394.80000000000007</v>
      </c>
      <c r="AA20" s="167">
        <f>SUM(AB20:AC20)</f>
        <v>273.90000000000003</v>
      </c>
      <c r="AB20" s="183">
        <f>G20+J20+M20+S20+V20</f>
        <v>238.10000000000002</v>
      </c>
      <c r="AC20" s="184">
        <f>P20</f>
        <v>35.8</v>
      </c>
      <c r="AD20" s="185">
        <f t="shared" si="6"/>
        <v>578.1249670200708</v>
      </c>
      <c r="AE20" s="186">
        <f t="shared" si="7"/>
        <v>502.5613532219016</v>
      </c>
      <c r="AF20" s="187">
        <f t="shared" si="8"/>
        <v>75.56361379816916</v>
      </c>
      <c r="AG20" s="188">
        <f t="shared" si="9"/>
        <v>833.3104672490836</v>
      </c>
      <c r="AH20" s="189">
        <f t="shared" si="10"/>
        <v>255.18550022901263</v>
      </c>
      <c r="AI20" s="190">
        <f>AC20*100/AA20</f>
        <v>13.070463672873307</v>
      </c>
    </row>
    <row r="21" spans="1:35" s="180" customFormat="1" ht="19.5" customHeight="1">
      <c r="A21" s="108">
        <v>16</v>
      </c>
      <c r="B21" s="107" t="s">
        <v>71</v>
      </c>
      <c r="C21" s="163">
        <v>5991</v>
      </c>
      <c r="D21" s="164">
        <f t="shared" si="12"/>
        <v>81.3</v>
      </c>
      <c r="E21" s="160">
        <f>H21+K21+N21+Q21+T21+W21</f>
        <v>81</v>
      </c>
      <c r="F21" s="160">
        <f t="shared" si="12"/>
        <v>0.30000000000000004</v>
      </c>
      <c r="G21" s="165">
        <f>SUM(H21:I21)</f>
        <v>0</v>
      </c>
      <c r="H21" s="109">
        <v>0</v>
      </c>
      <c r="I21" s="109">
        <v>0</v>
      </c>
      <c r="J21" s="165">
        <f>SUM(K21:L21)</f>
        <v>47.1</v>
      </c>
      <c r="K21" s="109">
        <v>46.9</v>
      </c>
      <c r="L21" s="109">
        <v>0.2</v>
      </c>
      <c r="M21" s="165">
        <f>SUM(N21:O21)</f>
        <v>2.8000000000000003</v>
      </c>
      <c r="N21" s="109">
        <v>2.7</v>
      </c>
      <c r="O21" s="109">
        <v>0.1</v>
      </c>
      <c r="P21" s="165">
        <f>SUM(Q21:R21)</f>
        <v>31.4</v>
      </c>
      <c r="Q21" s="109">
        <v>31.4</v>
      </c>
      <c r="R21" s="109">
        <v>0</v>
      </c>
      <c r="S21" s="165">
        <f>SUM(T21:U21)</f>
        <v>0</v>
      </c>
      <c r="T21" s="109">
        <v>0</v>
      </c>
      <c r="U21" s="109">
        <v>0</v>
      </c>
      <c r="V21" s="165">
        <f>SUM(W21:X21)</f>
        <v>0</v>
      </c>
      <c r="W21" s="109">
        <v>0</v>
      </c>
      <c r="X21" s="109">
        <v>0</v>
      </c>
      <c r="Y21" s="182">
        <v>35.3</v>
      </c>
      <c r="Z21" s="166">
        <f t="shared" si="2"/>
        <v>116.6</v>
      </c>
      <c r="AA21" s="167">
        <f t="shared" si="3"/>
        <v>81.3</v>
      </c>
      <c r="AB21" s="183">
        <f t="shared" si="4"/>
        <v>49.9</v>
      </c>
      <c r="AC21" s="184">
        <f t="shared" si="5"/>
        <v>31.4</v>
      </c>
      <c r="AD21" s="185">
        <f t="shared" si="6"/>
        <v>467.9432942517225</v>
      </c>
      <c r="AE21" s="186">
        <f t="shared" si="7"/>
        <v>287.2124278371581</v>
      </c>
      <c r="AF21" s="187">
        <f t="shared" si="8"/>
        <v>180.73086641456436</v>
      </c>
      <c r="AG21" s="188">
        <f t="shared" si="9"/>
        <v>671.1216249661849</v>
      </c>
      <c r="AH21" s="189">
        <f t="shared" si="10"/>
        <v>203.17833071446248</v>
      </c>
      <c r="AI21" s="190">
        <f t="shared" si="11"/>
        <v>38.62238622386224</v>
      </c>
    </row>
    <row r="22" spans="1:35" s="180" customFormat="1" ht="19.5" customHeight="1">
      <c r="A22" s="108">
        <v>17</v>
      </c>
      <c r="B22" s="107" t="s">
        <v>72</v>
      </c>
      <c r="C22" s="163">
        <v>13111</v>
      </c>
      <c r="D22" s="164">
        <f t="shared" si="12"/>
        <v>184.50000000000003</v>
      </c>
      <c r="E22" s="160">
        <f t="shared" si="12"/>
        <v>176.3</v>
      </c>
      <c r="F22" s="160">
        <f t="shared" si="12"/>
        <v>8.2</v>
      </c>
      <c r="G22" s="165">
        <f t="shared" si="1"/>
        <v>0</v>
      </c>
      <c r="H22" s="109">
        <v>0</v>
      </c>
      <c r="I22" s="109">
        <v>0</v>
      </c>
      <c r="J22" s="165">
        <f t="shared" si="13"/>
        <v>150.4</v>
      </c>
      <c r="K22" s="109">
        <v>145.5</v>
      </c>
      <c r="L22" s="109">
        <v>4.9</v>
      </c>
      <c r="M22" s="165">
        <f>SUM(N22:O22)</f>
        <v>5.4</v>
      </c>
      <c r="N22" s="109">
        <v>3.8</v>
      </c>
      <c r="O22" s="109">
        <v>1.6</v>
      </c>
      <c r="P22" s="165">
        <f t="shared" si="15"/>
        <v>27.8</v>
      </c>
      <c r="Q22" s="109">
        <v>27</v>
      </c>
      <c r="R22" s="109">
        <v>0.8</v>
      </c>
      <c r="S22" s="165">
        <v>0</v>
      </c>
      <c r="T22" s="109">
        <v>0</v>
      </c>
      <c r="U22" s="109">
        <v>0</v>
      </c>
      <c r="V22" s="165">
        <f t="shared" si="17"/>
        <v>0.9</v>
      </c>
      <c r="W22" s="109">
        <v>0</v>
      </c>
      <c r="X22" s="109">
        <v>0.9</v>
      </c>
      <c r="Y22" s="182">
        <v>54.8</v>
      </c>
      <c r="Z22" s="166">
        <f t="shared" si="2"/>
        <v>239.3</v>
      </c>
      <c r="AA22" s="167">
        <f t="shared" si="3"/>
        <v>184.50000000000003</v>
      </c>
      <c r="AB22" s="183">
        <f t="shared" si="4"/>
        <v>156.70000000000002</v>
      </c>
      <c r="AC22" s="184">
        <f t="shared" si="5"/>
        <v>27.8</v>
      </c>
      <c r="AD22" s="185">
        <f t="shared" si="6"/>
        <v>485.24666047725134</v>
      </c>
      <c r="AE22" s="186">
        <f t="shared" si="7"/>
        <v>412.1309035056113</v>
      </c>
      <c r="AF22" s="187">
        <f t="shared" si="8"/>
        <v>73.11575697164004</v>
      </c>
      <c r="AG22" s="188">
        <f t="shared" si="9"/>
        <v>629.3741238601963</v>
      </c>
      <c r="AH22" s="189">
        <f t="shared" si="10"/>
        <v>144.12746338294508</v>
      </c>
      <c r="AI22" s="190">
        <f>AC22*100/AA22</f>
        <v>15.067750677506773</v>
      </c>
    </row>
    <row r="23" spans="1:35" s="180" customFormat="1" ht="19.5" customHeight="1">
      <c r="A23" s="108">
        <v>18</v>
      </c>
      <c r="B23" s="107" t="s">
        <v>126</v>
      </c>
      <c r="C23" s="163">
        <v>33091</v>
      </c>
      <c r="D23" s="164">
        <f t="shared" si="12"/>
        <v>437.8</v>
      </c>
      <c r="E23" s="160">
        <f t="shared" si="12"/>
        <v>392.6</v>
      </c>
      <c r="F23" s="160">
        <f t="shared" si="12"/>
        <v>45.2</v>
      </c>
      <c r="G23" s="165">
        <v>0</v>
      </c>
      <c r="H23" s="109">
        <v>0</v>
      </c>
      <c r="I23" s="194">
        <v>0</v>
      </c>
      <c r="J23" s="165">
        <f t="shared" si="13"/>
        <v>298.1</v>
      </c>
      <c r="K23" s="109">
        <v>270</v>
      </c>
      <c r="L23" s="194">
        <v>28.1</v>
      </c>
      <c r="M23" s="165">
        <f t="shared" si="14"/>
        <v>0</v>
      </c>
      <c r="N23" s="109">
        <v>0</v>
      </c>
      <c r="O23" s="194">
        <v>0</v>
      </c>
      <c r="P23" s="165">
        <f t="shared" si="15"/>
        <v>97.4</v>
      </c>
      <c r="Q23" s="109">
        <v>97</v>
      </c>
      <c r="R23" s="214">
        <v>0.4</v>
      </c>
      <c r="S23" s="165">
        <v>0</v>
      </c>
      <c r="T23" s="109">
        <v>0</v>
      </c>
      <c r="U23" s="194">
        <v>0</v>
      </c>
      <c r="V23" s="165">
        <f t="shared" si="17"/>
        <v>42.3</v>
      </c>
      <c r="W23" s="109">
        <v>25.6</v>
      </c>
      <c r="X23" s="194">
        <v>16.7</v>
      </c>
      <c r="Y23" s="182">
        <v>232.2</v>
      </c>
      <c r="Z23" s="166">
        <f t="shared" si="2"/>
        <v>670</v>
      </c>
      <c r="AA23" s="167">
        <f t="shared" si="3"/>
        <v>437.80000000000007</v>
      </c>
      <c r="AB23" s="183">
        <f t="shared" si="4"/>
        <v>340.40000000000003</v>
      </c>
      <c r="AC23" s="184">
        <f t="shared" si="5"/>
        <v>97.4</v>
      </c>
      <c r="AD23" s="185">
        <f t="shared" si="6"/>
        <v>456.21322184696544</v>
      </c>
      <c r="AE23" s="186">
        <f t="shared" si="7"/>
        <v>354.71672160051855</v>
      </c>
      <c r="AF23" s="187">
        <f t="shared" si="8"/>
        <v>101.49650024644684</v>
      </c>
      <c r="AG23" s="188">
        <f t="shared" si="9"/>
        <v>698.1792111408561</v>
      </c>
      <c r="AH23" s="189">
        <f t="shared" si="10"/>
        <v>241.9659892938907</v>
      </c>
      <c r="AI23" s="190">
        <f t="shared" si="11"/>
        <v>22.247601644586567</v>
      </c>
    </row>
    <row r="24" spans="1:35" s="180" customFormat="1" ht="19.5" customHeight="1">
      <c r="A24" s="108">
        <v>19</v>
      </c>
      <c r="B24" s="107" t="s">
        <v>127</v>
      </c>
      <c r="C24" s="163">
        <v>27326</v>
      </c>
      <c r="D24" s="164">
        <f t="shared" si="12"/>
        <v>373.1</v>
      </c>
      <c r="E24" s="160">
        <f t="shared" si="12"/>
        <v>347.80000000000007</v>
      </c>
      <c r="F24" s="160">
        <f t="shared" si="12"/>
        <v>25.3</v>
      </c>
      <c r="G24" s="165">
        <v>0</v>
      </c>
      <c r="H24" s="109">
        <v>0</v>
      </c>
      <c r="I24" s="109">
        <v>0</v>
      </c>
      <c r="J24" s="165">
        <f t="shared" si="13"/>
        <v>249.3</v>
      </c>
      <c r="K24" s="109">
        <v>234.3</v>
      </c>
      <c r="L24" s="109">
        <v>15</v>
      </c>
      <c r="M24" s="165">
        <f t="shared" si="14"/>
        <v>0</v>
      </c>
      <c r="N24" s="109">
        <v>0</v>
      </c>
      <c r="O24" s="109">
        <v>0</v>
      </c>
      <c r="P24" s="165">
        <f t="shared" si="15"/>
        <v>91.9</v>
      </c>
      <c r="Q24" s="109">
        <v>91.4</v>
      </c>
      <c r="R24" s="109">
        <v>0.5</v>
      </c>
      <c r="S24" s="165">
        <v>0</v>
      </c>
      <c r="T24" s="109">
        <v>0</v>
      </c>
      <c r="U24" s="109">
        <v>0</v>
      </c>
      <c r="V24" s="165">
        <f t="shared" si="17"/>
        <v>31.900000000000002</v>
      </c>
      <c r="W24" s="109">
        <v>22.1</v>
      </c>
      <c r="X24" s="109">
        <v>9.8</v>
      </c>
      <c r="Y24" s="182">
        <v>364.4</v>
      </c>
      <c r="Z24" s="166">
        <f t="shared" si="2"/>
        <v>737.5</v>
      </c>
      <c r="AA24" s="167">
        <f t="shared" si="3"/>
        <v>373.1</v>
      </c>
      <c r="AB24" s="183">
        <f t="shared" si="4"/>
        <v>281.2</v>
      </c>
      <c r="AC24" s="184">
        <f t="shared" si="5"/>
        <v>91.9</v>
      </c>
      <c r="AD24" s="185">
        <f t="shared" si="6"/>
        <v>470.81597165261326</v>
      </c>
      <c r="AE24" s="186">
        <f t="shared" si="7"/>
        <v>354.8470952257165</v>
      </c>
      <c r="AF24" s="187">
        <f t="shared" si="8"/>
        <v>115.96887642689671</v>
      </c>
      <c r="AG24" s="188">
        <f t="shared" si="9"/>
        <v>930.6533880830938</v>
      </c>
      <c r="AH24" s="189">
        <f t="shared" si="10"/>
        <v>459.83741643048046</v>
      </c>
      <c r="AI24" s="190">
        <f t="shared" si="11"/>
        <v>24.63146609488073</v>
      </c>
    </row>
    <row r="25" spans="1:35" s="180" customFormat="1" ht="19.5" customHeight="1">
      <c r="A25" s="108">
        <v>20</v>
      </c>
      <c r="B25" s="107" t="s">
        <v>33</v>
      </c>
      <c r="C25" s="163">
        <v>5513</v>
      </c>
      <c r="D25" s="164">
        <f t="shared" si="12"/>
        <v>70</v>
      </c>
      <c r="E25" s="160">
        <f t="shared" si="12"/>
        <v>69.8</v>
      </c>
      <c r="F25" s="160">
        <f t="shared" si="12"/>
        <v>0.2</v>
      </c>
      <c r="G25" s="165">
        <f t="shared" si="1"/>
        <v>0</v>
      </c>
      <c r="H25" s="109">
        <v>0</v>
      </c>
      <c r="I25" s="109">
        <v>0</v>
      </c>
      <c r="J25" s="165">
        <f t="shared" si="13"/>
        <v>57</v>
      </c>
      <c r="K25" s="109">
        <v>56.8</v>
      </c>
      <c r="L25" s="109">
        <v>0.2</v>
      </c>
      <c r="M25" s="165">
        <f t="shared" si="14"/>
        <v>1.9</v>
      </c>
      <c r="N25" s="109">
        <v>1.9</v>
      </c>
      <c r="O25" s="109">
        <v>0</v>
      </c>
      <c r="P25" s="165">
        <f t="shared" si="15"/>
        <v>11.1</v>
      </c>
      <c r="Q25" s="109">
        <v>11.1</v>
      </c>
      <c r="R25" s="109">
        <v>0</v>
      </c>
      <c r="S25" s="165">
        <f t="shared" si="16"/>
        <v>0</v>
      </c>
      <c r="T25" s="109">
        <v>0</v>
      </c>
      <c r="U25" s="109">
        <v>0</v>
      </c>
      <c r="V25" s="165">
        <f t="shared" si="17"/>
        <v>0</v>
      </c>
      <c r="W25" s="109">
        <v>0</v>
      </c>
      <c r="X25" s="109">
        <v>0</v>
      </c>
      <c r="Y25" s="182">
        <v>45.6</v>
      </c>
      <c r="Z25" s="166">
        <f t="shared" si="2"/>
        <v>115.6</v>
      </c>
      <c r="AA25" s="167">
        <f t="shared" si="3"/>
        <v>70</v>
      </c>
      <c r="AB25" s="183">
        <f t="shared" si="4"/>
        <v>58.9</v>
      </c>
      <c r="AC25" s="184">
        <f t="shared" si="5"/>
        <v>11.1</v>
      </c>
      <c r="AD25" s="185">
        <f t="shared" si="6"/>
        <v>437.83658687616105</v>
      </c>
      <c r="AE25" s="186">
        <f t="shared" si="7"/>
        <v>368.4082138143698</v>
      </c>
      <c r="AF25" s="187">
        <f t="shared" si="8"/>
        <v>69.42837306179125</v>
      </c>
      <c r="AG25" s="188">
        <f t="shared" si="9"/>
        <v>723.0558491840602</v>
      </c>
      <c r="AH25" s="189">
        <f t="shared" si="10"/>
        <v>285.2192623078992</v>
      </c>
      <c r="AI25" s="190">
        <f t="shared" si="11"/>
        <v>15.857142857142858</v>
      </c>
    </row>
    <row r="26" spans="1:35" s="180" customFormat="1" ht="19.5" customHeight="1">
      <c r="A26" s="108">
        <v>21</v>
      </c>
      <c r="B26" s="107" t="s">
        <v>34</v>
      </c>
      <c r="C26" s="163">
        <v>15586</v>
      </c>
      <c r="D26" s="164">
        <f t="shared" si="12"/>
        <v>163.1</v>
      </c>
      <c r="E26" s="160">
        <f t="shared" si="12"/>
        <v>152.5</v>
      </c>
      <c r="F26" s="160">
        <f t="shared" si="12"/>
        <v>10.6</v>
      </c>
      <c r="G26" s="165">
        <f t="shared" si="1"/>
        <v>0</v>
      </c>
      <c r="H26" s="109">
        <v>0</v>
      </c>
      <c r="I26" s="109">
        <v>0</v>
      </c>
      <c r="J26" s="165">
        <f t="shared" si="13"/>
        <v>133.2</v>
      </c>
      <c r="K26" s="109">
        <v>125.2</v>
      </c>
      <c r="L26" s="109">
        <v>8</v>
      </c>
      <c r="M26" s="165">
        <f t="shared" si="14"/>
        <v>5.5</v>
      </c>
      <c r="N26" s="109">
        <v>2.9</v>
      </c>
      <c r="O26" s="109">
        <v>2.6</v>
      </c>
      <c r="P26" s="165">
        <f t="shared" si="15"/>
        <v>24.4</v>
      </c>
      <c r="Q26" s="109">
        <v>24.4</v>
      </c>
      <c r="R26" s="109">
        <v>0</v>
      </c>
      <c r="S26" s="165">
        <f t="shared" si="16"/>
        <v>0</v>
      </c>
      <c r="T26" s="109">
        <v>0</v>
      </c>
      <c r="U26" s="109">
        <v>0</v>
      </c>
      <c r="V26" s="165">
        <f t="shared" si="17"/>
        <v>0</v>
      </c>
      <c r="W26" s="109">
        <v>0</v>
      </c>
      <c r="X26" s="109">
        <v>0</v>
      </c>
      <c r="Y26" s="182">
        <v>105</v>
      </c>
      <c r="Z26" s="166">
        <f t="shared" si="2"/>
        <v>268.1</v>
      </c>
      <c r="AA26" s="167">
        <f t="shared" si="3"/>
        <v>163.1</v>
      </c>
      <c r="AB26" s="183">
        <f t="shared" si="4"/>
        <v>138.7</v>
      </c>
      <c r="AC26" s="184">
        <f t="shared" si="5"/>
        <v>24.4</v>
      </c>
      <c r="AD26" s="185">
        <f t="shared" si="6"/>
        <v>360.8454979490878</v>
      </c>
      <c r="AE26" s="186">
        <f t="shared" si="7"/>
        <v>306.8624804754045</v>
      </c>
      <c r="AF26" s="187">
        <f t="shared" si="8"/>
        <v>53.98301747368328</v>
      </c>
      <c r="AG26" s="188">
        <f t="shared" si="9"/>
        <v>593.1494665858397</v>
      </c>
      <c r="AH26" s="189">
        <f t="shared" si="10"/>
        <v>232.30396863675182</v>
      </c>
      <c r="AI26" s="190">
        <f t="shared" si="11"/>
        <v>14.960147148988352</v>
      </c>
    </row>
    <row r="27" spans="1:35" s="180" customFormat="1" ht="19.5" customHeight="1">
      <c r="A27" s="102">
        <v>22</v>
      </c>
      <c r="B27" s="107" t="s">
        <v>35</v>
      </c>
      <c r="C27" s="163">
        <v>7468</v>
      </c>
      <c r="D27" s="164">
        <f t="shared" si="12"/>
        <v>99.9</v>
      </c>
      <c r="E27" s="160">
        <f t="shared" si="12"/>
        <v>95.4</v>
      </c>
      <c r="F27" s="160">
        <f t="shared" si="12"/>
        <v>4.5</v>
      </c>
      <c r="G27" s="165">
        <f t="shared" si="1"/>
        <v>0</v>
      </c>
      <c r="H27" s="109">
        <v>0</v>
      </c>
      <c r="I27" s="109">
        <v>0</v>
      </c>
      <c r="J27" s="165">
        <f t="shared" si="13"/>
        <v>76.39999999999999</v>
      </c>
      <c r="K27" s="109">
        <v>73.6</v>
      </c>
      <c r="L27" s="109">
        <v>2.8</v>
      </c>
      <c r="M27" s="165">
        <f t="shared" si="14"/>
        <v>6.9</v>
      </c>
      <c r="N27" s="109">
        <v>6.4</v>
      </c>
      <c r="O27" s="109">
        <v>0.5</v>
      </c>
      <c r="P27" s="165">
        <f t="shared" si="15"/>
        <v>15.4</v>
      </c>
      <c r="Q27" s="109">
        <v>15.4</v>
      </c>
      <c r="R27" s="109">
        <v>0</v>
      </c>
      <c r="S27" s="165">
        <f t="shared" si="16"/>
        <v>0</v>
      </c>
      <c r="T27" s="109">
        <v>0</v>
      </c>
      <c r="U27" s="109">
        <v>0</v>
      </c>
      <c r="V27" s="165">
        <f t="shared" si="17"/>
        <v>1.2</v>
      </c>
      <c r="W27" s="109">
        <v>0</v>
      </c>
      <c r="X27" s="109">
        <v>1.2</v>
      </c>
      <c r="Y27" s="182">
        <v>37.1</v>
      </c>
      <c r="Z27" s="166">
        <f t="shared" si="2"/>
        <v>137</v>
      </c>
      <c r="AA27" s="167">
        <f t="shared" si="3"/>
        <v>99.9</v>
      </c>
      <c r="AB27" s="183">
        <f t="shared" si="4"/>
        <v>84.5</v>
      </c>
      <c r="AC27" s="184">
        <f t="shared" si="5"/>
        <v>15.4</v>
      </c>
      <c r="AD27" s="185">
        <f t="shared" si="6"/>
        <v>461.27846628373015</v>
      </c>
      <c r="AE27" s="186">
        <f t="shared" si="7"/>
        <v>390.17047448423614</v>
      </c>
      <c r="AF27" s="187">
        <f t="shared" si="8"/>
        <v>71.10799179949393</v>
      </c>
      <c r="AG27" s="188">
        <f t="shared" si="9"/>
        <v>632.5840828916018</v>
      </c>
      <c r="AH27" s="189">
        <f t="shared" si="10"/>
        <v>171.30561660787177</v>
      </c>
      <c r="AI27" s="190">
        <f t="shared" si="11"/>
        <v>15.415415415415415</v>
      </c>
    </row>
    <row r="28" spans="1:35" s="181" customFormat="1" ht="19.5" customHeight="1">
      <c r="A28" s="108">
        <v>23</v>
      </c>
      <c r="B28" s="107" t="s">
        <v>36</v>
      </c>
      <c r="C28" s="163">
        <v>5366</v>
      </c>
      <c r="D28" s="164">
        <f t="shared" si="12"/>
        <v>82.9</v>
      </c>
      <c r="E28" s="160">
        <f t="shared" si="12"/>
        <v>79.8</v>
      </c>
      <c r="F28" s="160">
        <f t="shared" si="12"/>
        <v>3.1000000000000005</v>
      </c>
      <c r="G28" s="165">
        <f t="shared" si="1"/>
        <v>0</v>
      </c>
      <c r="H28" s="109">
        <v>0</v>
      </c>
      <c r="I28" s="109">
        <v>0</v>
      </c>
      <c r="J28" s="165">
        <f t="shared" si="13"/>
        <v>66.3</v>
      </c>
      <c r="K28" s="109">
        <v>64.5</v>
      </c>
      <c r="L28" s="109">
        <v>1.8</v>
      </c>
      <c r="M28" s="165">
        <f t="shared" si="14"/>
        <v>10.9</v>
      </c>
      <c r="N28" s="109">
        <v>9.8</v>
      </c>
      <c r="O28" s="109">
        <v>1.1</v>
      </c>
      <c r="P28" s="165">
        <f t="shared" si="15"/>
        <v>5.7</v>
      </c>
      <c r="Q28" s="109">
        <v>5.5</v>
      </c>
      <c r="R28" s="109">
        <v>0.2</v>
      </c>
      <c r="S28" s="165">
        <f t="shared" si="16"/>
        <v>0</v>
      </c>
      <c r="T28" s="109">
        <v>0</v>
      </c>
      <c r="U28" s="109">
        <v>0</v>
      </c>
      <c r="V28" s="165">
        <f t="shared" si="17"/>
        <v>0</v>
      </c>
      <c r="W28" s="109">
        <v>0</v>
      </c>
      <c r="X28" s="109">
        <v>0</v>
      </c>
      <c r="Y28" s="182">
        <v>0</v>
      </c>
      <c r="Z28" s="166">
        <f t="shared" si="2"/>
        <v>82.9</v>
      </c>
      <c r="AA28" s="167">
        <f t="shared" si="3"/>
        <v>82.9</v>
      </c>
      <c r="AB28" s="183">
        <f t="shared" si="4"/>
        <v>77.2</v>
      </c>
      <c r="AC28" s="184">
        <f t="shared" si="5"/>
        <v>5.7</v>
      </c>
      <c r="AD28" s="185">
        <f t="shared" si="6"/>
        <v>532.7284177516161</v>
      </c>
      <c r="AE28" s="186">
        <f t="shared" si="7"/>
        <v>496.0993226830492</v>
      </c>
      <c r="AF28" s="187">
        <f t="shared" si="8"/>
        <v>36.62909506856709</v>
      </c>
      <c r="AG28" s="188">
        <f t="shared" si="9"/>
        <v>532.7284177516161</v>
      </c>
      <c r="AH28" s="189">
        <f t="shared" si="10"/>
        <v>0</v>
      </c>
      <c r="AI28" s="190">
        <f t="shared" si="11"/>
        <v>6.875753920386007</v>
      </c>
    </row>
    <row r="29" spans="1:35" s="181" customFormat="1" ht="19.5" customHeight="1">
      <c r="A29" s="108">
        <v>24</v>
      </c>
      <c r="B29" s="107" t="s">
        <v>37</v>
      </c>
      <c r="C29" s="163">
        <v>11627</v>
      </c>
      <c r="D29" s="164">
        <f>G29+J29+M29+P29+S29+V29</f>
        <v>194</v>
      </c>
      <c r="E29" s="160">
        <f>H29+K29+N29+Q29+T29+W29</f>
        <v>179.2</v>
      </c>
      <c r="F29" s="160">
        <f>L29+I29+O29+R29+U29+X29</f>
        <v>14.799999999999999</v>
      </c>
      <c r="G29" s="165">
        <f>SUM(H29:I29)</f>
        <v>0</v>
      </c>
      <c r="H29" s="109">
        <v>0</v>
      </c>
      <c r="I29" s="109">
        <v>0</v>
      </c>
      <c r="J29" s="165">
        <f>SUM(K29:L29)</f>
        <v>142.9</v>
      </c>
      <c r="K29" s="109">
        <v>131.8</v>
      </c>
      <c r="L29" s="109">
        <v>11.1</v>
      </c>
      <c r="M29" s="165">
        <f>SUM(N29:O29)</f>
        <v>7.6</v>
      </c>
      <c r="N29" s="109">
        <v>4.5</v>
      </c>
      <c r="O29" s="109">
        <v>3.1</v>
      </c>
      <c r="P29" s="165">
        <f>SUM(Q29:R29)</f>
        <v>40.800000000000004</v>
      </c>
      <c r="Q29" s="109">
        <v>40.2</v>
      </c>
      <c r="R29" s="109">
        <v>0.6</v>
      </c>
      <c r="S29" s="165">
        <f>SUM(T29:U29)</f>
        <v>0</v>
      </c>
      <c r="T29" s="109">
        <v>0</v>
      </c>
      <c r="U29" s="109">
        <v>0</v>
      </c>
      <c r="V29" s="165">
        <f>SUM(W29:X29)</f>
        <v>2.7</v>
      </c>
      <c r="W29" s="109">
        <v>2.7</v>
      </c>
      <c r="X29" s="109">
        <v>0</v>
      </c>
      <c r="Y29" s="182">
        <v>66.3</v>
      </c>
      <c r="Z29" s="166">
        <f>D29+Y29</f>
        <v>260.3</v>
      </c>
      <c r="AA29" s="195">
        <f>SUM(AB29:AC29)</f>
        <v>194</v>
      </c>
      <c r="AB29" s="165">
        <f>G29+J29+M29+S29+V29</f>
        <v>153.2</v>
      </c>
      <c r="AC29" s="196">
        <f>P29</f>
        <v>40.800000000000004</v>
      </c>
      <c r="AD29" s="185">
        <f t="shared" si="6"/>
        <v>575.355222534944</v>
      </c>
      <c r="AE29" s="186">
        <f t="shared" si="7"/>
        <v>454.35268088841957</v>
      </c>
      <c r="AF29" s="187">
        <f t="shared" si="8"/>
        <v>121.0025416465243</v>
      </c>
      <c r="AG29" s="188">
        <f t="shared" si="9"/>
        <v>771.984352710546</v>
      </c>
      <c r="AH29" s="189">
        <f t="shared" si="10"/>
        <v>196.62913017560197</v>
      </c>
      <c r="AI29" s="190">
        <f>AC29*100/AA29</f>
        <v>21.03092783505155</v>
      </c>
    </row>
    <row r="30" spans="1:35" s="181" customFormat="1" ht="19.5" customHeight="1">
      <c r="A30" s="108">
        <v>25</v>
      </c>
      <c r="B30" s="107" t="s">
        <v>38</v>
      </c>
      <c r="C30" s="163">
        <v>15304</v>
      </c>
      <c r="D30" s="164">
        <f t="shared" si="12"/>
        <v>264</v>
      </c>
      <c r="E30" s="160">
        <f t="shared" si="12"/>
        <v>238.4</v>
      </c>
      <c r="F30" s="160">
        <f t="shared" si="12"/>
        <v>25.6</v>
      </c>
      <c r="G30" s="165">
        <f t="shared" si="1"/>
        <v>0</v>
      </c>
      <c r="H30" s="109">
        <v>0</v>
      </c>
      <c r="I30" s="109">
        <v>0</v>
      </c>
      <c r="J30" s="165">
        <f t="shared" si="13"/>
        <v>215.4</v>
      </c>
      <c r="K30" s="109">
        <v>208.5</v>
      </c>
      <c r="L30" s="109">
        <v>6.9</v>
      </c>
      <c r="M30" s="165">
        <f t="shared" si="14"/>
        <v>10.4</v>
      </c>
      <c r="N30" s="109">
        <v>7.9</v>
      </c>
      <c r="O30" s="109">
        <v>2.5</v>
      </c>
      <c r="P30" s="165">
        <f t="shared" si="15"/>
        <v>23.6</v>
      </c>
      <c r="Q30" s="109">
        <v>22</v>
      </c>
      <c r="R30" s="109">
        <v>1.6</v>
      </c>
      <c r="S30" s="165">
        <f t="shared" si="16"/>
        <v>0</v>
      </c>
      <c r="T30" s="109">
        <v>0</v>
      </c>
      <c r="U30" s="109">
        <v>0</v>
      </c>
      <c r="V30" s="165">
        <f t="shared" si="17"/>
        <v>14.6</v>
      </c>
      <c r="W30" s="109">
        <v>0</v>
      </c>
      <c r="X30" s="109">
        <v>14.6</v>
      </c>
      <c r="Y30" s="182">
        <v>55.6</v>
      </c>
      <c r="Z30" s="166">
        <f t="shared" si="2"/>
        <v>319.6</v>
      </c>
      <c r="AA30" s="167">
        <f t="shared" si="3"/>
        <v>264</v>
      </c>
      <c r="AB30" s="183">
        <f t="shared" si="4"/>
        <v>240.4</v>
      </c>
      <c r="AC30" s="184">
        <f t="shared" si="5"/>
        <v>23.6</v>
      </c>
      <c r="AD30" s="185">
        <f t="shared" si="6"/>
        <v>594.8411053229266</v>
      </c>
      <c r="AE30" s="186">
        <f t="shared" si="7"/>
        <v>541.665915604665</v>
      </c>
      <c r="AF30" s="187">
        <f t="shared" si="8"/>
        <v>53.17518971826163</v>
      </c>
      <c r="AG30" s="188">
        <f t="shared" si="9"/>
        <v>720.118247201543</v>
      </c>
      <c r="AH30" s="189">
        <f t="shared" si="10"/>
        <v>125.27714187861636</v>
      </c>
      <c r="AI30" s="190">
        <f t="shared" si="11"/>
        <v>8.93939393939394</v>
      </c>
    </row>
    <row r="31" spans="1:35" s="181" customFormat="1" ht="19.5" customHeight="1">
      <c r="A31" s="108">
        <v>26</v>
      </c>
      <c r="B31" s="107" t="s">
        <v>128</v>
      </c>
      <c r="C31" s="163">
        <v>9105</v>
      </c>
      <c r="D31" s="164">
        <f>G31+J31+M31+P31+S31+V31</f>
        <v>133.79999999999998</v>
      </c>
      <c r="E31" s="160">
        <f>H31+K31+N31+Q31+T31+W31</f>
        <v>130.29999999999998</v>
      </c>
      <c r="F31" s="160">
        <f>I31+L31+O31+R31+U31+X31</f>
        <v>3.5</v>
      </c>
      <c r="G31" s="165">
        <f>SUM(H31:I31)</f>
        <v>0</v>
      </c>
      <c r="H31" s="109">
        <v>0</v>
      </c>
      <c r="I31" s="109">
        <v>0</v>
      </c>
      <c r="J31" s="165">
        <f>SUM(K31:L31)</f>
        <v>105.6</v>
      </c>
      <c r="K31" s="109">
        <v>104.8</v>
      </c>
      <c r="L31" s="109">
        <v>0.8</v>
      </c>
      <c r="M31" s="165">
        <f>SUM(N31:O31)</f>
        <v>6.6</v>
      </c>
      <c r="N31" s="109">
        <v>5.6</v>
      </c>
      <c r="O31" s="109">
        <v>1</v>
      </c>
      <c r="P31" s="165">
        <f>SUM(Q31:R31)</f>
        <v>19.9</v>
      </c>
      <c r="Q31" s="109">
        <v>19.9</v>
      </c>
      <c r="R31" s="109">
        <v>0</v>
      </c>
      <c r="S31" s="165">
        <v>0</v>
      </c>
      <c r="T31" s="109">
        <v>0</v>
      </c>
      <c r="U31" s="109">
        <v>0</v>
      </c>
      <c r="V31" s="165">
        <f>SUM(W31:X31)</f>
        <v>1.7</v>
      </c>
      <c r="W31" s="109">
        <v>0</v>
      </c>
      <c r="X31" s="109">
        <v>1.7</v>
      </c>
      <c r="Y31" s="182">
        <v>47.7</v>
      </c>
      <c r="Z31" s="166">
        <f>D31+Y31</f>
        <v>181.5</v>
      </c>
      <c r="AA31" s="167">
        <f>SUM(AB31:AC31)</f>
        <v>133.79999999999998</v>
      </c>
      <c r="AB31" s="183">
        <f>G31+J31+M31+S31+V31</f>
        <v>113.89999999999999</v>
      </c>
      <c r="AC31" s="184">
        <f>P31</f>
        <v>19.9</v>
      </c>
      <c r="AD31" s="192">
        <f>AA31/C31/29*1000000</f>
        <v>506.73180707833893</v>
      </c>
      <c r="AE31" s="186">
        <f>AB31/C31/29*1000000</f>
        <v>431.36586566683707</v>
      </c>
      <c r="AF31" s="187">
        <f>AC31/C31/29*1000000</f>
        <v>75.36594141150182</v>
      </c>
      <c r="AG31" s="188">
        <f>Z31/C31/29*1000000</f>
        <v>687.3828324717377</v>
      </c>
      <c r="AH31" s="193">
        <f>Y31/C31/29*1000000</f>
        <v>180.65102539339884</v>
      </c>
      <c r="AI31" s="190">
        <f>AC31*100/AA31</f>
        <v>14.872944693572496</v>
      </c>
    </row>
    <row r="32" spans="1:35" s="181" customFormat="1" ht="19.5" customHeight="1">
      <c r="A32" s="108">
        <v>27</v>
      </c>
      <c r="B32" s="107" t="s">
        <v>39</v>
      </c>
      <c r="C32" s="163">
        <v>3295</v>
      </c>
      <c r="D32" s="164">
        <f t="shared" si="12"/>
        <v>42.9</v>
      </c>
      <c r="E32" s="160">
        <f t="shared" si="12"/>
        <v>41.4</v>
      </c>
      <c r="F32" s="160">
        <f t="shared" si="12"/>
        <v>1.5</v>
      </c>
      <c r="G32" s="165">
        <f>SUM(H32:I32)</f>
        <v>0</v>
      </c>
      <c r="H32" s="109">
        <v>0</v>
      </c>
      <c r="I32" s="109">
        <v>0</v>
      </c>
      <c r="J32" s="165">
        <f>SUM(K32:L32)</f>
        <v>34.1</v>
      </c>
      <c r="K32" s="109">
        <v>34</v>
      </c>
      <c r="L32" s="109">
        <v>0.1</v>
      </c>
      <c r="M32" s="165">
        <f>SUM(N32:O32)</f>
        <v>1.8</v>
      </c>
      <c r="N32" s="109">
        <v>1.6</v>
      </c>
      <c r="O32" s="109">
        <v>0.2</v>
      </c>
      <c r="P32" s="165">
        <f>SUM(Q32:R32)</f>
        <v>6.3</v>
      </c>
      <c r="Q32" s="109">
        <v>5.8</v>
      </c>
      <c r="R32" s="109">
        <v>0.5</v>
      </c>
      <c r="S32" s="165">
        <f>SUM(T32:U32)</f>
        <v>0</v>
      </c>
      <c r="T32" s="109">
        <v>0</v>
      </c>
      <c r="U32" s="109">
        <v>0</v>
      </c>
      <c r="V32" s="165">
        <f t="shared" si="17"/>
        <v>0.7</v>
      </c>
      <c r="W32" s="109">
        <v>0</v>
      </c>
      <c r="X32" s="109">
        <v>0.7</v>
      </c>
      <c r="Y32" s="182">
        <v>14.1</v>
      </c>
      <c r="Z32" s="166">
        <f>D32+Y32</f>
        <v>57</v>
      </c>
      <c r="AA32" s="167">
        <f>SUM(AB32:AC32)</f>
        <v>42.9</v>
      </c>
      <c r="AB32" s="183">
        <f>G32+J32+M32+S32+V32</f>
        <v>36.6</v>
      </c>
      <c r="AC32" s="184">
        <f>P32</f>
        <v>6.3</v>
      </c>
      <c r="AD32" s="185">
        <f t="shared" si="6"/>
        <v>448.9560985819685</v>
      </c>
      <c r="AE32" s="186">
        <f t="shared" si="7"/>
        <v>383.0254827062948</v>
      </c>
      <c r="AF32" s="187">
        <f t="shared" si="8"/>
        <v>65.9306158756737</v>
      </c>
      <c r="AG32" s="188">
        <f t="shared" si="9"/>
        <v>596.5150960180001</v>
      </c>
      <c r="AH32" s="189">
        <f t="shared" si="10"/>
        <v>147.55899743603158</v>
      </c>
      <c r="AI32" s="190">
        <f>AC32*100/AA32</f>
        <v>14.685314685314685</v>
      </c>
    </row>
    <row r="33" spans="1:35" s="180" customFormat="1" ht="19.5" customHeight="1">
      <c r="A33" s="102">
        <v>28</v>
      </c>
      <c r="B33" s="107" t="s">
        <v>129</v>
      </c>
      <c r="C33" s="163">
        <v>2626</v>
      </c>
      <c r="D33" s="164">
        <f t="shared" si="12"/>
        <v>48.9</v>
      </c>
      <c r="E33" s="160">
        <f t="shared" si="12"/>
        <v>46.89999999999999</v>
      </c>
      <c r="F33" s="160">
        <f t="shared" si="12"/>
        <v>2</v>
      </c>
      <c r="G33" s="165">
        <f t="shared" si="1"/>
        <v>0</v>
      </c>
      <c r="H33" s="109">
        <v>0</v>
      </c>
      <c r="I33" s="109">
        <v>0</v>
      </c>
      <c r="J33" s="165">
        <f t="shared" si="13"/>
        <v>39.5</v>
      </c>
      <c r="K33" s="109">
        <v>38.3</v>
      </c>
      <c r="L33" s="109">
        <v>1.2</v>
      </c>
      <c r="M33" s="165">
        <f t="shared" si="14"/>
        <v>2.5999999999999996</v>
      </c>
      <c r="N33" s="109">
        <v>2.3</v>
      </c>
      <c r="O33" s="109">
        <v>0.3</v>
      </c>
      <c r="P33" s="165">
        <f t="shared" si="15"/>
        <v>6.8</v>
      </c>
      <c r="Q33" s="109">
        <v>6.3</v>
      </c>
      <c r="R33" s="109">
        <v>0.5</v>
      </c>
      <c r="S33" s="165">
        <v>0</v>
      </c>
      <c r="T33" s="109">
        <v>0</v>
      </c>
      <c r="U33" s="109">
        <v>0</v>
      </c>
      <c r="V33" s="165">
        <f>SUM(W33:X33)</f>
        <v>0</v>
      </c>
      <c r="W33" s="109">
        <v>0</v>
      </c>
      <c r="X33" s="109">
        <v>0</v>
      </c>
      <c r="Y33" s="182">
        <v>7</v>
      </c>
      <c r="Z33" s="166">
        <f>D33+Y33</f>
        <v>55.9</v>
      </c>
      <c r="AA33" s="167">
        <f>SUM(AB33:AC33)</f>
        <v>48.9</v>
      </c>
      <c r="AB33" s="183">
        <f t="shared" si="4"/>
        <v>42.1</v>
      </c>
      <c r="AC33" s="184">
        <f t="shared" si="5"/>
        <v>6.8</v>
      </c>
      <c r="AD33" s="185">
        <f t="shared" si="6"/>
        <v>642.1199149092629</v>
      </c>
      <c r="AE33" s="186">
        <f t="shared" si="7"/>
        <v>552.8271660057253</v>
      </c>
      <c r="AF33" s="187">
        <f t="shared" si="8"/>
        <v>89.29274890353756</v>
      </c>
      <c r="AG33" s="188">
        <f t="shared" si="9"/>
        <v>734.0389211334926</v>
      </c>
      <c r="AH33" s="189">
        <f t="shared" si="10"/>
        <v>91.91900622422985</v>
      </c>
      <c r="AI33" s="190">
        <f t="shared" si="11"/>
        <v>13.905930470347649</v>
      </c>
    </row>
    <row r="34" spans="1:35" s="180" customFormat="1" ht="19.5" customHeight="1">
      <c r="A34" s="108">
        <v>29</v>
      </c>
      <c r="B34" s="107" t="s">
        <v>40</v>
      </c>
      <c r="C34" s="163">
        <v>8942</v>
      </c>
      <c r="D34" s="164">
        <f t="shared" si="12"/>
        <v>104.10000000000001</v>
      </c>
      <c r="E34" s="160">
        <f t="shared" si="12"/>
        <v>103.6</v>
      </c>
      <c r="F34" s="160">
        <f t="shared" si="12"/>
        <v>0.5</v>
      </c>
      <c r="G34" s="165">
        <f t="shared" si="1"/>
        <v>0</v>
      </c>
      <c r="H34" s="109">
        <v>0</v>
      </c>
      <c r="I34" s="109">
        <v>0</v>
      </c>
      <c r="J34" s="165">
        <f t="shared" si="13"/>
        <v>82.4</v>
      </c>
      <c r="K34" s="109">
        <v>82</v>
      </c>
      <c r="L34" s="109">
        <v>0.4</v>
      </c>
      <c r="M34" s="165">
        <f t="shared" si="14"/>
        <v>4.199999999999999</v>
      </c>
      <c r="N34" s="109">
        <v>4.1</v>
      </c>
      <c r="O34" s="109">
        <v>0.1</v>
      </c>
      <c r="P34" s="165">
        <f t="shared" si="15"/>
        <v>17.5</v>
      </c>
      <c r="Q34" s="109">
        <v>17.5</v>
      </c>
      <c r="R34" s="109">
        <v>0</v>
      </c>
      <c r="S34" s="165">
        <f t="shared" si="16"/>
        <v>0</v>
      </c>
      <c r="T34" s="109">
        <v>0</v>
      </c>
      <c r="U34" s="109">
        <v>0</v>
      </c>
      <c r="V34" s="165">
        <f>SUM(W34:X34)</f>
        <v>0</v>
      </c>
      <c r="W34" s="109">
        <v>0</v>
      </c>
      <c r="X34" s="109">
        <v>0</v>
      </c>
      <c r="Y34" s="182">
        <v>30.1</v>
      </c>
      <c r="Z34" s="166">
        <f t="shared" si="2"/>
        <v>134.20000000000002</v>
      </c>
      <c r="AA34" s="167">
        <f>SUM(AB34:AC34)</f>
        <v>104.10000000000001</v>
      </c>
      <c r="AB34" s="183">
        <f t="shared" si="4"/>
        <v>86.60000000000001</v>
      </c>
      <c r="AC34" s="184">
        <f t="shared" si="5"/>
        <v>17.5</v>
      </c>
      <c r="AD34" s="185">
        <f t="shared" si="6"/>
        <v>401.43761713417507</v>
      </c>
      <c r="AE34" s="186">
        <f t="shared" si="7"/>
        <v>333.9529072413022</v>
      </c>
      <c r="AF34" s="187">
        <f t="shared" si="8"/>
        <v>67.48470989287284</v>
      </c>
      <c r="AG34" s="188">
        <f t="shared" si="9"/>
        <v>517.5113181499164</v>
      </c>
      <c r="AH34" s="189">
        <f t="shared" si="10"/>
        <v>116.0737010157413</v>
      </c>
      <c r="AI34" s="190">
        <f t="shared" si="11"/>
        <v>16.810758885686838</v>
      </c>
    </row>
    <row r="35" spans="1:35" s="181" customFormat="1" ht="19.5" customHeight="1">
      <c r="A35" s="108">
        <v>30</v>
      </c>
      <c r="B35" s="107" t="s">
        <v>41</v>
      </c>
      <c r="C35" s="163">
        <v>4215</v>
      </c>
      <c r="D35" s="164">
        <f>G35+J35+M35+P35+S35+V35</f>
        <v>63.3</v>
      </c>
      <c r="E35" s="160">
        <f>H35+K35+N35+Q35+T35+W35</f>
        <v>59.3</v>
      </c>
      <c r="F35" s="160">
        <f>I35+L35+O35+R35+U35+X35</f>
        <v>4</v>
      </c>
      <c r="G35" s="165">
        <f>SUM(H35:I35)</f>
        <v>0</v>
      </c>
      <c r="H35" s="109">
        <v>0</v>
      </c>
      <c r="I35" s="109">
        <v>0</v>
      </c>
      <c r="J35" s="165">
        <f>SUM(K35:L35)</f>
        <v>51.3</v>
      </c>
      <c r="K35" s="109">
        <v>47.9</v>
      </c>
      <c r="L35" s="109">
        <v>3.4</v>
      </c>
      <c r="M35" s="165">
        <f>SUM(N35:O35)</f>
        <v>2.2</v>
      </c>
      <c r="N35" s="109">
        <v>1.8</v>
      </c>
      <c r="O35" s="109">
        <v>0.4</v>
      </c>
      <c r="P35" s="165">
        <f>SUM(Q35:R35)</f>
        <v>9.799999999999999</v>
      </c>
      <c r="Q35" s="109">
        <v>9.6</v>
      </c>
      <c r="R35" s="109">
        <v>0.2</v>
      </c>
      <c r="S35" s="165">
        <f>SUM(T35:U35)</f>
        <v>0</v>
      </c>
      <c r="T35" s="109">
        <v>0</v>
      </c>
      <c r="U35" s="109">
        <v>0</v>
      </c>
      <c r="V35" s="165">
        <f>SUM(W35:X35)</f>
        <v>0</v>
      </c>
      <c r="W35" s="109">
        <v>0</v>
      </c>
      <c r="X35" s="109">
        <v>0</v>
      </c>
      <c r="Y35" s="182">
        <v>20.3</v>
      </c>
      <c r="Z35" s="166">
        <f>D35+Y35</f>
        <v>83.6</v>
      </c>
      <c r="AA35" s="167">
        <f t="shared" si="3"/>
        <v>63.3</v>
      </c>
      <c r="AB35" s="183">
        <f>G35+J35+M35+S35+V35</f>
        <v>53.5</v>
      </c>
      <c r="AC35" s="184">
        <f>P35</f>
        <v>9.799999999999999</v>
      </c>
      <c r="AD35" s="185">
        <f t="shared" si="6"/>
        <v>517.8549515277948</v>
      </c>
      <c r="AE35" s="186">
        <f t="shared" si="7"/>
        <v>437.68151511432893</v>
      </c>
      <c r="AF35" s="187">
        <f t="shared" si="8"/>
        <v>80.17343641346586</v>
      </c>
      <c r="AG35" s="188">
        <f t="shared" si="9"/>
        <v>683.9284983842598</v>
      </c>
      <c r="AH35" s="189">
        <f t="shared" si="10"/>
        <v>166.07354685646501</v>
      </c>
      <c r="AI35" s="190">
        <f>AC35*100/AA35</f>
        <v>15.481832543443916</v>
      </c>
    </row>
    <row r="36" spans="1:35" s="180" customFormat="1" ht="19.5" customHeight="1">
      <c r="A36" s="108">
        <v>31</v>
      </c>
      <c r="B36" s="107" t="s">
        <v>130</v>
      </c>
      <c r="C36" s="163">
        <v>5694</v>
      </c>
      <c r="D36" s="164">
        <f t="shared" si="12"/>
        <v>71.9</v>
      </c>
      <c r="E36" s="160">
        <f t="shared" si="12"/>
        <v>71.50000000000001</v>
      </c>
      <c r="F36" s="160">
        <f t="shared" si="12"/>
        <v>0.4</v>
      </c>
      <c r="G36" s="165">
        <f t="shared" si="1"/>
        <v>0</v>
      </c>
      <c r="H36" s="109">
        <v>0</v>
      </c>
      <c r="I36" s="109">
        <v>0</v>
      </c>
      <c r="J36" s="165">
        <f t="shared" si="13"/>
        <v>57.400000000000006</v>
      </c>
      <c r="K36" s="109">
        <v>57.2</v>
      </c>
      <c r="L36" s="109">
        <v>0.2</v>
      </c>
      <c r="M36" s="165">
        <f t="shared" si="14"/>
        <v>3</v>
      </c>
      <c r="N36" s="109">
        <v>3</v>
      </c>
      <c r="O36" s="109">
        <v>0</v>
      </c>
      <c r="P36" s="165">
        <f t="shared" si="15"/>
        <v>8.5</v>
      </c>
      <c r="Q36" s="109">
        <v>8.4</v>
      </c>
      <c r="R36" s="109">
        <v>0.1</v>
      </c>
      <c r="S36" s="165">
        <f t="shared" si="16"/>
        <v>0</v>
      </c>
      <c r="T36" s="109">
        <v>0</v>
      </c>
      <c r="U36" s="109">
        <v>0</v>
      </c>
      <c r="V36" s="165">
        <f>SUM(W36:X36)</f>
        <v>3</v>
      </c>
      <c r="W36" s="109">
        <v>2.9</v>
      </c>
      <c r="X36" s="109">
        <v>0.1</v>
      </c>
      <c r="Y36" s="182">
        <v>17.7</v>
      </c>
      <c r="Z36" s="166">
        <f t="shared" si="2"/>
        <v>89.60000000000001</v>
      </c>
      <c r="AA36" s="167">
        <f t="shared" si="3"/>
        <v>71.9</v>
      </c>
      <c r="AB36" s="183">
        <f t="shared" si="4"/>
        <v>63.400000000000006</v>
      </c>
      <c r="AC36" s="184">
        <f t="shared" si="5"/>
        <v>8.5</v>
      </c>
      <c r="AD36" s="185">
        <f t="shared" si="6"/>
        <v>435.4250693409881</v>
      </c>
      <c r="AE36" s="186">
        <f t="shared" si="7"/>
        <v>383.9492266511634</v>
      </c>
      <c r="AF36" s="187">
        <f t="shared" si="8"/>
        <v>51.47584268982474</v>
      </c>
      <c r="AG36" s="188">
        <f t="shared" si="9"/>
        <v>542.6159417656819</v>
      </c>
      <c r="AH36" s="189">
        <f t="shared" si="10"/>
        <v>107.19087242469386</v>
      </c>
      <c r="AI36" s="190">
        <f t="shared" si="11"/>
        <v>11.821974965229485</v>
      </c>
    </row>
    <row r="37" spans="1:35" s="180" customFormat="1" ht="19.5" customHeight="1">
      <c r="A37" s="108">
        <v>32</v>
      </c>
      <c r="B37" s="107" t="s">
        <v>131</v>
      </c>
      <c r="C37" s="163">
        <v>16364</v>
      </c>
      <c r="D37" s="164">
        <f t="shared" si="12"/>
        <v>225.4</v>
      </c>
      <c r="E37" s="160">
        <f t="shared" si="12"/>
        <v>198.9</v>
      </c>
      <c r="F37" s="160">
        <f t="shared" si="12"/>
        <v>26.5</v>
      </c>
      <c r="G37" s="165">
        <f t="shared" si="1"/>
        <v>0</v>
      </c>
      <c r="H37" s="109">
        <v>0</v>
      </c>
      <c r="I37" s="109">
        <v>0</v>
      </c>
      <c r="J37" s="165">
        <f t="shared" si="13"/>
        <v>178.4</v>
      </c>
      <c r="K37" s="109">
        <v>159.5</v>
      </c>
      <c r="L37" s="109">
        <v>18.9</v>
      </c>
      <c r="M37" s="165">
        <f t="shared" si="14"/>
        <v>15</v>
      </c>
      <c r="N37" s="109">
        <v>9.5</v>
      </c>
      <c r="O37" s="109">
        <v>5.5</v>
      </c>
      <c r="P37" s="165">
        <f t="shared" si="15"/>
        <v>32</v>
      </c>
      <c r="Q37" s="109">
        <v>29.9</v>
      </c>
      <c r="R37" s="109">
        <v>2.1</v>
      </c>
      <c r="S37" s="165">
        <f t="shared" si="16"/>
        <v>0</v>
      </c>
      <c r="T37" s="109">
        <v>0</v>
      </c>
      <c r="U37" s="109">
        <v>0</v>
      </c>
      <c r="V37" s="165">
        <f t="shared" si="17"/>
        <v>0</v>
      </c>
      <c r="W37" s="109">
        <v>0</v>
      </c>
      <c r="X37" s="109">
        <v>0</v>
      </c>
      <c r="Y37" s="182">
        <v>51.9</v>
      </c>
      <c r="Z37" s="166">
        <f t="shared" si="2"/>
        <v>277.3</v>
      </c>
      <c r="AA37" s="167">
        <f t="shared" si="3"/>
        <v>225.4</v>
      </c>
      <c r="AB37" s="183">
        <f t="shared" si="4"/>
        <v>193.4</v>
      </c>
      <c r="AC37" s="184">
        <f t="shared" si="5"/>
        <v>32</v>
      </c>
      <c r="AD37" s="185">
        <f t="shared" si="6"/>
        <v>474.97028801658814</v>
      </c>
      <c r="AE37" s="186">
        <f t="shared" si="7"/>
        <v>407.53883630172203</v>
      </c>
      <c r="AF37" s="187">
        <f t="shared" si="8"/>
        <v>67.4314517148661</v>
      </c>
      <c r="AG37" s="188">
        <f t="shared" si="9"/>
        <v>584.3356737666367</v>
      </c>
      <c r="AH37" s="189">
        <f t="shared" si="10"/>
        <v>109.36538575004847</v>
      </c>
      <c r="AI37" s="190">
        <f t="shared" si="11"/>
        <v>14.19698314108252</v>
      </c>
    </row>
    <row r="38" spans="1:35" s="180" customFormat="1" ht="19.5" customHeight="1" thickBot="1">
      <c r="A38" s="197">
        <v>33</v>
      </c>
      <c r="B38" s="198" t="s">
        <v>43</v>
      </c>
      <c r="C38" s="199">
        <v>12149</v>
      </c>
      <c r="D38" s="200">
        <f t="shared" si="12"/>
        <v>155.29999999999998</v>
      </c>
      <c r="E38" s="168">
        <f t="shared" si="12"/>
        <v>154.5</v>
      </c>
      <c r="F38" s="168">
        <f t="shared" si="12"/>
        <v>0.7999999999999999</v>
      </c>
      <c r="G38" s="201">
        <f t="shared" si="1"/>
        <v>0</v>
      </c>
      <c r="H38" s="202">
        <v>0</v>
      </c>
      <c r="I38" s="202">
        <v>0</v>
      </c>
      <c r="J38" s="201">
        <f t="shared" si="13"/>
        <v>106.69999999999999</v>
      </c>
      <c r="K38" s="202">
        <v>106.1</v>
      </c>
      <c r="L38" s="202">
        <v>0.6</v>
      </c>
      <c r="M38" s="201">
        <f t="shared" si="14"/>
        <v>4.3</v>
      </c>
      <c r="N38" s="202">
        <v>4.2</v>
      </c>
      <c r="O38" s="202">
        <v>0.1</v>
      </c>
      <c r="P38" s="201">
        <f t="shared" si="15"/>
        <v>39.7</v>
      </c>
      <c r="Q38" s="202">
        <v>39.7</v>
      </c>
      <c r="R38" s="202">
        <v>0</v>
      </c>
      <c r="S38" s="201">
        <f t="shared" si="16"/>
        <v>0</v>
      </c>
      <c r="T38" s="202">
        <v>0</v>
      </c>
      <c r="U38" s="202">
        <v>0</v>
      </c>
      <c r="V38" s="201">
        <f t="shared" si="17"/>
        <v>4.6</v>
      </c>
      <c r="W38" s="202">
        <v>4.5</v>
      </c>
      <c r="X38" s="202">
        <v>0.1</v>
      </c>
      <c r="Y38" s="203">
        <v>48.2</v>
      </c>
      <c r="Z38" s="204">
        <f t="shared" si="2"/>
        <v>203.5</v>
      </c>
      <c r="AA38" s="205">
        <f t="shared" si="3"/>
        <v>155.29999999999998</v>
      </c>
      <c r="AB38" s="206">
        <f t="shared" si="4"/>
        <v>115.59999999999998</v>
      </c>
      <c r="AC38" s="207">
        <f t="shared" si="5"/>
        <v>39.7</v>
      </c>
      <c r="AD38" s="208">
        <f t="shared" si="6"/>
        <v>440.7912102883449</v>
      </c>
      <c r="AE38" s="209">
        <f t="shared" si="7"/>
        <v>328.1098770723289</v>
      </c>
      <c r="AF38" s="210">
        <f t="shared" si="8"/>
        <v>112.68133321601607</v>
      </c>
      <c r="AG38" s="211">
        <f t="shared" si="9"/>
        <v>577.5982697596795</v>
      </c>
      <c r="AH38" s="212">
        <f t="shared" si="10"/>
        <v>136.8070594713344</v>
      </c>
      <c r="AI38" s="213">
        <f t="shared" si="11"/>
        <v>25.563425627817132</v>
      </c>
    </row>
    <row r="39" spans="1:34" s="12" customFormat="1" ht="15" customHeight="1">
      <c r="A39" s="13"/>
      <c r="C39" s="13"/>
      <c r="D39" s="7"/>
      <c r="E39" s="14"/>
      <c r="F39" s="14"/>
      <c r="AD39" s="15"/>
      <c r="AE39" s="15"/>
      <c r="AF39" s="15"/>
      <c r="AG39" s="15"/>
      <c r="AH39" s="15"/>
    </row>
    <row r="40" spans="1:34" s="12" customFormat="1" ht="15" customHeight="1">
      <c r="A40" s="13"/>
      <c r="C40" s="13"/>
      <c r="D40" s="7"/>
      <c r="E40" s="14"/>
      <c r="F40" s="14"/>
      <c r="AD40" s="15"/>
      <c r="AE40" s="15"/>
      <c r="AF40" s="15"/>
      <c r="AG40" s="15"/>
      <c r="AH40" s="15"/>
    </row>
    <row r="41" spans="1:34" s="12" customFormat="1" ht="15" customHeight="1">
      <c r="A41" s="13"/>
      <c r="C41" s="13"/>
      <c r="D41" s="16"/>
      <c r="E41" s="14"/>
      <c r="F41" s="14"/>
      <c r="AD41" s="15"/>
      <c r="AE41" s="15"/>
      <c r="AF41" s="15"/>
      <c r="AG41" s="15"/>
      <c r="AH41" s="15"/>
    </row>
    <row r="42" spans="1:34" s="12" customFormat="1" ht="15" customHeight="1">
      <c r="A42" s="13"/>
      <c r="C42" s="13"/>
      <c r="D42" s="16"/>
      <c r="E42" s="14"/>
      <c r="F42" s="14"/>
      <c r="AD42" s="15"/>
      <c r="AE42" s="15"/>
      <c r="AF42" s="15"/>
      <c r="AG42" s="15"/>
      <c r="AH42" s="15"/>
    </row>
    <row r="43" spans="1:34" s="12" customFormat="1" ht="15" customHeight="1">
      <c r="A43" s="13"/>
      <c r="C43" s="13"/>
      <c r="D43" s="16"/>
      <c r="E43" s="14"/>
      <c r="F43" s="14"/>
      <c r="AD43" s="15"/>
      <c r="AE43" s="15"/>
      <c r="AF43" s="15"/>
      <c r="AG43" s="15"/>
      <c r="AH43" s="15"/>
    </row>
    <row r="44" spans="1:34" s="12" customFormat="1" ht="15" customHeight="1">
      <c r="A44" s="13"/>
      <c r="C44" s="13"/>
      <c r="D44" s="16"/>
      <c r="E44" s="14"/>
      <c r="F44" s="14"/>
      <c r="AD44" s="15"/>
      <c r="AE44" s="15"/>
      <c r="AF44" s="15"/>
      <c r="AG44" s="15"/>
      <c r="AH44" s="15"/>
    </row>
    <row r="45" spans="1:34" s="12" customFormat="1" ht="15" customHeight="1">
      <c r="A45" s="13"/>
      <c r="C45" s="13"/>
      <c r="D45" s="16"/>
      <c r="E45" s="14"/>
      <c r="F45" s="14"/>
      <c r="AD45" s="15"/>
      <c r="AE45" s="15"/>
      <c r="AF45" s="15"/>
      <c r="AG45" s="15"/>
      <c r="AH45" s="15"/>
    </row>
    <row r="46" spans="1:34" s="12" customFormat="1" ht="15" customHeight="1">
      <c r="A46" s="13"/>
      <c r="C46" s="13"/>
      <c r="D46" s="16"/>
      <c r="E46" s="14"/>
      <c r="F46" s="14"/>
      <c r="AD46" s="15"/>
      <c r="AE46" s="15"/>
      <c r="AF46" s="15"/>
      <c r="AG46" s="15"/>
      <c r="AH46" s="15"/>
    </row>
    <row r="47" spans="1:34" s="12" customFormat="1" ht="15" customHeight="1">
      <c r="A47" s="13"/>
      <c r="C47" s="13"/>
      <c r="D47" s="16"/>
      <c r="E47" s="14"/>
      <c r="F47" s="14"/>
      <c r="AD47" s="15"/>
      <c r="AE47" s="15"/>
      <c r="AF47" s="15"/>
      <c r="AG47" s="15"/>
      <c r="AH47" s="15"/>
    </row>
    <row r="48" spans="1:34" s="12" customFormat="1" ht="15" customHeight="1">
      <c r="A48" s="13"/>
      <c r="C48" s="13"/>
      <c r="D48" s="16"/>
      <c r="E48" s="14"/>
      <c r="F48" s="14"/>
      <c r="AD48" s="15"/>
      <c r="AE48" s="15"/>
      <c r="AF48" s="15"/>
      <c r="AG48" s="15"/>
      <c r="AH48" s="15"/>
    </row>
    <row r="49" spans="1:34" s="12" customFormat="1" ht="15" customHeight="1">
      <c r="A49" s="13"/>
      <c r="C49" s="13"/>
      <c r="D49" s="16"/>
      <c r="E49" s="14"/>
      <c r="F49" s="14"/>
      <c r="AD49" s="15"/>
      <c r="AE49" s="15"/>
      <c r="AF49" s="15"/>
      <c r="AG49" s="15"/>
      <c r="AH49" s="15"/>
    </row>
    <row r="50" spans="1:34" s="12" customFormat="1" ht="15" customHeight="1">
      <c r="A50" s="13"/>
      <c r="C50" s="13"/>
      <c r="D50" s="16"/>
      <c r="E50" s="14"/>
      <c r="F50" s="14"/>
      <c r="AD50" s="15"/>
      <c r="AE50" s="15"/>
      <c r="AF50" s="15"/>
      <c r="AG50" s="15"/>
      <c r="AH50" s="15"/>
    </row>
    <row r="51" spans="1:34" s="12" customFormat="1" ht="15" customHeight="1">
      <c r="A51" s="13"/>
      <c r="C51" s="13"/>
      <c r="D51" s="16"/>
      <c r="E51" s="14"/>
      <c r="F51" s="14"/>
      <c r="AD51" s="15"/>
      <c r="AE51" s="15"/>
      <c r="AF51" s="15"/>
      <c r="AG51" s="15"/>
      <c r="AH51" s="15"/>
    </row>
    <row r="52" spans="1:34" s="12" customFormat="1" ht="15" customHeight="1">
      <c r="A52" s="13"/>
      <c r="C52" s="13"/>
      <c r="D52" s="16"/>
      <c r="E52" s="14"/>
      <c r="F52" s="14"/>
      <c r="AD52" s="15"/>
      <c r="AE52" s="15"/>
      <c r="AF52" s="15"/>
      <c r="AG52" s="15"/>
      <c r="AH52" s="15"/>
    </row>
    <row r="53" spans="1:34" s="12" customFormat="1" ht="15" customHeight="1">
      <c r="A53" s="13"/>
      <c r="C53" s="13"/>
      <c r="D53" s="16"/>
      <c r="E53" s="14"/>
      <c r="F53" s="14"/>
      <c r="AD53" s="15"/>
      <c r="AE53" s="15"/>
      <c r="AF53" s="15"/>
      <c r="AG53" s="15"/>
      <c r="AH53" s="15"/>
    </row>
    <row r="54" spans="1:34" s="12" customFormat="1" ht="15" customHeight="1">
      <c r="A54" s="13"/>
      <c r="C54" s="13"/>
      <c r="D54" s="16"/>
      <c r="E54" s="14"/>
      <c r="F54" s="14"/>
      <c r="AD54" s="15"/>
      <c r="AE54" s="15"/>
      <c r="AF54" s="15"/>
      <c r="AG54" s="15"/>
      <c r="AH54" s="15"/>
    </row>
    <row r="55" spans="1:34" s="12" customFormat="1" ht="15" customHeight="1">
      <c r="A55" s="13"/>
      <c r="C55" s="13"/>
      <c r="D55" s="16"/>
      <c r="E55" s="14"/>
      <c r="F55" s="14"/>
      <c r="AD55" s="15"/>
      <c r="AE55" s="15"/>
      <c r="AF55" s="15"/>
      <c r="AG55" s="15"/>
      <c r="AH55" s="15"/>
    </row>
    <row r="56" spans="1:34" s="12" customFormat="1" ht="15" customHeight="1">
      <c r="A56" s="13"/>
      <c r="C56" s="13"/>
      <c r="D56" s="16"/>
      <c r="E56" s="14"/>
      <c r="F56" s="14"/>
      <c r="AD56" s="15"/>
      <c r="AE56" s="15"/>
      <c r="AF56" s="15"/>
      <c r="AG56" s="15"/>
      <c r="AH56" s="15"/>
    </row>
    <row r="57" spans="1:34" s="12" customFormat="1" ht="15" customHeight="1">
      <c r="A57" s="13"/>
      <c r="C57" s="13"/>
      <c r="D57" s="16"/>
      <c r="E57" s="14"/>
      <c r="F57" s="14"/>
      <c r="AD57" s="15"/>
      <c r="AE57" s="15"/>
      <c r="AF57" s="15"/>
      <c r="AG57" s="15"/>
      <c r="AH57" s="15"/>
    </row>
    <row r="58" spans="1:34" s="12" customFormat="1" ht="15" customHeight="1">
      <c r="A58" s="13"/>
      <c r="C58" s="13"/>
      <c r="D58" s="16"/>
      <c r="E58" s="14"/>
      <c r="F58" s="14"/>
      <c r="AD58" s="15"/>
      <c r="AE58" s="15"/>
      <c r="AF58" s="15"/>
      <c r="AG58" s="15"/>
      <c r="AH58" s="15"/>
    </row>
    <row r="59" spans="1:34" s="12" customFormat="1" ht="15" customHeight="1">
      <c r="A59" s="13"/>
      <c r="C59" s="13"/>
      <c r="D59" s="16"/>
      <c r="E59" s="14"/>
      <c r="F59" s="14"/>
      <c r="AD59" s="15"/>
      <c r="AE59" s="15"/>
      <c r="AF59" s="15"/>
      <c r="AG59" s="15"/>
      <c r="AH59" s="15"/>
    </row>
    <row r="60" spans="1:34" s="12" customFormat="1" ht="15" customHeight="1">
      <c r="A60" s="13"/>
      <c r="C60" s="13"/>
      <c r="D60" s="16"/>
      <c r="E60" s="14"/>
      <c r="F60" s="14"/>
      <c r="AD60" s="15"/>
      <c r="AE60" s="15"/>
      <c r="AF60" s="15"/>
      <c r="AG60" s="15"/>
      <c r="AH60" s="15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1">
      <selection activeCell="D29" sqref="D29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347" t="s">
        <v>144</v>
      </c>
      <c r="B1" s="348"/>
      <c r="C1" s="353" t="s">
        <v>0</v>
      </c>
      <c r="D1" s="130"/>
      <c r="E1" s="131"/>
      <c r="F1" s="131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3"/>
      <c r="AA1" s="331" t="s">
        <v>1</v>
      </c>
      <c r="AB1" s="332"/>
      <c r="AC1" s="333"/>
      <c r="AD1" s="337" t="s">
        <v>2</v>
      </c>
      <c r="AE1" s="337"/>
      <c r="AF1" s="337"/>
      <c r="AG1" s="341" t="s">
        <v>3</v>
      </c>
      <c r="AH1" s="344" t="s">
        <v>4</v>
      </c>
      <c r="AI1" s="316" t="s">
        <v>5</v>
      </c>
    </row>
    <row r="2" spans="1:35" ht="19.5" customHeight="1">
      <c r="A2" s="349"/>
      <c r="B2" s="350"/>
      <c r="C2" s="354"/>
      <c r="D2" s="319" t="s">
        <v>1</v>
      </c>
      <c r="E2" s="320"/>
      <c r="F2" s="321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4"/>
      <c r="Y2" s="325" t="s">
        <v>6</v>
      </c>
      <c r="Z2" s="327" t="s">
        <v>7</v>
      </c>
      <c r="AA2" s="334"/>
      <c r="AB2" s="335"/>
      <c r="AC2" s="336"/>
      <c r="AD2" s="338"/>
      <c r="AE2" s="338"/>
      <c r="AF2" s="338"/>
      <c r="AG2" s="342"/>
      <c r="AH2" s="345"/>
      <c r="AI2" s="317"/>
    </row>
    <row r="3" spans="1:35" ht="19.5" customHeight="1">
      <c r="A3" s="349"/>
      <c r="B3" s="350"/>
      <c r="C3" s="354"/>
      <c r="D3" s="322"/>
      <c r="E3" s="320"/>
      <c r="F3" s="320"/>
      <c r="G3" s="329" t="s">
        <v>8</v>
      </c>
      <c r="H3" s="330"/>
      <c r="I3" s="330"/>
      <c r="J3" s="329" t="s">
        <v>9</v>
      </c>
      <c r="K3" s="330"/>
      <c r="L3" s="330"/>
      <c r="M3" s="329" t="s">
        <v>10</v>
      </c>
      <c r="N3" s="330"/>
      <c r="O3" s="330"/>
      <c r="P3" s="329" t="s">
        <v>11</v>
      </c>
      <c r="Q3" s="330"/>
      <c r="R3" s="330"/>
      <c r="S3" s="329" t="s">
        <v>12</v>
      </c>
      <c r="T3" s="330"/>
      <c r="U3" s="330"/>
      <c r="V3" s="329" t="s">
        <v>13</v>
      </c>
      <c r="W3" s="330"/>
      <c r="X3" s="330"/>
      <c r="Y3" s="325"/>
      <c r="Z3" s="327"/>
      <c r="AA3" s="334"/>
      <c r="AB3" s="335"/>
      <c r="AC3" s="336"/>
      <c r="AD3" s="338"/>
      <c r="AE3" s="338"/>
      <c r="AF3" s="338"/>
      <c r="AG3" s="342"/>
      <c r="AH3" s="345"/>
      <c r="AI3" s="317"/>
    </row>
    <row r="4" spans="1:35" ht="19.5" customHeight="1" thickBot="1">
      <c r="A4" s="351"/>
      <c r="B4" s="352"/>
      <c r="C4" s="355"/>
      <c r="D4" s="134" t="s">
        <v>14</v>
      </c>
      <c r="E4" s="135" t="s">
        <v>15</v>
      </c>
      <c r="F4" s="135" t="s">
        <v>16</v>
      </c>
      <c r="G4" s="136" t="s">
        <v>14</v>
      </c>
      <c r="H4" s="137" t="s">
        <v>15</v>
      </c>
      <c r="I4" s="137" t="s">
        <v>16</v>
      </c>
      <c r="J4" s="136" t="s">
        <v>14</v>
      </c>
      <c r="K4" s="137" t="s">
        <v>15</v>
      </c>
      <c r="L4" s="137" t="s">
        <v>16</v>
      </c>
      <c r="M4" s="136" t="s">
        <v>14</v>
      </c>
      <c r="N4" s="137" t="s">
        <v>15</v>
      </c>
      <c r="O4" s="137" t="s">
        <v>16</v>
      </c>
      <c r="P4" s="136" t="s">
        <v>14</v>
      </c>
      <c r="Q4" s="137" t="s">
        <v>15</v>
      </c>
      <c r="R4" s="137" t="s">
        <v>16</v>
      </c>
      <c r="S4" s="136" t="s">
        <v>14</v>
      </c>
      <c r="T4" s="137" t="s">
        <v>15</v>
      </c>
      <c r="U4" s="137" t="s">
        <v>16</v>
      </c>
      <c r="V4" s="136" t="s">
        <v>14</v>
      </c>
      <c r="W4" s="137" t="s">
        <v>15</v>
      </c>
      <c r="X4" s="137" t="s">
        <v>16</v>
      </c>
      <c r="Y4" s="326"/>
      <c r="Z4" s="328"/>
      <c r="AA4" s="138" t="s">
        <v>14</v>
      </c>
      <c r="AB4" s="137" t="s">
        <v>97</v>
      </c>
      <c r="AC4" s="139" t="s">
        <v>17</v>
      </c>
      <c r="AD4" s="140"/>
      <c r="AE4" s="141" t="s">
        <v>97</v>
      </c>
      <c r="AF4" s="142" t="s">
        <v>17</v>
      </c>
      <c r="AG4" s="343"/>
      <c r="AH4" s="346"/>
      <c r="AI4" s="318"/>
    </row>
    <row r="5" spans="1:35" s="2" customFormat="1" ht="39.75" customHeight="1" thickBot="1">
      <c r="A5" s="339" t="s">
        <v>18</v>
      </c>
      <c r="B5" s="340"/>
      <c r="C5" s="143">
        <f>SUM(C6:C38)</f>
        <v>1227701</v>
      </c>
      <c r="D5" s="144">
        <f>SUM(E5:F5)</f>
        <v>22464.499999999996</v>
      </c>
      <c r="E5" s="145">
        <f>SUM(E6:E38)</f>
        <v>20401.799999999996</v>
      </c>
      <c r="F5" s="145">
        <f>SUM(F6:F38)</f>
        <v>2062.7</v>
      </c>
      <c r="G5" s="146">
        <f aca="true" t="shared" si="0" ref="G5:AC5">SUM(G6:G38)</f>
        <v>501.6</v>
      </c>
      <c r="H5" s="146">
        <f t="shared" si="0"/>
        <v>501.6</v>
      </c>
      <c r="I5" s="146">
        <f t="shared" si="0"/>
        <v>0</v>
      </c>
      <c r="J5" s="146">
        <f t="shared" si="0"/>
        <v>17082.100000000002</v>
      </c>
      <c r="K5" s="146">
        <f t="shared" si="0"/>
        <v>15818.699999999999</v>
      </c>
      <c r="L5" s="146">
        <f t="shared" si="0"/>
        <v>1263.3999999999999</v>
      </c>
      <c r="M5" s="146">
        <f t="shared" si="0"/>
        <v>1110.900000000001</v>
      </c>
      <c r="N5" s="146">
        <f t="shared" si="0"/>
        <v>791.4000000000001</v>
      </c>
      <c r="O5" s="146">
        <f t="shared" si="0"/>
        <v>319.50000000000006</v>
      </c>
      <c r="P5" s="146">
        <f t="shared" si="0"/>
        <v>3166.7999999999993</v>
      </c>
      <c r="Q5" s="146">
        <f t="shared" si="0"/>
        <v>3033.1</v>
      </c>
      <c r="R5" s="146">
        <f t="shared" si="0"/>
        <v>133.70000000000002</v>
      </c>
      <c r="S5" s="146">
        <f t="shared" si="0"/>
        <v>0.7</v>
      </c>
      <c r="T5" s="146">
        <f t="shared" si="0"/>
        <v>0.4</v>
      </c>
      <c r="U5" s="146">
        <f t="shared" si="0"/>
        <v>0.30000000000000004</v>
      </c>
      <c r="V5" s="146">
        <f t="shared" si="0"/>
        <v>602.4000000000002</v>
      </c>
      <c r="W5" s="146">
        <f t="shared" si="0"/>
        <v>256.6</v>
      </c>
      <c r="X5" s="146">
        <f t="shared" si="0"/>
        <v>345.80000000000007</v>
      </c>
      <c r="Y5" s="147">
        <f t="shared" si="0"/>
        <v>10854.900000000003</v>
      </c>
      <c r="Z5" s="148">
        <f t="shared" si="0"/>
        <v>33319.4</v>
      </c>
      <c r="AA5" s="149">
        <f t="shared" si="0"/>
        <v>22464.5</v>
      </c>
      <c r="AB5" s="150">
        <f t="shared" si="0"/>
        <v>19297.699999999993</v>
      </c>
      <c r="AC5" s="151">
        <f t="shared" si="0"/>
        <v>3166.7999999999993</v>
      </c>
      <c r="AD5" s="152">
        <f>AA5/C5/31*1000000</f>
        <v>590.2587766260519</v>
      </c>
      <c r="AE5" s="153">
        <f>AB5/C5/31*1000000</f>
        <v>507.05053723414994</v>
      </c>
      <c r="AF5" s="154">
        <f>AC5/C5/31*1000000</f>
        <v>83.20823939190194</v>
      </c>
      <c r="AG5" s="155">
        <f>Z5/C5/31*1000000</f>
        <v>875.4732258413976</v>
      </c>
      <c r="AH5" s="156">
        <f>Y5/C5/31*1000000</f>
        <v>285.2144492153457</v>
      </c>
      <c r="AI5" s="157">
        <f>AC5*100/AA5</f>
        <v>14.09690845556322</v>
      </c>
    </row>
    <row r="6" spans="1:35" s="180" customFormat="1" ht="19.5" customHeight="1" thickTop="1">
      <c r="A6" s="103">
        <v>1</v>
      </c>
      <c r="B6" s="104" t="s">
        <v>19</v>
      </c>
      <c r="C6" s="158">
        <v>287326</v>
      </c>
      <c r="D6" s="159">
        <f>G6+J6+M6+P6+S6+V6</f>
        <v>5056.4</v>
      </c>
      <c r="E6" s="160">
        <f>H6+K6+N6+Q6+T6+W6</f>
        <v>4949.4</v>
      </c>
      <c r="F6" s="160">
        <f>I6+L6+O6+R6+U6+X6</f>
        <v>107</v>
      </c>
      <c r="G6" s="161">
        <f aca="true" t="shared" si="1" ref="G6:G38">SUM(H6:I6)</f>
        <v>0</v>
      </c>
      <c r="H6" s="105">
        <v>0</v>
      </c>
      <c r="I6" s="105">
        <v>0</v>
      </c>
      <c r="J6" s="161">
        <f>SUM(K6:L6)</f>
        <v>3820.4</v>
      </c>
      <c r="K6" s="105">
        <v>3745</v>
      </c>
      <c r="L6" s="105">
        <v>75.4</v>
      </c>
      <c r="M6" s="161">
        <f>SUM(N6:O6)</f>
        <v>297.8</v>
      </c>
      <c r="N6" s="105">
        <v>294.5</v>
      </c>
      <c r="O6" s="105">
        <v>3.3</v>
      </c>
      <c r="P6" s="161">
        <f>SUM(Q6:R6)</f>
        <v>834.4</v>
      </c>
      <c r="Q6" s="105">
        <v>831</v>
      </c>
      <c r="R6" s="105">
        <v>3.4</v>
      </c>
      <c r="S6" s="161">
        <f>SUM(T6:U6)</f>
        <v>0</v>
      </c>
      <c r="T6" s="105">
        <v>0</v>
      </c>
      <c r="U6" s="105">
        <v>0</v>
      </c>
      <c r="V6" s="161">
        <f>SUM(W6:X6)</f>
        <v>103.80000000000001</v>
      </c>
      <c r="W6" s="105">
        <v>78.9</v>
      </c>
      <c r="X6" s="105">
        <v>24.9</v>
      </c>
      <c r="Y6" s="170">
        <v>3355.2</v>
      </c>
      <c r="Z6" s="162">
        <f aca="true" t="shared" si="2" ref="Z6:Z38">D6+Y6</f>
        <v>8411.599999999999</v>
      </c>
      <c r="AA6" s="171">
        <f aca="true" t="shared" si="3" ref="AA6:AA38">SUM(AB6:AC6)</f>
        <v>5056.4</v>
      </c>
      <c r="AB6" s="172">
        <f aca="true" t="shared" si="4" ref="AB6:AB38">G6+J6+M6+S6+V6</f>
        <v>4222</v>
      </c>
      <c r="AC6" s="173">
        <f aca="true" t="shared" si="5" ref="AC6:AC38">P6</f>
        <v>834.4</v>
      </c>
      <c r="AD6" s="174">
        <f aca="true" t="shared" si="6" ref="AD6:AD38">AA6/C6/31*1000000</f>
        <v>567.6815791795898</v>
      </c>
      <c r="AE6" s="175">
        <f aca="true" t="shared" si="7" ref="AE6:AE38">AB6/C6/31*1000000</f>
        <v>474.00356524330124</v>
      </c>
      <c r="AF6" s="176">
        <f aca="true" t="shared" si="8" ref="AF6:AF38">AC6/C6/31*1000000</f>
        <v>93.67801393628861</v>
      </c>
      <c r="AG6" s="177">
        <f aca="true" t="shared" si="9" ref="AG6:AG38">Z6/C6/31*1000000</f>
        <v>944.3695853625183</v>
      </c>
      <c r="AH6" s="178">
        <f aca="true" t="shared" si="10" ref="AH6:AH38">Y6/C6/31*1000000</f>
        <v>376.6880061829285</v>
      </c>
      <c r="AI6" s="179">
        <f aca="true" t="shared" si="11" ref="AI6:AI38">AC6*100/AA6</f>
        <v>16.50185903014002</v>
      </c>
    </row>
    <row r="7" spans="1:35" s="181" customFormat="1" ht="19.5" customHeight="1">
      <c r="A7" s="102">
        <v>2</v>
      </c>
      <c r="B7" s="106" t="s">
        <v>20</v>
      </c>
      <c r="C7" s="163">
        <v>51150</v>
      </c>
      <c r="D7" s="159">
        <f aca="true" t="shared" si="12" ref="D7:F38">G7+J7+M7+P7+S7+V7</f>
        <v>1157.1999999999998</v>
      </c>
      <c r="E7" s="160">
        <f t="shared" si="12"/>
        <v>910.5</v>
      </c>
      <c r="F7" s="160">
        <f t="shared" si="12"/>
        <v>246.7</v>
      </c>
      <c r="G7" s="161">
        <f>SUM(H7:I7)</f>
        <v>0</v>
      </c>
      <c r="H7" s="105">
        <v>0</v>
      </c>
      <c r="I7" s="105">
        <v>0</v>
      </c>
      <c r="J7" s="161">
        <f>SUM(K7:L7)</f>
        <v>874.4</v>
      </c>
      <c r="K7" s="105">
        <v>773.5</v>
      </c>
      <c r="L7" s="105">
        <v>100.9</v>
      </c>
      <c r="M7" s="161">
        <f>SUM(N7:O7)</f>
        <v>50.8</v>
      </c>
      <c r="N7" s="105">
        <v>27.1</v>
      </c>
      <c r="O7" s="105">
        <v>23.7</v>
      </c>
      <c r="P7" s="161">
        <f>SUM(Q7:R7)</f>
        <v>153.7</v>
      </c>
      <c r="Q7" s="105">
        <v>109.9</v>
      </c>
      <c r="R7" s="105">
        <v>43.8</v>
      </c>
      <c r="S7" s="161">
        <f>SUM(T7:U7)</f>
        <v>0</v>
      </c>
      <c r="T7" s="105">
        <v>0</v>
      </c>
      <c r="U7" s="105">
        <v>0</v>
      </c>
      <c r="V7" s="161">
        <f>SUM(W7:X7)</f>
        <v>78.3</v>
      </c>
      <c r="W7" s="105">
        <v>0</v>
      </c>
      <c r="X7" s="105">
        <v>78.3</v>
      </c>
      <c r="Y7" s="170">
        <v>462.5</v>
      </c>
      <c r="Z7" s="162">
        <f>D7+Y7</f>
        <v>1619.6999999999998</v>
      </c>
      <c r="AA7" s="171">
        <f>SUM(AB7:AC7)</f>
        <v>1157.1999999999998</v>
      </c>
      <c r="AB7" s="172">
        <f>G7+J7+M7+S7+V7</f>
        <v>1003.4999999999999</v>
      </c>
      <c r="AC7" s="173">
        <f>P7</f>
        <v>153.7</v>
      </c>
      <c r="AD7" s="174">
        <f t="shared" si="6"/>
        <v>729.7953520638222</v>
      </c>
      <c r="AE7" s="175">
        <f t="shared" si="7"/>
        <v>632.8634944659918</v>
      </c>
      <c r="AF7" s="176">
        <f t="shared" si="8"/>
        <v>96.93185759783054</v>
      </c>
      <c r="AG7" s="177">
        <f t="shared" si="9"/>
        <v>1021.473843534197</v>
      </c>
      <c r="AH7" s="178">
        <f t="shared" si="10"/>
        <v>291.6784914703749</v>
      </c>
      <c r="AI7" s="179">
        <f>AC7*100/AA7</f>
        <v>13.282060145178017</v>
      </c>
    </row>
    <row r="8" spans="1:35" s="181" customFormat="1" ht="19.5" customHeight="1">
      <c r="A8" s="102">
        <v>3</v>
      </c>
      <c r="B8" s="107" t="s">
        <v>21</v>
      </c>
      <c r="C8" s="163">
        <v>35471</v>
      </c>
      <c r="D8" s="159">
        <f t="shared" si="12"/>
        <v>739.6</v>
      </c>
      <c r="E8" s="160">
        <f t="shared" si="12"/>
        <v>644.1</v>
      </c>
      <c r="F8" s="160">
        <f t="shared" si="12"/>
        <v>95.50000000000001</v>
      </c>
      <c r="G8" s="161">
        <f>SUM(H8:I8)</f>
        <v>0</v>
      </c>
      <c r="H8" s="105">
        <v>0</v>
      </c>
      <c r="I8" s="105">
        <v>0</v>
      </c>
      <c r="J8" s="161">
        <f>SUM(K8:L8)</f>
        <v>630.4000000000001</v>
      </c>
      <c r="K8" s="105">
        <v>573.7</v>
      </c>
      <c r="L8" s="105">
        <v>56.7</v>
      </c>
      <c r="M8" s="161">
        <f>SUM(N8:O8)</f>
        <v>76.4</v>
      </c>
      <c r="N8" s="105">
        <v>44.8</v>
      </c>
      <c r="O8" s="105">
        <v>31.6</v>
      </c>
      <c r="P8" s="161">
        <f>SUM(Q8:R8)</f>
        <v>32.800000000000004</v>
      </c>
      <c r="Q8" s="105">
        <v>25.6</v>
      </c>
      <c r="R8" s="105">
        <v>7.2</v>
      </c>
      <c r="S8" s="161">
        <f>SUM(T8:U8)</f>
        <v>0</v>
      </c>
      <c r="T8" s="105">
        <v>0</v>
      </c>
      <c r="U8" s="105">
        <v>0</v>
      </c>
      <c r="V8" s="161">
        <f>SUM(W8:X8)</f>
        <v>0</v>
      </c>
      <c r="W8" s="105">
        <v>0</v>
      </c>
      <c r="X8" s="105">
        <v>0</v>
      </c>
      <c r="Y8" s="170">
        <v>83.2</v>
      </c>
      <c r="Z8" s="162">
        <f>D8+Y8</f>
        <v>822.8000000000001</v>
      </c>
      <c r="AA8" s="171">
        <f>SUM(AB8:AC8)</f>
        <v>739.6</v>
      </c>
      <c r="AB8" s="172">
        <f>G8+J8+M8+S8+V8</f>
        <v>706.8000000000001</v>
      </c>
      <c r="AC8" s="173">
        <f>P8</f>
        <v>32.800000000000004</v>
      </c>
      <c r="AD8" s="174">
        <f t="shared" si="6"/>
        <v>672.6076094874414</v>
      </c>
      <c r="AE8" s="175">
        <f t="shared" si="7"/>
        <v>642.7786078768572</v>
      </c>
      <c r="AF8" s="176">
        <f t="shared" si="8"/>
        <v>29.829001610584207</v>
      </c>
      <c r="AG8" s="177">
        <f t="shared" si="9"/>
        <v>748.2714184508744</v>
      </c>
      <c r="AH8" s="178">
        <f t="shared" si="10"/>
        <v>75.6638089634331</v>
      </c>
      <c r="AI8" s="179">
        <f>AC8*100/AA8</f>
        <v>4.434829637641969</v>
      </c>
    </row>
    <row r="9" spans="1:35" s="180" customFormat="1" ht="19.5" customHeight="1">
      <c r="A9" s="108">
        <v>4</v>
      </c>
      <c r="B9" s="107" t="s">
        <v>22</v>
      </c>
      <c r="C9" s="163">
        <v>94691</v>
      </c>
      <c r="D9" s="164">
        <f t="shared" si="12"/>
        <v>1422.3</v>
      </c>
      <c r="E9" s="160">
        <f t="shared" si="12"/>
        <v>1374.3</v>
      </c>
      <c r="F9" s="160">
        <f t="shared" si="12"/>
        <v>48</v>
      </c>
      <c r="G9" s="165">
        <f t="shared" si="1"/>
        <v>0</v>
      </c>
      <c r="H9" s="109">
        <v>0</v>
      </c>
      <c r="I9" s="109">
        <v>0</v>
      </c>
      <c r="J9" s="165">
        <f aca="true" t="shared" si="13" ref="J9:J38">SUM(K9:L9)</f>
        <v>1238.8000000000002</v>
      </c>
      <c r="K9" s="105">
        <v>1210.4</v>
      </c>
      <c r="L9" s="105">
        <v>28.4</v>
      </c>
      <c r="M9" s="165">
        <f aca="true" t="shared" si="14" ref="M9:M38">SUM(N9:O9)</f>
        <v>73.6</v>
      </c>
      <c r="N9" s="105">
        <v>60.8</v>
      </c>
      <c r="O9" s="105">
        <v>12.8</v>
      </c>
      <c r="P9" s="165">
        <f aca="true" t="shared" si="15" ref="P9:P38">SUM(Q9:R9)</f>
        <v>103.1</v>
      </c>
      <c r="Q9" s="105">
        <v>103.1</v>
      </c>
      <c r="R9" s="105">
        <v>0</v>
      </c>
      <c r="S9" s="165">
        <f aca="true" t="shared" si="16" ref="S9:S38">SUM(T9:U9)</f>
        <v>0</v>
      </c>
      <c r="T9" s="109">
        <v>0</v>
      </c>
      <c r="U9" s="109">
        <v>0</v>
      </c>
      <c r="V9" s="165">
        <f aca="true" t="shared" si="17" ref="V9:V38">SUM(W9:X9)</f>
        <v>6.8</v>
      </c>
      <c r="W9" s="105">
        <v>0</v>
      </c>
      <c r="X9" s="105">
        <v>6.8</v>
      </c>
      <c r="Y9" s="182">
        <v>861.9</v>
      </c>
      <c r="Z9" s="166">
        <f t="shared" si="2"/>
        <v>2284.2</v>
      </c>
      <c r="AA9" s="167">
        <f t="shared" si="3"/>
        <v>1422.3</v>
      </c>
      <c r="AB9" s="183">
        <f t="shared" si="4"/>
        <v>1319.2</v>
      </c>
      <c r="AC9" s="184">
        <f t="shared" si="5"/>
        <v>103.1</v>
      </c>
      <c r="AD9" s="185">
        <f t="shared" si="6"/>
        <v>484.5301576843662</v>
      </c>
      <c r="AE9" s="186">
        <f t="shared" si="7"/>
        <v>449.407427418418</v>
      </c>
      <c r="AF9" s="187">
        <f t="shared" si="8"/>
        <v>35.12273026594822</v>
      </c>
      <c r="AG9" s="188">
        <f t="shared" si="9"/>
        <v>778.1507320415026</v>
      </c>
      <c r="AH9" s="189">
        <f t="shared" si="10"/>
        <v>293.6205743571365</v>
      </c>
      <c r="AI9" s="190">
        <f t="shared" si="11"/>
        <v>7.248822330028827</v>
      </c>
    </row>
    <row r="10" spans="1:35" s="180" customFormat="1" ht="19.5" customHeight="1">
      <c r="A10" s="108">
        <v>5</v>
      </c>
      <c r="B10" s="107" t="s">
        <v>119</v>
      </c>
      <c r="C10" s="163">
        <v>92298</v>
      </c>
      <c r="D10" s="164">
        <f t="shared" si="12"/>
        <v>1451.8</v>
      </c>
      <c r="E10" s="160">
        <f t="shared" si="12"/>
        <v>1341.8</v>
      </c>
      <c r="F10" s="160">
        <f t="shared" si="12"/>
        <v>110</v>
      </c>
      <c r="G10" s="165">
        <f t="shared" si="1"/>
        <v>0</v>
      </c>
      <c r="H10" s="109">
        <v>0</v>
      </c>
      <c r="I10" s="109">
        <v>0</v>
      </c>
      <c r="J10" s="165">
        <f t="shared" si="13"/>
        <v>1072.9</v>
      </c>
      <c r="K10" s="109">
        <v>993.2</v>
      </c>
      <c r="L10" s="109">
        <v>79.7</v>
      </c>
      <c r="M10" s="165">
        <f t="shared" si="14"/>
        <v>79.1</v>
      </c>
      <c r="N10" s="109">
        <v>48.8</v>
      </c>
      <c r="O10" s="109">
        <v>30.3</v>
      </c>
      <c r="P10" s="165">
        <f t="shared" si="15"/>
        <v>299.8</v>
      </c>
      <c r="Q10" s="109">
        <v>299.8</v>
      </c>
      <c r="R10" s="109">
        <v>0</v>
      </c>
      <c r="S10" s="165">
        <f t="shared" si="16"/>
        <v>0</v>
      </c>
      <c r="T10" s="109">
        <v>0</v>
      </c>
      <c r="U10" s="109">
        <v>0</v>
      </c>
      <c r="V10" s="165">
        <f t="shared" si="17"/>
        <v>0</v>
      </c>
      <c r="W10" s="109">
        <v>0</v>
      </c>
      <c r="X10" s="109">
        <v>0</v>
      </c>
      <c r="Y10" s="182">
        <v>676.1</v>
      </c>
      <c r="Z10" s="166">
        <f t="shared" si="2"/>
        <v>2127.9</v>
      </c>
      <c r="AA10" s="167">
        <f t="shared" si="3"/>
        <v>1451.8</v>
      </c>
      <c r="AB10" s="183">
        <f t="shared" si="4"/>
        <v>1152</v>
      </c>
      <c r="AC10" s="184">
        <f t="shared" si="5"/>
        <v>299.8</v>
      </c>
      <c r="AD10" s="185">
        <f t="shared" si="6"/>
        <v>507.40273965325497</v>
      </c>
      <c r="AE10" s="186">
        <f t="shared" si="7"/>
        <v>402.62292056794996</v>
      </c>
      <c r="AF10" s="187">
        <f t="shared" si="8"/>
        <v>104.77981908530502</v>
      </c>
      <c r="AG10" s="188">
        <f t="shared" si="9"/>
        <v>743.6990561428305</v>
      </c>
      <c r="AH10" s="189">
        <f t="shared" si="10"/>
        <v>236.2963164895755</v>
      </c>
      <c r="AI10" s="190">
        <f t="shared" si="11"/>
        <v>20.65022730403637</v>
      </c>
    </row>
    <row r="11" spans="1:36" s="180" customFormat="1" ht="19.5" customHeight="1">
      <c r="A11" s="108">
        <v>6</v>
      </c>
      <c r="B11" s="107" t="s">
        <v>120</v>
      </c>
      <c r="C11" s="163">
        <v>34418</v>
      </c>
      <c r="D11" s="164">
        <f>G11+J11+M11+P11+S11+V11</f>
        <v>861.1</v>
      </c>
      <c r="E11" s="160">
        <f t="shared" si="12"/>
        <v>683.6</v>
      </c>
      <c r="F11" s="160">
        <f t="shared" si="12"/>
        <v>177.5</v>
      </c>
      <c r="G11" s="165">
        <f>SUM(H11:I11)</f>
        <v>0</v>
      </c>
      <c r="H11" s="109">
        <v>0</v>
      </c>
      <c r="I11" s="109">
        <v>0</v>
      </c>
      <c r="J11" s="165">
        <f t="shared" si="13"/>
        <v>692.4</v>
      </c>
      <c r="K11" s="109">
        <v>566</v>
      </c>
      <c r="L11" s="109">
        <v>126.4</v>
      </c>
      <c r="M11" s="165">
        <f t="shared" si="14"/>
        <v>66.6</v>
      </c>
      <c r="N11" s="109">
        <v>25.5</v>
      </c>
      <c r="O11" s="109">
        <v>41.1</v>
      </c>
      <c r="P11" s="165">
        <f t="shared" si="15"/>
        <v>102.1</v>
      </c>
      <c r="Q11" s="109">
        <v>92.1</v>
      </c>
      <c r="R11" s="109">
        <v>10</v>
      </c>
      <c r="S11" s="165">
        <f t="shared" si="16"/>
        <v>0</v>
      </c>
      <c r="T11" s="109">
        <v>0</v>
      </c>
      <c r="U11" s="109">
        <v>0</v>
      </c>
      <c r="V11" s="165">
        <f t="shared" si="17"/>
        <v>0</v>
      </c>
      <c r="W11" s="109">
        <v>0</v>
      </c>
      <c r="X11" s="109">
        <v>0</v>
      </c>
      <c r="Y11" s="182">
        <v>331.5</v>
      </c>
      <c r="Z11" s="166">
        <f t="shared" si="2"/>
        <v>1192.6</v>
      </c>
      <c r="AA11" s="167">
        <f t="shared" si="3"/>
        <v>861.1</v>
      </c>
      <c r="AB11" s="183">
        <f t="shared" si="4"/>
        <v>759</v>
      </c>
      <c r="AC11" s="184">
        <f t="shared" si="5"/>
        <v>102.1</v>
      </c>
      <c r="AD11" s="185">
        <f t="shared" si="6"/>
        <v>807.0608215131242</v>
      </c>
      <c r="AE11" s="186">
        <f t="shared" si="7"/>
        <v>711.3682075583107</v>
      </c>
      <c r="AF11" s="187">
        <f t="shared" si="8"/>
        <v>95.6926139548136</v>
      </c>
      <c r="AG11" s="188">
        <f t="shared" si="9"/>
        <v>1117.757212561319</v>
      </c>
      <c r="AH11" s="189">
        <f t="shared" si="10"/>
        <v>310.696391048195</v>
      </c>
      <c r="AI11" s="190">
        <f t="shared" si="11"/>
        <v>11.85692718615724</v>
      </c>
      <c r="AJ11" s="191"/>
    </row>
    <row r="12" spans="1:35" s="180" customFormat="1" ht="19.5" customHeight="1">
      <c r="A12" s="108">
        <v>7</v>
      </c>
      <c r="B12" s="107" t="s">
        <v>25</v>
      </c>
      <c r="C12" s="163">
        <v>26378</v>
      </c>
      <c r="D12" s="164">
        <f>G12+J12+M12+P12+S12+V12</f>
        <v>447.49999999999994</v>
      </c>
      <c r="E12" s="160">
        <f>H12+K12+N12+Q12+T12+W12</f>
        <v>421.3</v>
      </c>
      <c r="F12" s="160">
        <f>I12+L12+O12+R12+U12+X12</f>
        <v>26.2</v>
      </c>
      <c r="G12" s="165">
        <f>SUM(H12:I12)</f>
        <v>0</v>
      </c>
      <c r="H12" s="109">
        <v>0</v>
      </c>
      <c r="I12" s="109">
        <v>0</v>
      </c>
      <c r="J12" s="165">
        <f>SUM(K12:L12)</f>
        <v>321.59999999999997</v>
      </c>
      <c r="K12" s="109">
        <v>308.7</v>
      </c>
      <c r="L12" s="109">
        <v>12.9</v>
      </c>
      <c r="M12" s="165">
        <f>SUM(N12:O12)</f>
        <v>21</v>
      </c>
      <c r="N12" s="109">
        <v>18.6</v>
      </c>
      <c r="O12" s="109">
        <v>2.4</v>
      </c>
      <c r="P12" s="165">
        <f>SUM(Q12:R12)</f>
        <v>97</v>
      </c>
      <c r="Q12" s="109">
        <v>88.4</v>
      </c>
      <c r="R12" s="109">
        <v>8.6</v>
      </c>
      <c r="S12" s="165">
        <f t="shared" si="16"/>
        <v>0.5</v>
      </c>
      <c r="T12" s="109">
        <v>0.4</v>
      </c>
      <c r="U12" s="109">
        <v>0.1</v>
      </c>
      <c r="V12" s="165">
        <f>SUM(W12:X12)</f>
        <v>7.4</v>
      </c>
      <c r="W12" s="109">
        <v>5.2</v>
      </c>
      <c r="X12" s="109">
        <v>2.2</v>
      </c>
      <c r="Y12" s="182">
        <v>173.9</v>
      </c>
      <c r="Z12" s="166">
        <f>D12+Y12</f>
        <v>621.4</v>
      </c>
      <c r="AA12" s="167">
        <f>SUM(AB12:AC12)</f>
        <v>447.49999999999994</v>
      </c>
      <c r="AB12" s="183">
        <f>G12+J12+M12+S12+V12</f>
        <v>350.49999999999994</v>
      </c>
      <c r="AC12" s="184">
        <f>P12</f>
        <v>97</v>
      </c>
      <c r="AD12" s="185">
        <f t="shared" si="6"/>
        <v>547.254677040251</v>
      </c>
      <c r="AE12" s="186">
        <f t="shared" si="7"/>
        <v>428.63187553655405</v>
      </c>
      <c r="AF12" s="187">
        <f t="shared" si="8"/>
        <v>118.62280150369688</v>
      </c>
      <c r="AG12" s="188">
        <f t="shared" si="9"/>
        <v>759.9196789113116</v>
      </c>
      <c r="AH12" s="189">
        <f t="shared" si="10"/>
        <v>212.6650018710607</v>
      </c>
      <c r="AI12" s="190">
        <f>AC12*100/AA12</f>
        <v>21.67597765363129</v>
      </c>
    </row>
    <row r="13" spans="1:35" s="180" customFormat="1" ht="19.5" customHeight="1">
      <c r="A13" s="108">
        <v>8</v>
      </c>
      <c r="B13" s="107" t="s">
        <v>145</v>
      </c>
      <c r="C13" s="163">
        <v>114438</v>
      </c>
      <c r="D13" s="164">
        <f t="shared" si="12"/>
        <v>1991.8</v>
      </c>
      <c r="E13" s="160">
        <f t="shared" si="12"/>
        <v>1801.4</v>
      </c>
      <c r="F13" s="160">
        <f t="shared" si="12"/>
        <v>190.39999999999998</v>
      </c>
      <c r="G13" s="165">
        <f t="shared" si="1"/>
        <v>0</v>
      </c>
      <c r="H13" s="109">
        <v>0</v>
      </c>
      <c r="I13" s="109">
        <v>0</v>
      </c>
      <c r="J13" s="165">
        <f>SUM(K13:L13)</f>
        <v>1630.3</v>
      </c>
      <c r="K13" s="109">
        <v>1503.2</v>
      </c>
      <c r="L13" s="109">
        <v>127.1</v>
      </c>
      <c r="M13" s="165">
        <f t="shared" si="14"/>
        <v>111.7</v>
      </c>
      <c r="N13" s="109">
        <v>86.2</v>
      </c>
      <c r="O13" s="109">
        <v>25.5</v>
      </c>
      <c r="P13" s="165">
        <f t="shared" si="15"/>
        <v>212.1</v>
      </c>
      <c r="Q13" s="109">
        <v>212</v>
      </c>
      <c r="R13" s="109">
        <v>0.1</v>
      </c>
      <c r="S13" s="165">
        <f t="shared" si="16"/>
        <v>0</v>
      </c>
      <c r="T13" s="109">
        <v>0</v>
      </c>
      <c r="U13" s="109">
        <v>0</v>
      </c>
      <c r="V13" s="165">
        <f t="shared" si="17"/>
        <v>37.7</v>
      </c>
      <c r="W13" s="109">
        <v>0</v>
      </c>
      <c r="X13" s="109">
        <v>37.7</v>
      </c>
      <c r="Y13" s="182">
        <v>751.1</v>
      </c>
      <c r="Z13" s="166">
        <f t="shared" si="2"/>
        <v>2742.9</v>
      </c>
      <c r="AA13" s="167">
        <f t="shared" si="3"/>
        <v>1991.8</v>
      </c>
      <c r="AB13" s="183">
        <f t="shared" si="4"/>
        <v>1779.7</v>
      </c>
      <c r="AC13" s="184">
        <f t="shared" si="5"/>
        <v>212.1</v>
      </c>
      <c r="AD13" s="185">
        <f t="shared" si="6"/>
        <v>561.453476146261</v>
      </c>
      <c r="AE13" s="186">
        <f t="shared" si="7"/>
        <v>501.6662071982631</v>
      </c>
      <c r="AF13" s="187">
        <f t="shared" si="8"/>
        <v>59.78726894799776</v>
      </c>
      <c r="AG13" s="188">
        <f t="shared" si="9"/>
        <v>773.1753889555072</v>
      </c>
      <c r="AH13" s="189">
        <f t="shared" si="10"/>
        <v>211.72191280924622</v>
      </c>
      <c r="AI13" s="190">
        <f t="shared" si="11"/>
        <v>10.648659503966261</v>
      </c>
    </row>
    <row r="14" spans="1:35" s="181" customFormat="1" ht="17.25" customHeight="1">
      <c r="A14" s="102">
        <v>9</v>
      </c>
      <c r="B14" s="107" t="s">
        <v>146</v>
      </c>
      <c r="C14" s="163">
        <v>18766</v>
      </c>
      <c r="D14" s="164">
        <f t="shared" si="12"/>
        <v>320.9</v>
      </c>
      <c r="E14" s="160">
        <f>H14+K14+N14+Q14+T14+W14</f>
        <v>230.5</v>
      </c>
      <c r="F14" s="160">
        <f t="shared" si="12"/>
        <v>90.4</v>
      </c>
      <c r="G14" s="165">
        <f>SUM(H14:I14)</f>
        <v>0</v>
      </c>
      <c r="H14" s="109">
        <v>0</v>
      </c>
      <c r="I14" s="109">
        <v>0</v>
      </c>
      <c r="J14" s="165">
        <f t="shared" si="13"/>
        <v>252.2</v>
      </c>
      <c r="K14" s="109">
        <v>181.5</v>
      </c>
      <c r="L14" s="109">
        <v>70.7</v>
      </c>
      <c r="M14" s="165">
        <f t="shared" si="14"/>
        <v>8.7</v>
      </c>
      <c r="N14" s="109">
        <v>0.9</v>
      </c>
      <c r="O14" s="109">
        <v>7.8</v>
      </c>
      <c r="P14" s="165">
        <f t="shared" si="15"/>
        <v>60</v>
      </c>
      <c r="Q14" s="109">
        <v>48.1</v>
      </c>
      <c r="R14" s="109">
        <v>11.9</v>
      </c>
      <c r="S14" s="165">
        <v>0</v>
      </c>
      <c r="T14" s="109">
        <v>0</v>
      </c>
      <c r="U14" s="109">
        <v>0</v>
      </c>
      <c r="V14" s="165">
        <f t="shared" si="17"/>
        <v>0</v>
      </c>
      <c r="W14" s="109">
        <v>0</v>
      </c>
      <c r="X14" s="109">
        <v>0</v>
      </c>
      <c r="Y14" s="182">
        <v>81.6</v>
      </c>
      <c r="Z14" s="166">
        <f t="shared" si="2"/>
        <v>402.5</v>
      </c>
      <c r="AA14" s="167">
        <f t="shared" si="3"/>
        <v>320.9</v>
      </c>
      <c r="AB14" s="183">
        <f>G14+J14+M14+S14+V14</f>
        <v>260.9</v>
      </c>
      <c r="AC14" s="184">
        <f>P14</f>
        <v>60</v>
      </c>
      <c r="AD14" s="192">
        <f t="shared" si="6"/>
        <v>551.6153097743688</v>
      </c>
      <c r="AE14" s="186">
        <f t="shared" si="7"/>
        <v>448.4775142416106</v>
      </c>
      <c r="AF14" s="187">
        <f t="shared" si="8"/>
        <v>103.13779553275828</v>
      </c>
      <c r="AG14" s="188">
        <f t="shared" si="9"/>
        <v>691.8827116989202</v>
      </c>
      <c r="AH14" s="193">
        <f t="shared" si="10"/>
        <v>140.26740192455125</v>
      </c>
      <c r="AI14" s="190">
        <f>AC14*100/AA14</f>
        <v>18.69741352446245</v>
      </c>
    </row>
    <row r="15" spans="1:35" s="181" customFormat="1" ht="19.5" customHeight="1">
      <c r="A15" s="102">
        <v>10</v>
      </c>
      <c r="B15" s="107" t="s">
        <v>27</v>
      </c>
      <c r="C15" s="163">
        <v>32609</v>
      </c>
      <c r="D15" s="164">
        <f t="shared" si="12"/>
        <v>699.1999999999999</v>
      </c>
      <c r="E15" s="160">
        <f t="shared" si="12"/>
        <v>597.7</v>
      </c>
      <c r="F15" s="160">
        <f t="shared" si="12"/>
        <v>101.5</v>
      </c>
      <c r="G15" s="165">
        <f t="shared" si="1"/>
        <v>501.6</v>
      </c>
      <c r="H15" s="109">
        <v>501.6</v>
      </c>
      <c r="I15" s="109">
        <v>0</v>
      </c>
      <c r="J15" s="165">
        <f t="shared" si="13"/>
        <v>64.8</v>
      </c>
      <c r="K15" s="109">
        <v>0</v>
      </c>
      <c r="L15" s="109">
        <v>64.8</v>
      </c>
      <c r="M15" s="165">
        <f t="shared" si="14"/>
        <v>11</v>
      </c>
      <c r="N15" s="109">
        <v>0</v>
      </c>
      <c r="O15" s="109">
        <v>11</v>
      </c>
      <c r="P15" s="165">
        <f t="shared" si="15"/>
        <v>90.9</v>
      </c>
      <c r="Q15" s="109">
        <v>90.9</v>
      </c>
      <c r="R15" s="109">
        <v>0</v>
      </c>
      <c r="S15" s="165">
        <f t="shared" si="16"/>
        <v>0</v>
      </c>
      <c r="T15" s="109">
        <v>0</v>
      </c>
      <c r="U15" s="109">
        <v>0</v>
      </c>
      <c r="V15" s="165">
        <f t="shared" si="17"/>
        <v>30.9</v>
      </c>
      <c r="W15" s="109">
        <v>5.2</v>
      </c>
      <c r="X15" s="109">
        <v>25.7</v>
      </c>
      <c r="Y15" s="182">
        <v>396.9</v>
      </c>
      <c r="Z15" s="166">
        <f t="shared" si="2"/>
        <v>1096.1</v>
      </c>
      <c r="AA15" s="167">
        <f t="shared" si="3"/>
        <v>699.1999999999999</v>
      </c>
      <c r="AB15" s="183">
        <f>G15+J15+M15+S15+V15</f>
        <v>608.3</v>
      </c>
      <c r="AC15" s="184">
        <f>P15</f>
        <v>90.9</v>
      </c>
      <c r="AD15" s="185">
        <f t="shared" si="6"/>
        <v>691.6752647943028</v>
      </c>
      <c r="AE15" s="186">
        <f t="shared" si="7"/>
        <v>601.7535234187277</v>
      </c>
      <c r="AF15" s="187">
        <f t="shared" si="8"/>
        <v>89.92174137557512</v>
      </c>
      <c r="AG15" s="188">
        <f t="shared" si="9"/>
        <v>1084.3038583252794</v>
      </c>
      <c r="AH15" s="189">
        <f t="shared" si="10"/>
        <v>392.6285935309765</v>
      </c>
      <c r="AI15" s="190">
        <f>AC15*100/AA15</f>
        <v>13.000572082379865</v>
      </c>
    </row>
    <row r="16" spans="1:35" s="180" customFormat="1" ht="19.5" customHeight="1">
      <c r="A16" s="108">
        <v>11</v>
      </c>
      <c r="B16" s="107" t="s">
        <v>123</v>
      </c>
      <c r="C16" s="163">
        <v>26344</v>
      </c>
      <c r="D16" s="164">
        <f>G16+J16+M16+P16+S16+V16</f>
        <v>504.4</v>
      </c>
      <c r="E16" s="160">
        <f t="shared" si="12"/>
        <v>482.59999999999997</v>
      </c>
      <c r="F16" s="160">
        <f t="shared" si="12"/>
        <v>21.800000000000004</v>
      </c>
      <c r="G16" s="165">
        <f t="shared" si="1"/>
        <v>0</v>
      </c>
      <c r="H16" s="109">
        <v>0</v>
      </c>
      <c r="I16" s="109">
        <v>0</v>
      </c>
      <c r="J16" s="165">
        <f t="shared" si="13"/>
        <v>409.09999999999997</v>
      </c>
      <c r="K16" s="109">
        <v>401.2</v>
      </c>
      <c r="L16" s="109">
        <v>7.9</v>
      </c>
      <c r="M16" s="165">
        <f t="shared" si="14"/>
        <v>15.7</v>
      </c>
      <c r="N16" s="109">
        <v>12.5</v>
      </c>
      <c r="O16" s="109">
        <v>3.2</v>
      </c>
      <c r="P16" s="165">
        <f t="shared" si="15"/>
        <v>56.5</v>
      </c>
      <c r="Q16" s="109">
        <v>55.2</v>
      </c>
      <c r="R16" s="109">
        <v>1.3</v>
      </c>
      <c r="S16" s="165">
        <f t="shared" si="16"/>
        <v>0</v>
      </c>
      <c r="T16" s="109">
        <v>0</v>
      </c>
      <c r="U16" s="109">
        <v>0</v>
      </c>
      <c r="V16" s="165">
        <f t="shared" si="17"/>
        <v>23.1</v>
      </c>
      <c r="W16" s="109">
        <v>13.7</v>
      </c>
      <c r="X16" s="109">
        <v>9.4</v>
      </c>
      <c r="Y16" s="182">
        <v>197.1</v>
      </c>
      <c r="Z16" s="166">
        <f t="shared" si="2"/>
        <v>701.5</v>
      </c>
      <c r="AA16" s="167">
        <f t="shared" si="3"/>
        <v>504.4</v>
      </c>
      <c r="AB16" s="183">
        <f t="shared" si="4"/>
        <v>447.9</v>
      </c>
      <c r="AC16" s="184">
        <f t="shared" si="5"/>
        <v>56.5</v>
      </c>
      <c r="AD16" s="185">
        <f t="shared" si="6"/>
        <v>617.6346698274933</v>
      </c>
      <c r="AE16" s="186">
        <f t="shared" si="7"/>
        <v>548.4507704514954</v>
      </c>
      <c r="AF16" s="187">
        <f t="shared" si="8"/>
        <v>69.18389937599797</v>
      </c>
      <c r="AG16" s="188">
        <f t="shared" si="9"/>
        <v>858.9823966772136</v>
      </c>
      <c r="AH16" s="189">
        <f t="shared" si="10"/>
        <v>241.34772684972032</v>
      </c>
      <c r="AI16" s="190">
        <f t="shared" si="11"/>
        <v>11.201427438540842</v>
      </c>
    </row>
    <row r="17" spans="1:35" s="180" customFormat="1" ht="19.5" customHeight="1">
      <c r="A17" s="108">
        <v>12</v>
      </c>
      <c r="B17" s="107" t="s">
        <v>124</v>
      </c>
      <c r="C17" s="163">
        <v>25076</v>
      </c>
      <c r="D17" s="164">
        <f t="shared" si="12"/>
        <v>598.3000000000001</v>
      </c>
      <c r="E17" s="160">
        <f t="shared" si="12"/>
        <v>482.1</v>
      </c>
      <c r="F17" s="160">
        <f t="shared" si="12"/>
        <v>116.19999999999999</v>
      </c>
      <c r="G17" s="165">
        <f t="shared" si="1"/>
        <v>0</v>
      </c>
      <c r="H17" s="109">
        <v>0</v>
      </c>
      <c r="I17" s="109">
        <v>0</v>
      </c>
      <c r="J17" s="165">
        <f t="shared" si="13"/>
        <v>480.1</v>
      </c>
      <c r="K17" s="109">
        <v>400.6</v>
      </c>
      <c r="L17" s="109">
        <v>79.5</v>
      </c>
      <c r="M17" s="165">
        <f t="shared" si="14"/>
        <v>45.6</v>
      </c>
      <c r="N17" s="109">
        <v>17.5</v>
      </c>
      <c r="O17" s="109">
        <v>28.1</v>
      </c>
      <c r="P17" s="165">
        <f t="shared" si="15"/>
        <v>72.6</v>
      </c>
      <c r="Q17" s="109">
        <v>64</v>
      </c>
      <c r="R17" s="109">
        <v>8.6</v>
      </c>
      <c r="S17" s="165">
        <f t="shared" si="16"/>
        <v>0</v>
      </c>
      <c r="T17" s="109">
        <v>0</v>
      </c>
      <c r="U17" s="109">
        <v>0</v>
      </c>
      <c r="V17" s="165">
        <f t="shared" si="17"/>
        <v>0</v>
      </c>
      <c r="W17" s="109">
        <v>0</v>
      </c>
      <c r="X17" s="109">
        <v>0</v>
      </c>
      <c r="Y17" s="182">
        <v>270.4</v>
      </c>
      <c r="Z17" s="166">
        <f t="shared" si="2"/>
        <v>868.7</v>
      </c>
      <c r="AA17" s="167">
        <f t="shared" si="3"/>
        <v>598.3000000000001</v>
      </c>
      <c r="AB17" s="183">
        <f t="shared" si="4"/>
        <v>525.7</v>
      </c>
      <c r="AC17" s="184">
        <f t="shared" si="5"/>
        <v>72.6</v>
      </c>
      <c r="AD17" s="185">
        <f t="shared" si="6"/>
        <v>769.6602328920085</v>
      </c>
      <c r="AE17" s="186">
        <f t="shared" si="7"/>
        <v>676.2667297866101</v>
      </c>
      <c r="AF17" s="187">
        <f t="shared" si="8"/>
        <v>93.3935031053983</v>
      </c>
      <c r="AG17" s="188">
        <f t="shared" si="9"/>
        <v>1117.5060075435192</v>
      </c>
      <c r="AH17" s="189">
        <f t="shared" si="10"/>
        <v>347.84577465151096</v>
      </c>
      <c r="AI17" s="190">
        <f t="shared" si="11"/>
        <v>12.134380745445426</v>
      </c>
    </row>
    <row r="18" spans="1:35" s="180" customFormat="1" ht="19.5" customHeight="1">
      <c r="A18" s="108">
        <v>13</v>
      </c>
      <c r="B18" s="107" t="s">
        <v>125</v>
      </c>
      <c r="C18" s="163">
        <v>115365</v>
      </c>
      <c r="D18" s="164">
        <f t="shared" si="12"/>
        <v>2030.5</v>
      </c>
      <c r="E18" s="160">
        <f t="shared" si="12"/>
        <v>1848.9</v>
      </c>
      <c r="F18" s="160">
        <f t="shared" si="12"/>
        <v>181.6</v>
      </c>
      <c r="G18" s="165">
        <f t="shared" si="1"/>
        <v>0</v>
      </c>
      <c r="H18" s="109">
        <v>0</v>
      </c>
      <c r="I18" s="109">
        <v>0</v>
      </c>
      <c r="J18" s="165">
        <f t="shared" si="13"/>
        <v>1689.8</v>
      </c>
      <c r="K18" s="109">
        <v>1559.7</v>
      </c>
      <c r="L18" s="109">
        <v>130.1</v>
      </c>
      <c r="M18" s="165">
        <f t="shared" si="14"/>
        <v>118.2</v>
      </c>
      <c r="N18" s="109">
        <v>66.7</v>
      </c>
      <c r="O18" s="109">
        <v>51.5</v>
      </c>
      <c r="P18" s="165">
        <f t="shared" si="15"/>
        <v>222.5</v>
      </c>
      <c r="Q18" s="109">
        <v>222.5</v>
      </c>
      <c r="R18" s="109">
        <v>0</v>
      </c>
      <c r="S18" s="165">
        <f t="shared" si="16"/>
        <v>0</v>
      </c>
      <c r="T18" s="109">
        <v>0</v>
      </c>
      <c r="U18" s="109">
        <v>0</v>
      </c>
      <c r="V18" s="165">
        <v>0</v>
      </c>
      <c r="W18" s="109">
        <v>0</v>
      </c>
      <c r="X18" s="109">
        <v>0</v>
      </c>
      <c r="Y18" s="182">
        <v>1173.5</v>
      </c>
      <c r="Z18" s="166">
        <f t="shared" si="2"/>
        <v>3204</v>
      </c>
      <c r="AA18" s="167">
        <f t="shared" si="3"/>
        <v>2030.5</v>
      </c>
      <c r="AB18" s="183">
        <f t="shared" si="4"/>
        <v>1808</v>
      </c>
      <c r="AC18" s="184">
        <f t="shared" si="5"/>
        <v>222.5</v>
      </c>
      <c r="AD18" s="185">
        <f t="shared" si="6"/>
        <v>567.7631864083561</v>
      </c>
      <c r="AE18" s="186">
        <f t="shared" si="7"/>
        <v>505.54830880389443</v>
      </c>
      <c r="AF18" s="187">
        <f t="shared" si="8"/>
        <v>62.21487760446158</v>
      </c>
      <c r="AG18" s="177">
        <f t="shared" si="9"/>
        <v>895.8942375042467</v>
      </c>
      <c r="AH18" s="189">
        <f t="shared" si="10"/>
        <v>328.1310510958906</v>
      </c>
      <c r="AI18" s="190">
        <f t="shared" si="11"/>
        <v>10.957892144791924</v>
      </c>
    </row>
    <row r="19" spans="1:35" s="180" customFormat="1" ht="19.5" customHeight="1">
      <c r="A19" s="108">
        <v>14</v>
      </c>
      <c r="B19" s="107" t="s">
        <v>69</v>
      </c>
      <c r="C19" s="163">
        <v>55325</v>
      </c>
      <c r="D19" s="164">
        <f t="shared" si="12"/>
        <v>1157.6</v>
      </c>
      <c r="E19" s="160">
        <f t="shared" si="12"/>
        <v>1038.8</v>
      </c>
      <c r="F19" s="160">
        <f t="shared" si="12"/>
        <v>118.8</v>
      </c>
      <c r="G19" s="165">
        <f t="shared" si="1"/>
        <v>0</v>
      </c>
      <c r="H19" s="109">
        <v>0</v>
      </c>
      <c r="I19" s="109">
        <v>0</v>
      </c>
      <c r="J19" s="165">
        <f t="shared" si="13"/>
        <v>871.1999999999999</v>
      </c>
      <c r="K19" s="109">
        <v>833.3</v>
      </c>
      <c r="L19" s="109">
        <v>37.9</v>
      </c>
      <c r="M19" s="165">
        <f t="shared" si="14"/>
        <v>0</v>
      </c>
      <c r="N19" s="109">
        <v>0</v>
      </c>
      <c r="O19" s="109">
        <v>0</v>
      </c>
      <c r="P19" s="165">
        <f t="shared" si="15"/>
        <v>177.5</v>
      </c>
      <c r="Q19" s="109">
        <v>156.5</v>
      </c>
      <c r="R19" s="109">
        <v>21</v>
      </c>
      <c r="S19" s="165">
        <f t="shared" si="16"/>
        <v>0</v>
      </c>
      <c r="T19" s="109">
        <v>0</v>
      </c>
      <c r="U19" s="109">
        <v>0</v>
      </c>
      <c r="V19" s="165">
        <f t="shared" si="17"/>
        <v>108.9</v>
      </c>
      <c r="W19" s="109">
        <v>49</v>
      </c>
      <c r="X19" s="109">
        <v>59.9</v>
      </c>
      <c r="Y19" s="182">
        <v>300.4</v>
      </c>
      <c r="Z19" s="166">
        <f t="shared" si="2"/>
        <v>1458</v>
      </c>
      <c r="AA19" s="167">
        <f t="shared" si="3"/>
        <v>1157.6</v>
      </c>
      <c r="AB19" s="183">
        <f t="shared" si="4"/>
        <v>980.0999999999999</v>
      </c>
      <c r="AC19" s="184">
        <f t="shared" si="5"/>
        <v>177.5</v>
      </c>
      <c r="AD19" s="185">
        <f t="shared" si="6"/>
        <v>674.9559057184088</v>
      </c>
      <c r="AE19" s="186">
        <f t="shared" si="7"/>
        <v>571.4618894217455</v>
      </c>
      <c r="AF19" s="187">
        <f t="shared" si="8"/>
        <v>103.4940162966634</v>
      </c>
      <c r="AG19" s="177">
        <f t="shared" si="9"/>
        <v>850.1085958340014</v>
      </c>
      <c r="AH19" s="189">
        <f t="shared" si="10"/>
        <v>175.1526901155926</v>
      </c>
      <c r="AI19" s="190">
        <f t="shared" si="11"/>
        <v>15.333448514167245</v>
      </c>
    </row>
    <row r="20" spans="1:35" s="180" customFormat="1" ht="19.5" customHeight="1">
      <c r="A20" s="108">
        <v>15</v>
      </c>
      <c r="B20" s="107" t="s">
        <v>70</v>
      </c>
      <c r="C20" s="163">
        <v>16263</v>
      </c>
      <c r="D20" s="164">
        <f t="shared" si="12"/>
        <v>376.2</v>
      </c>
      <c r="E20" s="160">
        <f t="shared" si="12"/>
        <v>344.40000000000003</v>
      </c>
      <c r="F20" s="160">
        <f t="shared" si="12"/>
        <v>31.8</v>
      </c>
      <c r="G20" s="165">
        <f>SUM(H20:I20)</f>
        <v>0</v>
      </c>
      <c r="H20" s="109">
        <v>0</v>
      </c>
      <c r="I20" s="109">
        <v>0</v>
      </c>
      <c r="J20" s="165">
        <f>SUM(K20:L20)</f>
        <v>298.2</v>
      </c>
      <c r="K20" s="109">
        <v>287</v>
      </c>
      <c r="L20" s="109">
        <v>11.2</v>
      </c>
      <c r="M20" s="165">
        <f>SUM(N20:O20)</f>
        <v>0</v>
      </c>
      <c r="N20" s="109">
        <v>0</v>
      </c>
      <c r="O20" s="109">
        <v>0</v>
      </c>
      <c r="P20" s="165">
        <f>SUM(Q20:R20)</f>
        <v>47.8</v>
      </c>
      <c r="Q20" s="109">
        <v>47.8</v>
      </c>
      <c r="R20" s="109">
        <v>0</v>
      </c>
      <c r="S20" s="165">
        <f>SUM(T20:U20)</f>
        <v>0</v>
      </c>
      <c r="T20" s="109">
        <v>0</v>
      </c>
      <c r="U20" s="109">
        <v>0</v>
      </c>
      <c r="V20" s="165">
        <f>SUM(W20:X20)</f>
        <v>30.200000000000003</v>
      </c>
      <c r="W20" s="109">
        <v>9.6</v>
      </c>
      <c r="X20" s="109">
        <v>20.6</v>
      </c>
      <c r="Y20" s="182">
        <v>165.6</v>
      </c>
      <c r="Z20" s="166">
        <f>D20+Y20</f>
        <v>541.8</v>
      </c>
      <c r="AA20" s="167">
        <f>SUM(AB20:AC20)</f>
        <v>376.2</v>
      </c>
      <c r="AB20" s="183">
        <f>G20+J20+M20+S20+V20</f>
        <v>328.4</v>
      </c>
      <c r="AC20" s="184">
        <f>P20</f>
        <v>47.8</v>
      </c>
      <c r="AD20" s="185">
        <f t="shared" si="6"/>
        <v>746.2020458075226</v>
      </c>
      <c r="AE20" s="186">
        <f t="shared" si="7"/>
        <v>651.3895583285233</v>
      </c>
      <c r="AF20" s="187">
        <f t="shared" si="8"/>
        <v>94.81248747899943</v>
      </c>
      <c r="AG20" s="188">
        <f t="shared" si="9"/>
        <v>1074.673759751504</v>
      </c>
      <c r="AH20" s="189">
        <f t="shared" si="10"/>
        <v>328.47171394398123</v>
      </c>
      <c r="AI20" s="190">
        <f>AC20*100/AA20</f>
        <v>12.706007442849549</v>
      </c>
    </row>
    <row r="21" spans="1:35" s="180" customFormat="1" ht="19.5" customHeight="1">
      <c r="A21" s="108">
        <v>16</v>
      </c>
      <c r="B21" s="169" t="s">
        <v>71</v>
      </c>
      <c r="C21" s="163">
        <v>5940</v>
      </c>
      <c r="D21" s="164">
        <f t="shared" si="12"/>
        <v>105.9</v>
      </c>
      <c r="E21" s="160">
        <f>H21+K21+N21+Q21+T21+W21</f>
        <v>101.6</v>
      </c>
      <c r="F21" s="160">
        <f t="shared" si="12"/>
        <v>4.300000000000001</v>
      </c>
      <c r="G21" s="165">
        <f>SUM(H21:I21)</f>
        <v>0</v>
      </c>
      <c r="H21" s="109">
        <v>0</v>
      </c>
      <c r="I21" s="109">
        <v>0</v>
      </c>
      <c r="J21" s="165">
        <f>SUM(K21:L21)</f>
        <v>61.9</v>
      </c>
      <c r="K21" s="109">
        <v>60.8</v>
      </c>
      <c r="L21" s="109">
        <v>1.1</v>
      </c>
      <c r="M21" s="165">
        <f>SUM(N21:O21)</f>
        <v>8.100000000000001</v>
      </c>
      <c r="N21" s="109">
        <v>4.9</v>
      </c>
      <c r="O21" s="109">
        <v>3.2</v>
      </c>
      <c r="P21" s="165">
        <f>SUM(Q21:R21)</f>
        <v>35.9</v>
      </c>
      <c r="Q21" s="109">
        <v>35.9</v>
      </c>
      <c r="R21" s="109">
        <v>0</v>
      </c>
      <c r="S21" s="165">
        <f>SUM(T21:U21)</f>
        <v>0</v>
      </c>
      <c r="T21" s="109">
        <v>0</v>
      </c>
      <c r="U21" s="109">
        <v>0</v>
      </c>
      <c r="V21" s="165">
        <f>SUM(W21:X21)</f>
        <v>0</v>
      </c>
      <c r="W21" s="109">
        <v>0</v>
      </c>
      <c r="X21" s="109">
        <v>0</v>
      </c>
      <c r="Y21" s="182">
        <v>43.6</v>
      </c>
      <c r="Z21" s="166">
        <f t="shared" si="2"/>
        <v>149.5</v>
      </c>
      <c r="AA21" s="167">
        <f t="shared" si="3"/>
        <v>105.9</v>
      </c>
      <c r="AB21" s="183">
        <f t="shared" si="4"/>
        <v>70</v>
      </c>
      <c r="AC21" s="184">
        <f t="shared" si="5"/>
        <v>35.9</v>
      </c>
      <c r="AD21" s="185">
        <f t="shared" si="6"/>
        <v>575.1058976865429</v>
      </c>
      <c r="AE21" s="186">
        <f t="shared" si="7"/>
        <v>380.145541435864</v>
      </c>
      <c r="AF21" s="187">
        <f t="shared" si="8"/>
        <v>194.96035625067884</v>
      </c>
      <c r="AG21" s="188">
        <f t="shared" si="9"/>
        <v>811.8822634951667</v>
      </c>
      <c r="AH21" s="189">
        <f t="shared" si="10"/>
        <v>236.7763658086239</v>
      </c>
      <c r="AI21" s="190">
        <f t="shared" si="11"/>
        <v>33.89990557129367</v>
      </c>
    </row>
    <row r="22" spans="1:35" s="180" customFormat="1" ht="19.5" customHeight="1">
      <c r="A22" s="108">
        <v>17</v>
      </c>
      <c r="B22" s="169" t="s">
        <v>72</v>
      </c>
      <c r="C22" s="163">
        <v>13032</v>
      </c>
      <c r="D22" s="164">
        <f t="shared" si="12"/>
        <v>258.3</v>
      </c>
      <c r="E22" s="160">
        <f t="shared" si="12"/>
        <v>228.3</v>
      </c>
      <c r="F22" s="160">
        <f t="shared" si="12"/>
        <v>30</v>
      </c>
      <c r="G22" s="165">
        <f t="shared" si="1"/>
        <v>0</v>
      </c>
      <c r="H22" s="109">
        <v>0</v>
      </c>
      <c r="I22" s="109">
        <v>0</v>
      </c>
      <c r="J22" s="165">
        <f t="shared" si="13"/>
        <v>209.60000000000002</v>
      </c>
      <c r="K22" s="109">
        <v>190.3</v>
      </c>
      <c r="L22" s="109">
        <v>19.3</v>
      </c>
      <c r="M22" s="165">
        <f>SUM(N22:O22)</f>
        <v>11.2</v>
      </c>
      <c r="N22" s="109">
        <v>5.7</v>
      </c>
      <c r="O22" s="109">
        <v>5.5</v>
      </c>
      <c r="P22" s="165">
        <f t="shared" si="15"/>
        <v>35</v>
      </c>
      <c r="Q22" s="109">
        <v>32.3</v>
      </c>
      <c r="R22" s="109">
        <v>2.7</v>
      </c>
      <c r="S22" s="165">
        <v>0</v>
      </c>
      <c r="T22" s="109">
        <v>0</v>
      </c>
      <c r="U22" s="109">
        <v>0</v>
      </c>
      <c r="V22" s="165">
        <f t="shared" si="17"/>
        <v>2.5</v>
      </c>
      <c r="W22" s="109">
        <v>0</v>
      </c>
      <c r="X22" s="109">
        <v>2.5</v>
      </c>
      <c r="Y22" s="182">
        <v>70.9</v>
      </c>
      <c r="Z22" s="166">
        <f t="shared" si="2"/>
        <v>329.20000000000005</v>
      </c>
      <c r="AA22" s="167">
        <f t="shared" si="3"/>
        <v>258.3</v>
      </c>
      <c r="AB22" s="183">
        <f t="shared" si="4"/>
        <v>223.3</v>
      </c>
      <c r="AC22" s="184">
        <f t="shared" si="5"/>
        <v>35</v>
      </c>
      <c r="AD22" s="185">
        <f t="shared" si="6"/>
        <v>639.3690964177508</v>
      </c>
      <c r="AE22" s="186">
        <f t="shared" si="7"/>
        <v>552.7337174993564</v>
      </c>
      <c r="AF22" s="187">
        <f t="shared" si="8"/>
        <v>86.63537891839442</v>
      </c>
      <c r="AG22" s="188">
        <f t="shared" si="9"/>
        <v>814.8676211410128</v>
      </c>
      <c r="AH22" s="189">
        <f t="shared" si="10"/>
        <v>175.49852472326185</v>
      </c>
      <c r="AI22" s="190">
        <f>AC22*100/AA22</f>
        <v>13.550135501355014</v>
      </c>
    </row>
    <row r="23" spans="1:35" s="180" customFormat="1" ht="19.5" customHeight="1">
      <c r="A23" s="108">
        <v>18</v>
      </c>
      <c r="B23" s="169" t="s">
        <v>126</v>
      </c>
      <c r="C23" s="163">
        <v>33090</v>
      </c>
      <c r="D23" s="164">
        <f t="shared" si="12"/>
        <v>566.5</v>
      </c>
      <c r="E23" s="160">
        <f t="shared" si="12"/>
        <v>475</v>
      </c>
      <c r="F23" s="160">
        <f t="shared" si="12"/>
        <v>91.5</v>
      </c>
      <c r="G23" s="165">
        <v>0</v>
      </c>
      <c r="H23" s="109">
        <v>0</v>
      </c>
      <c r="I23" s="194">
        <v>0</v>
      </c>
      <c r="J23" s="165">
        <f t="shared" si="13"/>
        <v>384.7</v>
      </c>
      <c r="K23" s="109">
        <v>321</v>
      </c>
      <c r="L23" s="194">
        <v>63.7</v>
      </c>
      <c r="M23" s="165">
        <f t="shared" si="14"/>
        <v>0</v>
      </c>
      <c r="N23" s="109">
        <v>0</v>
      </c>
      <c r="O23" s="194">
        <v>0</v>
      </c>
      <c r="P23" s="165">
        <f t="shared" si="15"/>
        <v>123.39999999999999</v>
      </c>
      <c r="Q23" s="109">
        <v>121.6</v>
      </c>
      <c r="R23" s="214">
        <v>1.8</v>
      </c>
      <c r="S23" s="165">
        <v>0</v>
      </c>
      <c r="T23" s="109">
        <v>0</v>
      </c>
      <c r="U23" s="194">
        <v>0</v>
      </c>
      <c r="V23" s="165">
        <f t="shared" si="17"/>
        <v>58.4</v>
      </c>
      <c r="W23" s="109">
        <v>32.4</v>
      </c>
      <c r="X23" s="194">
        <v>26</v>
      </c>
      <c r="Y23" s="182">
        <v>286</v>
      </c>
      <c r="Z23" s="166">
        <f t="shared" si="2"/>
        <v>852.5</v>
      </c>
      <c r="AA23" s="167">
        <f t="shared" si="3"/>
        <v>566.5</v>
      </c>
      <c r="AB23" s="183">
        <f t="shared" si="4"/>
        <v>443.09999999999997</v>
      </c>
      <c r="AC23" s="184">
        <f t="shared" si="5"/>
        <v>123.39999999999999</v>
      </c>
      <c r="AD23" s="185">
        <f t="shared" si="6"/>
        <v>552.2572846294076</v>
      </c>
      <c r="AE23" s="186">
        <f t="shared" si="7"/>
        <v>431.95975784517293</v>
      </c>
      <c r="AF23" s="187">
        <f t="shared" si="8"/>
        <v>120.29752678423458</v>
      </c>
      <c r="AG23" s="188">
        <f t="shared" si="9"/>
        <v>831.0667875491085</v>
      </c>
      <c r="AH23" s="189">
        <f t="shared" si="10"/>
        <v>278.8095029197009</v>
      </c>
      <c r="AI23" s="190">
        <f t="shared" si="11"/>
        <v>21.7828773168579</v>
      </c>
    </row>
    <row r="24" spans="1:35" s="180" customFormat="1" ht="19.5" customHeight="1">
      <c r="A24" s="108">
        <v>19</v>
      </c>
      <c r="B24" s="169" t="s">
        <v>127</v>
      </c>
      <c r="C24" s="163">
        <v>27227</v>
      </c>
      <c r="D24" s="164">
        <f t="shared" si="12"/>
        <v>499.3</v>
      </c>
      <c r="E24" s="160">
        <f t="shared" si="12"/>
        <v>433.7</v>
      </c>
      <c r="F24" s="160">
        <f t="shared" si="12"/>
        <v>65.6</v>
      </c>
      <c r="G24" s="165">
        <v>0</v>
      </c>
      <c r="H24" s="109">
        <v>0</v>
      </c>
      <c r="I24" s="109">
        <v>0</v>
      </c>
      <c r="J24" s="165">
        <f t="shared" si="13"/>
        <v>351.09999999999997</v>
      </c>
      <c r="K24" s="109">
        <v>309.7</v>
      </c>
      <c r="L24" s="109">
        <v>41.4</v>
      </c>
      <c r="M24" s="165">
        <f t="shared" si="14"/>
        <v>0</v>
      </c>
      <c r="N24" s="109">
        <v>0</v>
      </c>
      <c r="O24" s="109">
        <v>0</v>
      </c>
      <c r="P24" s="165">
        <f t="shared" si="15"/>
        <v>99.9</v>
      </c>
      <c r="Q24" s="109">
        <v>98.5</v>
      </c>
      <c r="R24" s="109">
        <v>1.4</v>
      </c>
      <c r="S24" s="165">
        <v>0</v>
      </c>
      <c r="T24" s="109">
        <v>0</v>
      </c>
      <c r="U24" s="109">
        <v>0</v>
      </c>
      <c r="V24" s="165">
        <f t="shared" si="17"/>
        <v>48.3</v>
      </c>
      <c r="W24" s="109">
        <v>25.5</v>
      </c>
      <c r="X24" s="109">
        <v>22.8</v>
      </c>
      <c r="Y24" s="182">
        <v>443.9</v>
      </c>
      <c r="Z24" s="166">
        <f t="shared" si="2"/>
        <v>943.2</v>
      </c>
      <c r="AA24" s="167">
        <f t="shared" si="3"/>
        <v>499.29999999999995</v>
      </c>
      <c r="AB24" s="183">
        <f t="shared" si="4"/>
        <v>399.4</v>
      </c>
      <c r="AC24" s="184">
        <f t="shared" si="5"/>
        <v>99.9</v>
      </c>
      <c r="AD24" s="185">
        <f t="shared" si="6"/>
        <v>591.5617443311135</v>
      </c>
      <c r="AE24" s="186">
        <f t="shared" si="7"/>
        <v>473.202004177542</v>
      </c>
      <c r="AF24" s="187">
        <f t="shared" si="8"/>
        <v>118.35974015357147</v>
      </c>
      <c r="AG24" s="188">
        <f t="shared" si="9"/>
        <v>1117.4865556841703</v>
      </c>
      <c r="AH24" s="189">
        <f t="shared" si="10"/>
        <v>525.9248113530567</v>
      </c>
      <c r="AI24" s="190">
        <f t="shared" si="11"/>
        <v>20.008011215701984</v>
      </c>
    </row>
    <row r="25" spans="1:35" s="180" customFormat="1" ht="19.5" customHeight="1">
      <c r="A25" s="108">
        <v>20</v>
      </c>
      <c r="B25" s="169" t="s">
        <v>33</v>
      </c>
      <c r="C25" s="163">
        <v>5468</v>
      </c>
      <c r="D25" s="164">
        <f t="shared" si="12"/>
        <v>80.6</v>
      </c>
      <c r="E25" s="160">
        <f t="shared" si="12"/>
        <v>79.1</v>
      </c>
      <c r="F25" s="160">
        <f t="shared" si="12"/>
        <v>1.5</v>
      </c>
      <c r="G25" s="165">
        <f t="shared" si="1"/>
        <v>0</v>
      </c>
      <c r="H25" s="109">
        <v>0</v>
      </c>
      <c r="I25" s="109">
        <v>0</v>
      </c>
      <c r="J25" s="165">
        <f t="shared" si="13"/>
        <v>64.6</v>
      </c>
      <c r="K25" s="109">
        <v>63.1</v>
      </c>
      <c r="L25" s="109">
        <v>1.5</v>
      </c>
      <c r="M25" s="165">
        <f t="shared" si="14"/>
        <v>2.4</v>
      </c>
      <c r="N25" s="109">
        <v>2.4</v>
      </c>
      <c r="O25" s="109">
        <v>0</v>
      </c>
      <c r="P25" s="165">
        <f t="shared" si="15"/>
        <v>13.6</v>
      </c>
      <c r="Q25" s="109">
        <v>13.6</v>
      </c>
      <c r="R25" s="109">
        <v>0</v>
      </c>
      <c r="S25" s="165">
        <f t="shared" si="16"/>
        <v>0</v>
      </c>
      <c r="T25" s="109">
        <v>0</v>
      </c>
      <c r="U25" s="109">
        <v>0</v>
      </c>
      <c r="V25" s="165">
        <f t="shared" si="17"/>
        <v>0</v>
      </c>
      <c r="W25" s="109">
        <v>0</v>
      </c>
      <c r="X25" s="109">
        <v>0</v>
      </c>
      <c r="Y25" s="182">
        <v>46.2</v>
      </c>
      <c r="Z25" s="166">
        <f t="shared" si="2"/>
        <v>126.8</v>
      </c>
      <c r="AA25" s="167">
        <f t="shared" si="3"/>
        <v>80.6</v>
      </c>
      <c r="AB25" s="183">
        <f t="shared" si="4"/>
        <v>67</v>
      </c>
      <c r="AC25" s="184">
        <f t="shared" si="5"/>
        <v>13.6</v>
      </c>
      <c r="AD25" s="185">
        <f t="shared" si="6"/>
        <v>475.4937820043892</v>
      </c>
      <c r="AE25" s="186">
        <f t="shared" si="7"/>
        <v>395.2615805743682</v>
      </c>
      <c r="AF25" s="187">
        <f t="shared" si="8"/>
        <v>80.23220143002101</v>
      </c>
      <c r="AG25" s="188">
        <f t="shared" si="9"/>
        <v>748.0472898034311</v>
      </c>
      <c r="AH25" s="189">
        <f t="shared" si="10"/>
        <v>272.55350779904194</v>
      </c>
      <c r="AI25" s="190">
        <f t="shared" si="11"/>
        <v>16.87344913151365</v>
      </c>
    </row>
    <row r="26" spans="1:35" s="180" customFormat="1" ht="19.5" customHeight="1">
      <c r="A26" s="108">
        <v>21</v>
      </c>
      <c r="B26" s="169" t="s">
        <v>34</v>
      </c>
      <c r="C26" s="163">
        <v>15550</v>
      </c>
      <c r="D26" s="164">
        <f t="shared" si="12"/>
        <v>226.7</v>
      </c>
      <c r="E26" s="160">
        <f t="shared" si="12"/>
        <v>196.5</v>
      </c>
      <c r="F26" s="160">
        <f t="shared" si="12"/>
        <v>30.2</v>
      </c>
      <c r="G26" s="165">
        <f t="shared" si="1"/>
        <v>0</v>
      </c>
      <c r="H26" s="109">
        <v>0</v>
      </c>
      <c r="I26" s="109">
        <v>0</v>
      </c>
      <c r="J26" s="165">
        <f t="shared" si="13"/>
        <v>184.5</v>
      </c>
      <c r="K26" s="109">
        <v>161.8</v>
      </c>
      <c r="L26" s="109">
        <v>22.7</v>
      </c>
      <c r="M26" s="165">
        <f t="shared" si="14"/>
        <v>11.2</v>
      </c>
      <c r="N26" s="109">
        <v>3.7</v>
      </c>
      <c r="O26" s="109">
        <v>7.5</v>
      </c>
      <c r="P26" s="165">
        <f t="shared" si="15"/>
        <v>31</v>
      </c>
      <c r="Q26" s="109">
        <v>31</v>
      </c>
      <c r="R26" s="109">
        <v>0</v>
      </c>
      <c r="S26" s="165">
        <f t="shared" si="16"/>
        <v>0</v>
      </c>
      <c r="T26" s="109">
        <v>0</v>
      </c>
      <c r="U26" s="109">
        <v>0</v>
      </c>
      <c r="V26" s="165">
        <f t="shared" si="17"/>
        <v>0</v>
      </c>
      <c r="W26" s="109">
        <v>0</v>
      </c>
      <c r="X26" s="109">
        <v>0</v>
      </c>
      <c r="Y26" s="182">
        <v>133.1</v>
      </c>
      <c r="Z26" s="166">
        <f t="shared" si="2"/>
        <v>359.79999999999995</v>
      </c>
      <c r="AA26" s="167">
        <f t="shared" si="3"/>
        <v>226.7</v>
      </c>
      <c r="AB26" s="183">
        <f t="shared" si="4"/>
        <v>195.7</v>
      </c>
      <c r="AC26" s="184">
        <f t="shared" si="5"/>
        <v>31</v>
      </c>
      <c r="AD26" s="185">
        <f t="shared" si="6"/>
        <v>470.2831656467171</v>
      </c>
      <c r="AE26" s="186">
        <f t="shared" si="7"/>
        <v>405.9744839746914</v>
      </c>
      <c r="AF26" s="187">
        <f t="shared" si="8"/>
        <v>64.30868167202571</v>
      </c>
      <c r="AG26" s="188">
        <f t="shared" si="9"/>
        <v>746.3956021159629</v>
      </c>
      <c r="AH26" s="189">
        <f t="shared" si="10"/>
        <v>276.1124364692459</v>
      </c>
      <c r="AI26" s="190">
        <f t="shared" si="11"/>
        <v>13.674459638288488</v>
      </c>
    </row>
    <row r="27" spans="1:35" s="180" customFormat="1" ht="19.5" customHeight="1">
      <c r="A27" s="102">
        <v>22</v>
      </c>
      <c r="B27" s="169" t="s">
        <v>35</v>
      </c>
      <c r="C27" s="163">
        <v>7413</v>
      </c>
      <c r="D27" s="164">
        <f t="shared" si="12"/>
        <v>129.8</v>
      </c>
      <c r="E27" s="160">
        <f t="shared" si="12"/>
        <v>117.30000000000001</v>
      </c>
      <c r="F27" s="160">
        <f t="shared" si="12"/>
        <v>12.5</v>
      </c>
      <c r="G27" s="165">
        <f t="shared" si="1"/>
        <v>0</v>
      </c>
      <c r="H27" s="109">
        <v>0</v>
      </c>
      <c r="I27" s="109">
        <v>0</v>
      </c>
      <c r="J27" s="165">
        <f t="shared" si="13"/>
        <v>106.60000000000001</v>
      </c>
      <c r="K27" s="109">
        <v>98.9</v>
      </c>
      <c r="L27" s="109">
        <v>7.7</v>
      </c>
      <c r="M27" s="165">
        <f t="shared" si="14"/>
        <v>7.1000000000000005</v>
      </c>
      <c r="N27" s="109">
        <v>5.9</v>
      </c>
      <c r="O27" s="109">
        <v>1.2</v>
      </c>
      <c r="P27" s="165">
        <f t="shared" si="15"/>
        <v>12.5</v>
      </c>
      <c r="Q27" s="109">
        <v>12.5</v>
      </c>
      <c r="R27" s="109">
        <v>0</v>
      </c>
      <c r="S27" s="165">
        <f t="shared" si="16"/>
        <v>0</v>
      </c>
      <c r="T27" s="109">
        <v>0</v>
      </c>
      <c r="U27" s="109">
        <v>0</v>
      </c>
      <c r="V27" s="165">
        <f t="shared" si="17"/>
        <v>3.6</v>
      </c>
      <c r="W27" s="109">
        <v>0</v>
      </c>
      <c r="X27" s="109">
        <v>3.6</v>
      </c>
      <c r="Y27" s="182">
        <v>43.2</v>
      </c>
      <c r="Z27" s="166">
        <f t="shared" si="2"/>
        <v>173</v>
      </c>
      <c r="AA27" s="167">
        <f t="shared" si="3"/>
        <v>129.8</v>
      </c>
      <c r="AB27" s="183">
        <f t="shared" si="4"/>
        <v>117.3</v>
      </c>
      <c r="AC27" s="184">
        <f t="shared" si="5"/>
        <v>12.5</v>
      </c>
      <c r="AD27" s="185">
        <f t="shared" si="6"/>
        <v>564.8316166455617</v>
      </c>
      <c r="AE27" s="186">
        <f t="shared" si="7"/>
        <v>510.4372005587394</v>
      </c>
      <c r="AF27" s="187">
        <f t="shared" si="8"/>
        <v>54.39441608682219</v>
      </c>
      <c r="AG27" s="188">
        <f t="shared" si="9"/>
        <v>752.8187186416192</v>
      </c>
      <c r="AH27" s="189">
        <f t="shared" si="10"/>
        <v>187.98710199605748</v>
      </c>
      <c r="AI27" s="190">
        <f t="shared" si="11"/>
        <v>9.630200308166408</v>
      </c>
    </row>
    <row r="28" spans="1:35" s="181" customFormat="1" ht="19.5" customHeight="1">
      <c r="A28" s="108">
        <v>23</v>
      </c>
      <c r="B28" s="169" t="s">
        <v>36</v>
      </c>
      <c r="C28" s="163">
        <v>5356</v>
      </c>
      <c r="D28" s="164">
        <f t="shared" si="12"/>
        <v>97.5</v>
      </c>
      <c r="E28" s="160">
        <f t="shared" si="12"/>
        <v>92.6</v>
      </c>
      <c r="F28" s="160">
        <f t="shared" si="12"/>
        <v>4.9</v>
      </c>
      <c r="G28" s="165">
        <f t="shared" si="1"/>
        <v>0</v>
      </c>
      <c r="H28" s="109">
        <v>0</v>
      </c>
      <c r="I28" s="109">
        <v>0</v>
      </c>
      <c r="J28" s="165">
        <f t="shared" si="13"/>
        <v>82.2</v>
      </c>
      <c r="K28" s="109">
        <v>79.3</v>
      </c>
      <c r="L28" s="109">
        <v>2.9</v>
      </c>
      <c r="M28" s="165">
        <f t="shared" si="14"/>
        <v>10.1</v>
      </c>
      <c r="N28" s="109">
        <v>8.5</v>
      </c>
      <c r="O28" s="109">
        <v>1.6</v>
      </c>
      <c r="P28" s="165">
        <f t="shared" si="15"/>
        <v>5.2</v>
      </c>
      <c r="Q28" s="109">
        <v>4.8</v>
      </c>
      <c r="R28" s="109">
        <v>0.4</v>
      </c>
      <c r="S28" s="165">
        <f t="shared" si="16"/>
        <v>0</v>
      </c>
      <c r="T28" s="109">
        <v>0</v>
      </c>
      <c r="U28" s="109">
        <v>0</v>
      </c>
      <c r="V28" s="165">
        <f t="shared" si="17"/>
        <v>0</v>
      </c>
      <c r="W28" s="109">
        <v>0</v>
      </c>
      <c r="X28" s="109">
        <v>0</v>
      </c>
      <c r="Y28" s="182">
        <v>0</v>
      </c>
      <c r="Z28" s="166">
        <f t="shared" si="2"/>
        <v>97.5</v>
      </c>
      <c r="AA28" s="167">
        <f t="shared" si="3"/>
        <v>97.5</v>
      </c>
      <c r="AB28" s="183">
        <f t="shared" si="4"/>
        <v>92.3</v>
      </c>
      <c r="AC28" s="184">
        <f t="shared" si="5"/>
        <v>5.2</v>
      </c>
      <c r="AD28" s="185">
        <f t="shared" si="6"/>
        <v>587.2220482305042</v>
      </c>
      <c r="AE28" s="186">
        <f t="shared" si="7"/>
        <v>555.903538991544</v>
      </c>
      <c r="AF28" s="187">
        <f t="shared" si="8"/>
        <v>31.318509238960225</v>
      </c>
      <c r="AG28" s="188">
        <f t="shared" si="9"/>
        <v>587.2220482305042</v>
      </c>
      <c r="AH28" s="189">
        <f t="shared" si="10"/>
        <v>0</v>
      </c>
      <c r="AI28" s="190">
        <f t="shared" si="11"/>
        <v>5.333333333333333</v>
      </c>
    </row>
    <row r="29" spans="1:35" s="181" customFormat="1" ht="19.5" customHeight="1">
      <c r="A29" s="108">
        <v>24</v>
      </c>
      <c r="B29" s="169" t="s">
        <v>37</v>
      </c>
      <c r="C29" s="163">
        <v>11572</v>
      </c>
      <c r="D29" s="164">
        <f>G29+J29+M29+P29+S29+V29</f>
        <v>252.8</v>
      </c>
      <c r="E29" s="160">
        <f>H29+K29+N29+Q29+T29+W29</f>
        <v>227.1</v>
      </c>
      <c r="F29" s="160">
        <f>L29+I29+O29+R29+U29+X29</f>
        <v>25.7</v>
      </c>
      <c r="G29" s="165">
        <f>SUM(H29:I29)</f>
        <v>0</v>
      </c>
      <c r="H29" s="109">
        <v>0</v>
      </c>
      <c r="I29" s="109">
        <v>0</v>
      </c>
      <c r="J29" s="165">
        <f>SUM(K29:L29)</f>
        <v>185.3</v>
      </c>
      <c r="K29" s="109">
        <v>164.5</v>
      </c>
      <c r="L29" s="109">
        <v>20.8</v>
      </c>
      <c r="M29" s="165">
        <f>SUM(N29:O29)</f>
        <v>9.5</v>
      </c>
      <c r="N29" s="109">
        <v>6</v>
      </c>
      <c r="O29" s="109">
        <v>3.5</v>
      </c>
      <c r="P29" s="165">
        <f>SUM(Q29:R29)</f>
        <v>53.5</v>
      </c>
      <c r="Q29" s="109">
        <v>52.1</v>
      </c>
      <c r="R29" s="109">
        <v>1.4</v>
      </c>
      <c r="S29" s="165">
        <f>SUM(T29:U29)</f>
        <v>0</v>
      </c>
      <c r="T29" s="109">
        <v>0</v>
      </c>
      <c r="U29" s="109">
        <v>0</v>
      </c>
      <c r="V29" s="165">
        <f>SUM(W29:X29)</f>
        <v>4.5</v>
      </c>
      <c r="W29" s="109">
        <v>4.5</v>
      </c>
      <c r="X29" s="109">
        <v>0</v>
      </c>
      <c r="Y29" s="182">
        <v>103.6</v>
      </c>
      <c r="Z29" s="166">
        <f>D29+Y29</f>
        <v>356.4</v>
      </c>
      <c r="AA29" s="195">
        <f>SUM(AB29:AC29)</f>
        <v>252.8</v>
      </c>
      <c r="AB29" s="165">
        <f>G29+J29+M29+S29+V29</f>
        <v>199.3</v>
      </c>
      <c r="AC29" s="196">
        <f>P29</f>
        <v>53.5</v>
      </c>
      <c r="AD29" s="185">
        <f t="shared" si="6"/>
        <v>704.7043475352074</v>
      </c>
      <c r="AE29" s="186">
        <f t="shared" si="7"/>
        <v>555.5679448724954</v>
      </c>
      <c r="AF29" s="187">
        <f t="shared" si="8"/>
        <v>149.136402662712</v>
      </c>
      <c r="AG29" s="188">
        <f t="shared" si="9"/>
        <v>993.4993254016924</v>
      </c>
      <c r="AH29" s="189">
        <f t="shared" si="10"/>
        <v>288.7949778664853</v>
      </c>
      <c r="AI29" s="190">
        <f>AC29*100/AA29</f>
        <v>21.162974683544302</v>
      </c>
    </row>
    <row r="30" spans="1:35" s="181" customFormat="1" ht="19.5" customHeight="1">
      <c r="A30" s="108">
        <v>25</v>
      </c>
      <c r="B30" s="169" t="s">
        <v>38</v>
      </c>
      <c r="C30" s="163">
        <v>15229</v>
      </c>
      <c r="D30" s="164">
        <f t="shared" si="12"/>
        <v>297.4</v>
      </c>
      <c r="E30" s="160">
        <f t="shared" si="12"/>
        <v>266.20000000000005</v>
      </c>
      <c r="F30" s="160">
        <f t="shared" si="12"/>
        <v>31.200000000000003</v>
      </c>
      <c r="G30" s="165">
        <f t="shared" si="1"/>
        <v>0</v>
      </c>
      <c r="H30" s="109">
        <v>0</v>
      </c>
      <c r="I30" s="109">
        <v>0</v>
      </c>
      <c r="J30" s="165">
        <f t="shared" si="13"/>
        <v>251</v>
      </c>
      <c r="K30" s="109">
        <v>237.9</v>
      </c>
      <c r="L30" s="109">
        <v>13.1</v>
      </c>
      <c r="M30" s="165">
        <f t="shared" si="14"/>
        <v>11.4</v>
      </c>
      <c r="N30" s="109">
        <v>8.4</v>
      </c>
      <c r="O30" s="109">
        <v>3</v>
      </c>
      <c r="P30" s="165">
        <f t="shared" si="15"/>
        <v>21.400000000000002</v>
      </c>
      <c r="Q30" s="109">
        <v>19.6</v>
      </c>
      <c r="R30" s="109">
        <v>1.8</v>
      </c>
      <c r="S30" s="165">
        <f t="shared" si="16"/>
        <v>0</v>
      </c>
      <c r="T30" s="109">
        <v>0</v>
      </c>
      <c r="U30" s="109">
        <v>0</v>
      </c>
      <c r="V30" s="165">
        <f t="shared" si="17"/>
        <v>13.600000000000001</v>
      </c>
      <c r="W30" s="109">
        <v>0.3</v>
      </c>
      <c r="X30" s="109">
        <v>13.3</v>
      </c>
      <c r="Y30" s="182">
        <v>88.2</v>
      </c>
      <c r="Z30" s="166">
        <f t="shared" si="2"/>
        <v>385.59999999999997</v>
      </c>
      <c r="AA30" s="167">
        <f t="shared" si="3"/>
        <v>297.4</v>
      </c>
      <c r="AB30" s="183">
        <f t="shared" si="4"/>
        <v>276</v>
      </c>
      <c r="AC30" s="184">
        <f t="shared" si="5"/>
        <v>21.400000000000002</v>
      </c>
      <c r="AD30" s="185">
        <f t="shared" si="6"/>
        <v>629.9526158708237</v>
      </c>
      <c r="AE30" s="186">
        <f t="shared" si="7"/>
        <v>584.6231404853644</v>
      </c>
      <c r="AF30" s="187">
        <f t="shared" si="8"/>
        <v>45.32947538545941</v>
      </c>
      <c r="AG30" s="188">
        <f t="shared" si="9"/>
        <v>816.7778368520162</v>
      </c>
      <c r="AH30" s="189">
        <f t="shared" si="10"/>
        <v>186.8252209811925</v>
      </c>
      <c r="AI30" s="190">
        <f t="shared" si="11"/>
        <v>7.195696032279758</v>
      </c>
    </row>
    <row r="31" spans="1:35" s="181" customFormat="1" ht="19.5" customHeight="1">
      <c r="A31" s="108">
        <v>26</v>
      </c>
      <c r="B31" s="169" t="s">
        <v>128</v>
      </c>
      <c r="C31" s="163">
        <v>8987</v>
      </c>
      <c r="D31" s="164">
        <f t="shared" si="12"/>
        <v>163.29999999999998</v>
      </c>
      <c r="E31" s="160">
        <f t="shared" si="12"/>
        <v>154.5</v>
      </c>
      <c r="F31" s="160">
        <f t="shared" si="12"/>
        <v>8.8</v>
      </c>
      <c r="G31" s="165">
        <f t="shared" si="1"/>
        <v>0</v>
      </c>
      <c r="H31" s="109">
        <v>0</v>
      </c>
      <c r="I31" s="109">
        <v>0</v>
      </c>
      <c r="J31" s="165">
        <f t="shared" si="13"/>
        <v>126.2</v>
      </c>
      <c r="K31" s="109">
        <v>125</v>
      </c>
      <c r="L31" s="109">
        <v>1.2</v>
      </c>
      <c r="M31" s="165">
        <f t="shared" si="14"/>
        <v>8.9</v>
      </c>
      <c r="N31" s="109">
        <v>7.2</v>
      </c>
      <c r="O31" s="109">
        <v>1.7</v>
      </c>
      <c r="P31" s="165">
        <f t="shared" si="15"/>
        <v>23.1</v>
      </c>
      <c r="Q31" s="109">
        <v>22.3</v>
      </c>
      <c r="R31" s="109">
        <v>0.8</v>
      </c>
      <c r="S31" s="165">
        <f t="shared" si="16"/>
        <v>0</v>
      </c>
      <c r="T31" s="109">
        <v>0</v>
      </c>
      <c r="U31" s="109">
        <v>0</v>
      </c>
      <c r="V31" s="165">
        <f t="shared" si="17"/>
        <v>5.1</v>
      </c>
      <c r="W31" s="109">
        <v>0</v>
      </c>
      <c r="X31" s="109">
        <v>5.1</v>
      </c>
      <c r="Y31" s="182">
        <v>53.5</v>
      </c>
      <c r="Z31" s="166">
        <f t="shared" si="2"/>
        <v>216.79999999999998</v>
      </c>
      <c r="AA31" s="167">
        <f t="shared" si="3"/>
        <v>163.29999999999998</v>
      </c>
      <c r="AB31" s="183">
        <f t="shared" si="4"/>
        <v>140.2</v>
      </c>
      <c r="AC31" s="184">
        <f t="shared" si="5"/>
        <v>23.1</v>
      </c>
      <c r="AD31" s="185">
        <f t="shared" si="6"/>
        <v>586.1513225196251</v>
      </c>
      <c r="AE31" s="186">
        <f t="shared" si="7"/>
        <v>503.2358568110927</v>
      </c>
      <c r="AF31" s="187">
        <f t="shared" si="8"/>
        <v>82.9154657085324</v>
      </c>
      <c r="AG31" s="188">
        <f t="shared" si="9"/>
        <v>778.1849768662261</v>
      </c>
      <c r="AH31" s="189">
        <f t="shared" si="10"/>
        <v>192.033654346601</v>
      </c>
      <c r="AI31" s="190">
        <f t="shared" si="11"/>
        <v>14.145744029393756</v>
      </c>
    </row>
    <row r="32" spans="1:35" s="181" customFormat="1" ht="19.5" customHeight="1">
      <c r="A32" s="108">
        <v>27</v>
      </c>
      <c r="B32" s="169" t="s">
        <v>39</v>
      </c>
      <c r="C32" s="163">
        <v>3264</v>
      </c>
      <c r="D32" s="164">
        <f t="shared" si="12"/>
        <v>58.2</v>
      </c>
      <c r="E32" s="160">
        <f t="shared" si="12"/>
        <v>55.800000000000004</v>
      </c>
      <c r="F32" s="160">
        <f t="shared" si="12"/>
        <v>2.4000000000000004</v>
      </c>
      <c r="G32" s="165">
        <f>SUM(H32:I32)</f>
        <v>0</v>
      </c>
      <c r="H32" s="109">
        <v>0</v>
      </c>
      <c r="I32" s="109">
        <v>0</v>
      </c>
      <c r="J32" s="165">
        <f>SUM(K32:L32)</f>
        <v>48</v>
      </c>
      <c r="K32" s="109">
        <v>47.4</v>
      </c>
      <c r="L32" s="109">
        <v>0.6</v>
      </c>
      <c r="M32" s="165">
        <f>SUM(N32:O32)</f>
        <v>2.4000000000000004</v>
      </c>
      <c r="N32" s="109">
        <v>2.2</v>
      </c>
      <c r="O32" s="109">
        <v>0.2</v>
      </c>
      <c r="P32" s="165">
        <f>SUM(Q32:R32)</f>
        <v>6.6000000000000005</v>
      </c>
      <c r="Q32" s="109">
        <v>6.2</v>
      </c>
      <c r="R32" s="109">
        <v>0.4</v>
      </c>
      <c r="S32" s="165">
        <f>SUM(T32:U32)</f>
        <v>0</v>
      </c>
      <c r="T32" s="109">
        <v>0</v>
      </c>
      <c r="U32" s="109">
        <v>0</v>
      </c>
      <c r="V32" s="165">
        <f t="shared" si="17"/>
        <v>1.2</v>
      </c>
      <c r="W32" s="109">
        <v>0</v>
      </c>
      <c r="X32" s="109">
        <v>1.2</v>
      </c>
      <c r="Y32" s="182">
        <v>16.4</v>
      </c>
      <c r="Z32" s="166">
        <f>D32+Y32</f>
        <v>74.6</v>
      </c>
      <c r="AA32" s="167">
        <f>SUM(AB32:AC32)</f>
        <v>58.2</v>
      </c>
      <c r="AB32" s="183">
        <f>G32+J32+M32+S32+V32</f>
        <v>51.6</v>
      </c>
      <c r="AC32" s="184">
        <f>P32</f>
        <v>6.6000000000000005</v>
      </c>
      <c r="AD32" s="185">
        <f t="shared" si="6"/>
        <v>575.1897533206832</v>
      </c>
      <c r="AE32" s="186">
        <f t="shared" si="7"/>
        <v>509.9620493358634</v>
      </c>
      <c r="AF32" s="187">
        <f t="shared" si="8"/>
        <v>65.22770398481974</v>
      </c>
      <c r="AG32" s="188">
        <f t="shared" si="9"/>
        <v>737.2707147375079</v>
      </c>
      <c r="AH32" s="189">
        <f t="shared" si="10"/>
        <v>162.08096141682478</v>
      </c>
      <c r="AI32" s="190">
        <f>AC32*100/AA32</f>
        <v>11.340206185567009</v>
      </c>
    </row>
    <row r="33" spans="1:35" s="180" customFormat="1" ht="19.5" customHeight="1">
      <c r="A33" s="102">
        <v>28</v>
      </c>
      <c r="B33" s="169" t="s">
        <v>129</v>
      </c>
      <c r="C33" s="163">
        <v>2607</v>
      </c>
      <c r="D33" s="164">
        <f t="shared" si="12"/>
        <v>59.5</v>
      </c>
      <c r="E33" s="160">
        <f t="shared" si="12"/>
        <v>55.2</v>
      </c>
      <c r="F33" s="160">
        <f t="shared" si="12"/>
        <v>4.3</v>
      </c>
      <c r="G33" s="165">
        <f t="shared" si="1"/>
        <v>0</v>
      </c>
      <c r="H33" s="109">
        <v>0</v>
      </c>
      <c r="I33" s="109">
        <v>0</v>
      </c>
      <c r="J33" s="165">
        <f t="shared" si="13"/>
        <v>50.2</v>
      </c>
      <c r="K33" s="109">
        <v>47.2</v>
      </c>
      <c r="L33" s="109">
        <v>3</v>
      </c>
      <c r="M33" s="165">
        <f t="shared" si="14"/>
        <v>2.4</v>
      </c>
      <c r="N33" s="109">
        <v>1.8</v>
      </c>
      <c r="O33" s="109">
        <v>0.6</v>
      </c>
      <c r="P33" s="165">
        <f t="shared" si="15"/>
        <v>6.9</v>
      </c>
      <c r="Q33" s="109">
        <v>6.2</v>
      </c>
      <c r="R33" s="109">
        <v>0.7</v>
      </c>
      <c r="S33" s="165">
        <v>0</v>
      </c>
      <c r="T33" s="109">
        <v>0</v>
      </c>
      <c r="U33" s="109">
        <v>0</v>
      </c>
      <c r="V33" s="165">
        <f>SUM(W33:X33)</f>
        <v>0</v>
      </c>
      <c r="W33" s="109">
        <v>0</v>
      </c>
      <c r="X33" s="109">
        <v>0</v>
      </c>
      <c r="Y33" s="182">
        <v>12.6</v>
      </c>
      <c r="Z33" s="166">
        <f>D33+Y33</f>
        <v>72.1</v>
      </c>
      <c r="AA33" s="167">
        <f>SUM(AB33:AC33)</f>
        <v>59.5</v>
      </c>
      <c r="AB33" s="183">
        <f t="shared" si="4"/>
        <v>52.6</v>
      </c>
      <c r="AC33" s="184">
        <f t="shared" si="5"/>
        <v>6.9</v>
      </c>
      <c r="AD33" s="185">
        <f t="shared" si="6"/>
        <v>736.2312384770531</v>
      </c>
      <c r="AE33" s="186">
        <f t="shared" si="7"/>
        <v>650.8531620822351</v>
      </c>
      <c r="AF33" s="187">
        <f t="shared" si="8"/>
        <v>85.37807639481792</v>
      </c>
      <c r="AG33" s="188">
        <f t="shared" si="9"/>
        <v>892.1390301545466</v>
      </c>
      <c r="AH33" s="189">
        <f t="shared" si="10"/>
        <v>155.9077916774936</v>
      </c>
      <c r="AI33" s="190">
        <f t="shared" si="11"/>
        <v>11.596638655462185</v>
      </c>
    </row>
    <row r="34" spans="1:35" s="180" customFormat="1" ht="19.5" customHeight="1">
      <c r="A34" s="108">
        <v>29</v>
      </c>
      <c r="B34" s="169" t="s">
        <v>40</v>
      </c>
      <c r="C34" s="163">
        <v>8895</v>
      </c>
      <c r="D34" s="164">
        <f t="shared" si="12"/>
        <v>159.29999999999998</v>
      </c>
      <c r="E34" s="160">
        <f t="shared" si="12"/>
        <v>156.5</v>
      </c>
      <c r="F34" s="160">
        <f t="shared" si="12"/>
        <v>2.8</v>
      </c>
      <c r="G34" s="165">
        <f t="shared" si="1"/>
        <v>0</v>
      </c>
      <c r="H34" s="109">
        <v>0</v>
      </c>
      <c r="I34" s="109">
        <v>0</v>
      </c>
      <c r="J34" s="165">
        <f t="shared" si="13"/>
        <v>110.1</v>
      </c>
      <c r="K34" s="109">
        <v>108.8</v>
      </c>
      <c r="L34" s="109">
        <v>1.3</v>
      </c>
      <c r="M34" s="165">
        <f t="shared" si="14"/>
        <v>8.9</v>
      </c>
      <c r="N34" s="109">
        <v>8.6</v>
      </c>
      <c r="O34" s="109">
        <v>0.3</v>
      </c>
      <c r="P34" s="165">
        <f t="shared" si="15"/>
        <v>19.2</v>
      </c>
      <c r="Q34" s="109">
        <v>19.2</v>
      </c>
      <c r="R34" s="109">
        <v>0</v>
      </c>
      <c r="S34" s="165">
        <f t="shared" si="16"/>
        <v>0</v>
      </c>
      <c r="T34" s="109">
        <v>0</v>
      </c>
      <c r="U34" s="109">
        <v>0</v>
      </c>
      <c r="V34" s="165">
        <f>SUM(W34:X34)</f>
        <v>21.099999999999998</v>
      </c>
      <c r="W34" s="109">
        <v>19.9</v>
      </c>
      <c r="X34" s="109">
        <v>1.2</v>
      </c>
      <c r="Y34" s="182">
        <v>38.7</v>
      </c>
      <c r="Z34" s="166">
        <f t="shared" si="2"/>
        <v>198</v>
      </c>
      <c r="AA34" s="167">
        <f>SUM(AB34:AC34)</f>
        <v>159.29999999999998</v>
      </c>
      <c r="AB34" s="183">
        <f t="shared" si="4"/>
        <v>140.1</v>
      </c>
      <c r="AC34" s="184">
        <f t="shared" si="5"/>
        <v>19.2</v>
      </c>
      <c r="AD34" s="185">
        <f t="shared" si="6"/>
        <v>577.7076646902028</v>
      </c>
      <c r="AE34" s="186">
        <f t="shared" si="7"/>
        <v>508.0781156503291</v>
      </c>
      <c r="AF34" s="187">
        <f t="shared" si="8"/>
        <v>69.6295490398738</v>
      </c>
      <c r="AG34" s="188">
        <f t="shared" si="9"/>
        <v>718.0547244736986</v>
      </c>
      <c r="AH34" s="189">
        <f t="shared" si="10"/>
        <v>140.3470597834956</v>
      </c>
      <c r="AI34" s="190">
        <f t="shared" si="11"/>
        <v>12.052730696798495</v>
      </c>
    </row>
    <row r="35" spans="1:35" s="181" customFormat="1" ht="19.5" customHeight="1">
      <c r="A35" s="108">
        <v>30</v>
      </c>
      <c r="B35" s="169" t="s">
        <v>41</v>
      </c>
      <c r="C35" s="163">
        <v>4201</v>
      </c>
      <c r="D35" s="164">
        <f>G35+J35+M35+P35+S35+V35</f>
        <v>84.2</v>
      </c>
      <c r="E35" s="160">
        <f>H35+K35+N35+Q35+T35+W35</f>
        <v>70.1</v>
      </c>
      <c r="F35" s="160">
        <f>I35+L35+O35+R35+U35+X35</f>
        <v>14.1</v>
      </c>
      <c r="G35" s="165">
        <f>SUM(H35:I35)</f>
        <v>0</v>
      </c>
      <c r="H35" s="109">
        <v>0</v>
      </c>
      <c r="I35" s="109">
        <v>0</v>
      </c>
      <c r="J35" s="165">
        <f>SUM(K35:L35)</f>
        <v>66.89999999999999</v>
      </c>
      <c r="K35" s="109">
        <v>57.8</v>
      </c>
      <c r="L35" s="109">
        <v>9.1</v>
      </c>
      <c r="M35" s="165">
        <f>SUM(N35:O35)</f>
        <v>6.8999999999999995</v>
      </c>
      <c r="N35" s="109">
        <v>2.3</v>
      </c>
      <c r="O35" s="109">
        <v>4.6</v>
      </c>
      <c r="P35" s="165">
        <f>SUM(Q35:R35)</f>
        <v>10.4</v>
      </c>
      <c r="Q35" s="109">
        <v>10</v>
      </c>
      <c r="R35" s="109">
        <v>0.4</v>
      </c>
      <c r="S35" s="165">
        <f>SUM(T35:U35)</f>
        <v>0</v>
      </c>
      <c r="T35" s="109">
        <v>0</v>
      </c>
      <c r="U35" s="109">
        <v>0</v>
      </c>
      <c r="V35" s="165">
        <f>SUM(W35:X35)</f>
        <v>0</v>
      </c>
      <c r="W35" s="109">
        <v>0</v>
      </c>
      <c r="X35" s="109">
        <v>0</v>
      </c>
      <c r="Y35" s="182">
        <v>37.7</v>
      </c>
      <c r="Z35" s="166">
        <f>D35+Y35</f>
        <v>121.9</v>
      </c>
      <c r="AA35" s="167">
        <f t="shared" si="3"/>
        <v>84.2</v>
      </c>
      <c r="AB35" s="183">
        <f>G35+J35+M35+S35+V35</f>
        <v>73.8</v>
      </c>
      <c r="AC35" s="184">
        <f>P35</f>
        <v>10.4</v>
      </c>
      <c r="AD35" s="185">
        <f t="shared" si="6"/>
        <v>646.5434497162734</v>
      </c>
      <c r="AE35" s="186">
        <f t="shared" si="7"/>
        <v>566.6853514140258</v>
      </c>
      <c r="AF35" s="187">
        <f t="shared" si="8"/>
        <v>79.85809830224754</v>
      </c>
      <c r="AG35" s="188">
        <f t="shared" si="9"/>
        <v>936.0290560619208</v>
      </c>
      <c r="AH35" s="189">
        <f t="shared" si="10"/>
        <v>289.4856063456474</v>
      </c>
      <c r="AI35" s="190">
        <f>AC35*100/AA35</f>
        <v>12.351543942992874</v>
      </c>
    </row>
    <row r="36" spans="1:35" s="180" customFormat="1" ht="19.5" customHeight="1">
      <c r="A36" s="108">
        <v>31</v>
      </c>
      <c r="B36" s="169" t="s">
        <v>130</v>
      </c>
      <c r="C36" s="163">
        <v>5668</v>
      </c>
      <c r="D36" s="164">
        <f t="shared" si="12"/>
        <v>83.9</v>
      </c>
      <c r="E36" s="160">
        <f t="shared" si="12"/>
        <v>82.7</v>
      </c>
      <c r="F36" s="160">
        <f t="shared" si="12"/>
        <v>1.2</v>
      </c>
      <c r="G36" s="165">
        <f t="shared" si="1"/>
        <v>0</v>
      </c>
      <c r="H36" s="109">
        <v>0</v>
      </c>
      <c r="I36" s="109">
        <v>0</v>
      </c>
      <c r="J36" s="165">
        <f t="shared" si="13"/>
        <v>64</v>
      </c>
      <c r="K36" s="109">
        <v>63.7</v>
      </c>
      <c r="L36" s="109">
        <v>0.3</v>
      </c>
      <c r="M36" s="165">
        <f t="shared" si="14"/>
        <v>4.199999999999999</v>
      </c>
      <c r="N36" s="109">
        <v>4.1</v>
      </c>
      <c r="O36" s="109">
        <v>0.1</v>
      </c>
      <c r="P36" s="165">
        <f t="shared" si="15"/>
        <v>10.1</v>
      </c>
      <c r="Q36" s="109">
        <v>10</v>
      </c>
      <c r="R36" s="109">
        <v>0.1</v>
      </c>
      <c r="S36" s="165">
        <f t="shared" si="16"/>
        <v>0.2</v>
      </c>
      <c r="T36" s="109">
        <v>0</v>
      </c>
      <c r="U36" s="109">
        <v>0.2</v>
      </c>
      <c r="V36" s="165">
        <f>SUM(W36:X36)</f>
        <v>5.4</v>
      </c>
      <c r="W36" s="109">
        <v>4.9</v>
      </c>
      <c r="X36" s="109">
        <v>0.5</v>
      </c>
      <c r="Y36" s="182">
        <v>18.4</v>
      </c>
      <c r="Z36" s="166">
        <f t="shared" si="2"/>
        <v>102.30000000000001</v>
      </c>
      <c r="AA36" s="167">
        <f t="shared" si="3"/>
        <v>83.9</v>
      </c>
      <c r="AB36" s="183">
        <f t="shared" si="4"/>
        <v>73.80000000000001</v>
      </c>
      <c r="AC36" s="184">
        <f t="shared" si="5"/>
        <v>10.1</v>
      </c>
      <c r="AD36" s="185">
        <f t="shared" si="6"/>
        <v>477.4967559815148</v>
      </c>
      <c r="AE36" s="186">
        <f t="shared" si="7"/>
        <v>420.0150249277211</v>
      </c>
      <c r="AF36" s="187">
        <f t="shared" si="8"/>
        <v>57.48173105379379</v>
      </c>
      <c r="AG36" s="188">
        <f t="shared" si="9"/>
        <v>582.2159491884263</v>
      </c>
      <c r="AH36" s="189">
        <f t="shared" si="10"/>
        <v>104.71919320691146</v>
      </c>
      <c r="AI36" s="190">
        <f t="shared" si="11"/>
        <v>12.038140643623361</v>
      </c>
    </row>
    <row r="37" spans="1:35" s="180" customFormat="1" ht="19.5" customHeight="1">
      <c r="A37" s="108">
        <v>32</v>
      </c>
      <c r="B37" s="169" t="s">
        <v>131</v>
      </c>
      <c r="C37" s="163">
        <v>16231</v>
      </c>
      <c r="D37" s="164">
        <f t="shared" si="12"/>
        <v>311.5</v>
      </c>
      <c r="E37" s="160">
        <f t="shared" si="12"/>
        <v>250.7</v>
      </c>
      <c r="F37" s="160">
        <f t="shared" si="12"/>
        <v>60.8</v>
      </c>
      <c r="G37" s="165">
        <f t="shared" si="1"/>
        <v>0</v>
      </c>
      <c r="H37" s="109">
        <v>0</v>
      </c>
      <c r="I37" s="109">
        <v>0</v>
      </c>
      <c r="J37" s="165">
        <f t="shared" si="13"/>
        <v>249.6</v>
      </c>
      <c r="K37" s="109">
        <v>207.1</v>
      </c>
      <c r="L37" s="109">
        <v>42.5</v>
      </c>
      <c r="M37" s="165">
        <f t="shared" si="14"/>
        <v>22.8</v>
      </c>
      <c r="N37" s="109">
        <v>9.8</v>
      </c>
      <c r="O37" s="109">
        <v>13</v>
      </c>
      <c r="P37" s="165">
        <f t="shared" si="15"/>
        <v>39.099999999999994</v>
      </c>
      <c r="Q37" s="109">
        <v>33.8</v>
      </c>
      <c r="R37" s="109">
        <v>5.3</v>
      </c>
      <c r="S37" s="165">
        <f t="shared" si="16"/>
        <v>0</v>
      </c>
      <c r="T37" s="109">
        <v>0</v>
      </c>
      <c r="U37" s="109">
        <v>0</v>
      </c>
      <c r="V37" s="165">
        <f t="shared" si="17"/>
        <v>0</v>
      </c>
      <c r="W37" s="109">
        <v>0</v>
      </c>
      <c r="X37" s="109">
        <v>0</v>
      </c>
      <c r="Y37" s="182">
        <v>77.6</v>
      </c>
      <c r="Z37" s="166">
        <f t="shared" si="2"/>
        <v>389.1</v>
      </c>
      <c r="AA37" s="167">
        <f t="shared" si="3"/>
        <v>311.5</v>
      </c>
      <c r="AB37" s="183">
        <f t="shared" si="4"/>
        <v>272.4</v>
      </c>
      <c r="AC37" s="184">
        <f t="shared" si="5"/>
        <v>39.099999999999994</v>
      </c>
      <c r="AD37" s="185">
        <f t="shared" si="6"/>
        <v>619.08613743911</v>
      </c>
      <c r="AE37" s="186">
        <f t="shared" si="7"/>
        <v>541.3774120013276</v>
      </c>
      <c r="AF37" s="187">
        <f t="shared" si="8"/>
        <v>77.70872543778233</v>
      </c>
      <c r="AG37" s="188">
        <f t="shared" si="9"/>
        <v>773.3111270547599</v>
      </c>
      <c r="AH37" s="189">
        <f t="shared" si="10"/>
        <v>154.22498961564986</v>
      </c>
      <c r="AI37" s="190">
        <f t="shared" si="11"/>
        <v>12.552166934189405</v>
      </c>
    </row>
    <row r="38" spans="1:35" s="180" customFormat="1" ht="19.5" customHeight="1" thickBot="1">
      <c r="A38" s="197">
        <v>33</v>
      </c>
      <c r="B38" s="198" t="s">
        <v>43</v>
      </c>
      <c r="C38" s="199">
        <v>12053</v>
      </c>
      <c r="D38" s="200">
        <f t="shared" si="12"/>
        <v>214.99999999999997</v>
      </c>
      <c r="E38" s="168">
        <f t="shared" si="12"/>
        <v>207.5</v>
      </c>
      <c r="F38" s="168">
        <f t="shared" si="12"/>
        <v>7.5</v>
      </c>
      <c r="G38" s="201">
        <f t="shared" si="1"/>
        <v>0</v>
      </c>
      <c r="H38" s="202">
        <v>0</v>
      </c>
      <c r="I38" s="202">
        <v>0</v>
      </c>
      <c r="J38" s="201">
        <f t="shared" si="13"/>
        <v>139</v>
      </c>
      <c r="K38" s="202">
        <v>137.4</v>
      </c>
      <c r="L38" s="202">
        <v>1.6</v>
      </c>
      <c r="M38" s="201">
        <f t="shared" si="14"/>
        <v>7.2</v>
      </c>
      <c r="N38" s="202">
        <v>6</v>
      </c>
      <c r="O38" s="202">
        <v>1.2</v>
      </c>
      <c r="P38" s="201">
        <f t="shared" si="15"/>
        <v>57.2</v>
      </c>
      <c r="Q38" s="202">
        <v>56.6</v>
      </c>
      <c r="R38" s="202">
        <v>0.6</v>
      </c>
      <c r="S38" s="201">
        <f t="shared" si="16"/>
        <v>0</v>
      </c>
      <c r="T38" s="202">
        <v>0</v>
      </c>
      <c r="U38" s="202">
        <v>0</v>
      </c>
      <c r="V38" s="201">
        <f t="shared" si="17"/>
        <v>11.6</v>
      </c>
      <c r="W38" s="202">
        <v>7.5</v>
      </c>
      <c r="X38" s="202">
        <v>4.1</v>
      </c>
      <c r="Y38" s="203">
        <v>60.4</v>
      </c>
      <c r="Z38" s="204">
        <f t="shared" si="2"/>
        <v>275.4</v>
      </c>
      <c r="AA38" s="205">
        <f t="shared" si="3"/>
        <v>215</v>
      </c>
      <c r="AB38" s="206">
        <f t="shared" si="4"/>
        <v>157.79999999999998</v>
      </c>
      <c r="AC38" s="207">
        <f t="shared" si="5"/>
        <v>57.2</v>
      </c>
      <c r="AD38" s="208">
        <f t="shared" si="6"/>
        <v>575.415570477702</v>
      </c>
      <c r="AE38" s="209">
        <f t="shared" si="7"/>
        <v>422.3282652157273</v>
      </c>
      <c r="AF38" s="210">
        <f t="shared" si="8"/>
        <v>153.08730526197468</v>
      </c>
      <c r="AG38" s="211">
        <f t="shared" si="9"/>
        <v>737.0672005095772</v>
      </c>
      <c r="AH38" s="212">
        <f t="shared" si="10"/>
        <v>161.65163003187536</v>
      </c>
      <c r="AI38" s="213">
        <f t="shared" si="11"/>
        <v>26.6046511627907</v>
      </c>
    </row>
    <row r="39" spans="1:34" s="12" customFormat="1" ht="15" customHeight="1">
      <c r="A39" s="13"/>
      <c r="C39" s="13"/>
      <c r="D39" s="7"/>
      <c r="E39" s="14"/>
      <c r="F39" s="14"/>
      <c r="AD39" s="15"/>
      <c r="AE39" s="15"/>
      <c r="AF39" s="15"/>
      <c r="AG39" s="15"/>
      <c r="AH39" s="15"/>
    </row>
    <row r="40" spans="1:34" s="12" customFormat="1" ht="15" customHeight="1">
      <c r="A40" s="13"/>
      <c r="C40" s="13"/>
      <c r="D40" s="7"/>
      <c r="E40" s="14"/>
      <c r="F40" s="14"/>
      <c r="AD40" s="15"/>
      <c r="AE40" s="15"/>
      <c r="AF40" s="15"/>
      <c r="AG40" s="15"/>
      <c r="AH40" s="15"/>
    </row>
    <row r="41" spans="1:34" s="12" customFormat="1" ht="15" customHeight="1">
      <c r="A41" s="13"/>
      <c r="C41" s="13"/>
      <c r="D41" s="16"/>
      <c r="E41" s="14"/>
      <c r="F41" s="14"/>
      <c r="AD41" s="15"/>
      <c r="AE41" s="15"/>
      <c r="AF41" s="15"/>
      <c r="AG41" s="15"/>
      <c r="AH41" s="15"/>
    </row>
    <row r="42" spans="1:34" s="12" customFormat="1" ht="15" customHeight="1">
      <c r="A42" s="13"/>
      <c r="C42" s="13"/>
      <c r="D42" s="16"/>
      <c r="E42" s="14"/>
      <c r="F42" s="14"/>
      <c r="AD42" s="15"/>
      <c r="AE42" s="15"/>
      <c r="AF42" s="15"/>
      <c r="AG42" s="15"/>
      <c r="AH42" s="15"/>
    </row>
    <row r="43" spans="1:34" s="12" customFormat="1" ht="15" customHeight="1">
      <c r="A43" s="13"/>
      <c r="C43" s="13"/>
      <c r="D43" s="16"/>
      <c r="E43" s="14"/>
      <c r="F43" s="14"/>
      <c r="AD43" s="15"/>
      <c r="AE43" s="15"/>
      <c r="AF43" s="15"/>
      <c r="AG43" s="15"/>
      <c r="AH43" s="15"/>
    </row>
    <row r="44" spans="1:34" s="12" customFormat="1" ht="15" customHeight="1">
      <c r="A44" s="13"/>
      <c r="C44" s="13"/>
      <c r="D44" s="16"/>
      <c r="E44" s="14"/>
      <c r="F44" s="14"/>
      <c r="AD44" s="15"/>
      <c r="AE44" s="15"/>
      <c r="AF44" s="15"/>
      <c r="AG44" s="15"/>
      <c r="AH44" s="15"/>
    </row>
    <row r="45" spans="1:34" s="12" customFormat="1" ht="15" customHeight="1">
      <c r="A45" s="13"/>
      <c r="C45" s="13"/>
      <c r="D45" s="16"/>
      <c r="E45" s="14"/>
      <c r="F45" s="14"/>
      <c r="AD45" s="15"/>
      <c r="AE45" s="15"/>
      <c r="AF45" s="15"/>
      <c r="AG45" s="15"/>
      <c r="AH45" s="15"/>
    </row>
    <row r="46" spans="1:34" s="12" customFormat="1" ht="15" customHeight="1">
      <c r="A46" s="13"/>
      <c r="C46" s="13"/>
      <c r="D46" s="16"/>
      <c r="E46" s="14"/>
      <c r="F46" s="14"/>
      <c r="AD46" s="15"/>
      <c r="AE46" s="15"/>
      <c r="AF46" s="15"/>
      <c r="AG46" s="15"/>
      <c r="AH46" s="15"/>
    </row>
    <row r="47" spans="1:34" s="12" customFormat="1" ht="15" customHeight="1">
      <c r="A47" s="13"/>
      <c r="C47" s="13"/>
      <c r="D47" s="16"/>
      <c r="E47" s="14"/>
      <c r="F47" s="14"/>
      <c r="AD47" s="15"/>
      <c r="AE47" s="15"/>
      <c r="AF47" s="15"/>
      <c r="AG47" s="15"/>
      <c r="AH47" s="15"/>
    </row>
    <row r="48" spans="1:34" s="12" customFormat="1" ht="15" customHeight="1">
      <c r="A48" s="13"/>
      <c r="C48" s="13"/>
      <c r="D48" s="16"/>
      <c r="E48" s="14"/>
      <c r="F48" s="14"/>
      <c r="AD48" s="15"/>
      <c r="AE48" s="15"/>
      <c r="AF48" s="15"/>
      <c r="AG48" s="15"/>
      <c r="AH48" s="15"/>
    </row>
    <row r="49" spans="1:34" s="12" customFormat="1" ht="15" customHeight="1">
      <c r="A49" s="13"/>
      <c r="C49" s="13"/>
      <c r="D49" s="16"/>
      <c r="E49" s="14"/>
      <c r="F49" s="14"/>
      <c r="AD49" s="15"/>
      <c r="AE49" s="15"/>
      <c r="AF49" s="15"/>
      <c r="AG49" s="15"/>
      <c r="AH49" s="15"/>
    </row>
    <row r="50" spans="1:34" s="12" customFormat="1" ht="15" customHeight="1">
      <c r="A50" s="13"/>
      <c r="C50" s="13"/>
      <c r="D50" s="16"/>
      <c r="E50" s="14"/>
      <c r="F50" s="14"/>
      <c r="AD50" s="15"/>
      <c r="AE50" s="15"/>
      <c r="AF50" s="15"/>
      <c r="AG50" s="15"/>
      <c r="AH50" s="15"/>
    </row>
    <row r="51" spans="1:34" s="12" customFormat="1" ht="15" customHeight="1">
      <c r="A51" s="13"/>
      <c r="C51" s="13"/>
      <c r="D51" s="16"/>
      <c r="E51" s="14"/>
      <c r="F51" s="14"/>
      <c r="AD51" s="15"/>
      <c r="AE51" s="15"/>
      <c r="AF51" s="15"/>
      <c r="AG51" s="15"/>
      <c r="AH51" s="15"/>
    </row>
    <row r="52" spans="1:34" s="12" customFormat="1" ht="15" customHeight="1">
      <c r="A52" s="13"/>
      <c r="C52" s="13"/>
      <c r="D52" s="16"/>
      <c r="E52" s="14"/>
      <c r="F52" s="14"/>
      <c r="AD52" s="15"/>
      <c r="AE52" s="15"/>
      <c r="AF52" s="15"/>
      <c r="AG52" s="15"/>
      <c r="AH52" s="15"/>
    </row>
    <row r="53" spans="1:34" s="12" customFormat="1" ht="15" customHeight="1">
      <c r="A53" s="13"/>
      <c r="C53" s="13"/>
      <c r="D53" s="16"/>
      <c r="E53" s="14"/>
      <c r="F53" s="14"/>
      <c r="AD53" s="15"/>
      <c r="AE53" s="15"/>
      <c r="AF53" s="15"/>
      <c r="AG53" s="15"/>
      <c r="AH53" s="15"/>
    </row>
    <row r="54" spans="1:34" s="12" customFormat="1" ht="15" customHeight="1">
      <c r="A54" s="13"/>
      <c r="C54" s="13"/>
      <c r="D54" s="16"/>
      <c r="E54" s="14"/>
      <c r="F54" s="14"/>
      <c r="AD54" s="15"/>
      <c r="AE54" s="15"/>
      <c r="AF54" s="15"/>
      <c r="AG54" s="15"/>
      <c r="AH54" s="15"/>
    </row>
    <row r="55" spans="1:34" s="12" customFormat="1" ht="15" customHeight="1">
      <c r="A55" s="13"/>
      <c r="C55" s="13"/>
      <c r="D55" s="16"/>
      <c r="E55" s="14"/>
      <c r="F55" s="14"/>
      <c r="AD55" s="15"/>
      <c r="AE55" s="15"/>
      <c r="AF55" s="15"/>
      <c r="AG55" s="15"/>
      <c r="AH55" s="15"/>
    </row>
    <row r="56" spans="1:34" s="12" customFormat="1" ht="15" customHeight="1">
      <c r="A56" s="13"/>
      <c r="C56" s="13"/>
      <c r="D56" s="16"/>
      <c r="E56" s="14"/>
      <c r="F56" s="14"/>
      <c r="AD56" s="15"/>
      <c r="AE56" s="15"/>
      <c r="AF56" s="15"/>
      <c r="AG56" s="15"/>
      <c r="AH56" s="15"/>
    </row>
    <row r="57" spans="1:34" s="12" customFormat="1" ht="15" customHeight="1">
      <c r="A57" s="13"/>
      <c r="C57" s="13"/>
      <c r="D57" s="16"/>
      <c r="E57" s="14"/>
      <c r="F57" s="14"/>
      <c r="AD57" s="15"/>
      <c r="AE57" s="15"/>
      <c r="AF57" s="15"/>
      <c r="AG57" s="15"/>
      <c r="AH57" s="15"/>
    </row>
    <row r="58" spans="1:34" s="12" customFormat="1" ht="15" customHeight="1">
      <c r="A58" s="13"/>
      <c r="C58" s="13"/>
      <c r="D58" s="16"/>
      <c r="E58" s="14"/>
      <c r="F58" s="14"/>
      <c r="AD58" s="15"/>
      <c r="AE58" s="15"/>
      <c r="AF58" s="15"/>
      <c r="AG58" s="15"/>
      <c r="AH58" s="15"/>
    </row>
    <row r="59" spans="1:34" s="12" customFormat="1" ht="15" customHeight="1">
      <c r="A59" s="13"/>
      <c r="C59" s="13"/>
      <c r="D59" s="16"/>
      <c r="E59" s="14"/>
      <c r="F59" s="14"/>
      <c r="AD59" s="15"/>
      <c r="AE59" s="15"/>
      <c r="AF59" s="15"/>
      <c r="AG59" s="15"/>
      <c r="AH59" s="15"/>
    </row>
    <row r="60" spans="1:34" s="12" customFormat="1" ht="15" customHeight="1">
      <c r="A60" s="13"/>
      <c r="C60" s="13"/>
      <c r="D60" s="16"/>
      <c r="E60" s="14"/>
      <c r="F60" s="14"/>
      <c r="AD60" s="15"/>
      <c r="AE60" s="15"/>
      <c r="AF60" s="15"/>
      <c r="AG60" s="15"/>
      <c r="AH60" s="15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1">
      <selection activeCell="D29" sqref="D29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347" t="s">
        <v>96</v>
      </c>
      <c r="B1" s="348"/>
      <c r="C1" s="353" t="s">
        <v>0</v>
      </c>
      <c r="D1" s="130"/>
      <c r="E1" s="131"/>
      <c r="F1" s="131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3"/>
      <c r="AA1" s="331" t="s">
        <v>1</v>
      </c>
      <c r="AB1" s="332"/>
      <c r="AC1" s="333"/>
      <c r="AD1" s="337" t="s">
        <v>2</v>
      </c>
      <c r="AE1" s="337"/>
      <c r="AF1" s="337"/>
      <c r="AG1" s="341" t="s">
        <v>3</v>
      </c>
      <c r="AH1" s="344" t="s">
        <v>4</v>
      </c>
      <c r="AI1" s="316" t="s">
        <v>5</v>
      </c>
    </row>
    <row r="2" spans="1:35" ht="19.5" customHeight="1">
      <c r="A2" s="349"/>
      <c r="B2" s="350"/>
      <c r="C2" s="354"/>
      <c r="D2" s="319" t="s">
        <v>1</v>
      </c>
      <c r="E2" s="320"/>
      <c r="F2" s="321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4"/>
      <c r="Y2" s="325" t="s">
        <v>6</v>
      </c>
      <c r="Z2" s="327" t="s">
        <v>7</v>
      </c>
      <c r="AA2" s="334"/>
      <c r="AB2" s="335"/>
      <c r="AC2" s="336"/>
      <c r="AD2" s="338"/>
      <c r="AE2" s="338"/>
      <c r="AF2" s="338"/>
      <c r="AG2" s="342"/>
      <c r="AH2" s="345"/>
      <c r="AI2" s="317"/>
    </row>
    <row r="3" spans="1:35" ht="19.5" customHeight="1">
      <c r="A3" s="349"/>
      <c r="B3" s="350"/>
      <c r="C3" s="354"/>
      <c r="D3" s="322"/>
      <c r="E3" s="320"/>
      <c r="F3" s="320"/>
      <c r="G3" s="329" t="s">
        <v>8</v>
      </c>
      <c r="H3" s="330"/>
      <c r="I3" s="330"/>
      <c r="J3" s="329" t="s">
        <v>9</v>
      </c>
      <c r="K3" s="330"/>
      <c r="L3" s="330"/>
      <c r="M3" s="329" t="s">
        <v>10</v>
      </c>
      <c r="N3" s="330"/>
      <c r="O3" s="330"/>
      <c r="P3" s="329" t="s">
        <v>11</v>
      </c>
      <c r="Q3" s="330"/>
      <c r="R3" s="330"/>
      <c r="S3" s="329" t="s">
        <v>12</v>
      </c>
      <c r="T3" s="330"/>
      <c r="U3" s="330"/>
      <c r="V3" s="329" t="s">
        <v>13</v>
      </c>
      <c r="W3" s="330"/>
      <c r="X3" s="330"/>
      <c r="Y3" s="325"/>
      <c r="Z3" s="327"/>
      <c r="AA3" s="334"/>
      <c r="AB3" s="335"/>
      <c r="AC3" s="336"/>
      <c r="AD3" s="338"/>
      <c r="AE3" s="338"/>
      <c r="AF3" s="338"/>
      <c r="AG3" s="342"/>
      <c r="AH3" s="345"/>
      <c r="AI3" s="317"/>
    </row>
    <row r="4" spans="1:35" ht="19.5" customHeight="1" thickBot="1">
      <c r="A4" s="351"/>
      <c r="B4" s="352"/>
      <c r="C4" s="355"/>
      <c r="D4" s="134" t="s">
        <v>14</v>
      </c>
      <c r="E4" s="135" t="s">
        <v>15</v>
      </c>
      <c r="F4" s="135" t="s">
        <v>16</v>
      </c>
      <c r="G4" s="136" t="s">
        <v>14</v>
      </c>
      <c r="H4" s="137" t="s">
        <v>15</v>
      </c>
      <c r="I4" s="137" t="s">
        <v>16</v>
      </c>
      <c r="J4" s="136" t="s">
        <v>14</v>
      </c>
      <c r="K4" s="137" t="s">
        <v>15</v>
      </c>
      <c r="L4" s="137" t="s">
        <v>16</v>
      </c>
      <c r="M4" s="136" t="s">
        <v>14</v>
      </c>
      <c r="N4" s="137" t="s">
        <v>15</v>
      </c>
      <c r="O4" s="137" t="s">
        <v>16</v>
      </c>
      <c r="P4" s="136" t="s">
        <v>14</v>
      </c>
      <c r="Q4" s="137" t="s">
        <v>15</v>
      </c>
      <c r="R4" s="137" t="s">
        <v>16</v>
      </c>
      <c r="S4" s="136" t="s">
        <v>14</v>
      </c>
      <c r="T4" s="137" t="s">
        <v>15</v>
      </c>
      <c r="U4" s="137" t="s">
        <v>16</v>
      </c>
      <c r="V4" s="136" t="s">
        <v>14</v>
      </c>
      <c r="W4" s="137" t="s">
        <v>15</v>
      </c>
      <c r="X4" s="137" t="s">
        <v>16</v>
      </c>
      <c r="Y4" s="326"/>
      <c r="Z4" s="328"/>
      <c r="AA4" s="138" t="s">
        <v>14</v>
      </c>
      <c r="AB4" s="137" t="s">
        <v>97</v>
      </c>
      <c r="AC4" s="139" t="s">
        <v>17</v>
      </c>
      <c r="AD4" s="140"/>
      <c r="AE4" s="141" t="s">
        <v>97</v>
      </c>
      <c r="AF4" s="142" t="s">
        <v>17</v>
      </c>
      <c r="AG4" s="343"/>
      <c r="AH4" s="346"/>
      <c r="AI4" s="318"/>
    </row>
    <row r="5" spans="1:35" s="2" customFormat="1" ht="39.75" customHeight="1" thickBot="1">
      <c r="A5" s="339" t="s">
        <v>18</v>
      </c>
      <c r="B5" s="340"/>
      <c r="C5" s="143">
        <f>SUM(C6:C38)</f>
        <v>1241776</v>
      </c>
      <c r="D5" s="144">
        <f>SUM(E5:F5)</f>
        <v>22750.600000000002</v>
      </c>
      <c r="E5" s="145">
        <f>SUM(E6:E38)</f>
        <v>20760.4</v>
      </c>
      <c r="F5" s="145">
        <f>SUM(F6:F38)</f>
        <v>1990.2000000000003</v>
      </c>
      <c r="G5" s="146">
        <f aca="true" t="shared" si="0" ref="G5:AC5">SUM(G6:G38)</f>
        <v>497.8</v>
      </c>
      <c r="H5" s="146">
        <f t="shared" si="0"/>
        <v>497.8</v>
      </c>
      <c r="I5" s="146">
        <f t="shared" si="0"/>
        <v>0</v>
      </c>
      <c r="J5" s="146">
        <f t="shared" si="0"/>
        <v>17121.89999999999</v>
      </c>
      <c r="K5" s="146">
        <f t="shared" si="0"/>
        <v>15924.900000000005</v>
      </c>
      <c r="L5" s="146">
        <f t="shared" si="0"/>
        <v>1196.9999999999998</v>
      </c>
      <c r="M5" s="146">
        <f t="shared" si="0"/>
        <v>1221.4</v>
      </c>
      <c r="N5" s="146">
        <f t="shared" si="0"/>
        <v>917.6000000000003</v>
      </c>
      <c r="O5" s="146">
        <f t="shared" si="0"/>
        <v>303.79999999999995</v>
      </c>
      <c r="P5" s="146">
        <f t="shared" si="0"/>
        <v>3238.8000000000006</v>
      </c>
      <c r="Q5" s="146">
        <f t="shared" si="0"/>
        <v>3112.3000000000006</v>
      </c>
      <c r="R5" s="146">
        <f t="shared" si="0"/>
        <v>126.49999999999997</v>
      </c>
      <c r="S5" s="146">
        <f t="shared" si="0"/>
        <v>0.4</v>
      </c>
      <c r="T5" s="146">
        <f t="shared" si="0"/>
        <v>0.3</v>
      </c>
      <c r="U5" s="146">
        <f t="shared" si="0"/>
        <v>0.1</v>
      </c>
      <c r="V5" s="146">
        <f t="shared" si="0"/>
        <v>670.3</v>
      </c>
      <c r="W5" s="146">
        <f t="shared" si="0"/>
        <v>307.49999999999994</v>
      </c>
      <c r="X5" s="146">
        <f t="shared" si="0"/>
        <v>362.79999999999995</v>
      </c>
      <c r="Y5" s="147">
        <f t="shared" si="0"/>
        <v>11240.300000000003</v>
      </c>
      <c r="Z5" s="148">
        <f t="shared" si="0"/>
        <v>33990.9</v>
      </c>
      <c r="AA5" s="149">
        <f t="shared" si="0"/>
        <v>22750.600000000006</v>
      </c>
      <c r="AB5" s="150">
        <f t="shared" si="0"/>
        <v>19511.800000000003</v>
      </c>
      <c r="AC5" s="151">
        <f t="shared" si="0"/>
        <v>3238.8000000000006</v>
      </c>
      <c r="AD5" s="152">
        <f aca="true" t="shared" si="1" ref="AD5:AD38">AA5/C5/30*1000000</f>
        <v>610.7005879750724</v>
      </c>
      <c r="AE5" s="153">
        <f aca="true" t="shared" si="2" ref="AE5:AE38">AB5/C5/30*1000000</f>
        <v>523.7605923558947</v>
      </c>
      <c r="AF5" s="154">
        <f aca="true" t="shared" si="3" ref="AF5:AF38">AC5/C5/30*1000000</f>
        <v>86.93999561917771</v>
      </c>
      <c r="AG5" s="155">
        <f aca="true" t="shared" si="4" ref="AG5:AG38">Z5/C5/30*1000000</f>
        <v>912.4270399814459</v>
      </c>
      <c r="AH5" s="156">
        <f aca="true" t="shared" si="5" ref="AH5:AH38">Y5/C5/30*1000000</f>
        <v>301.72645200637373</v>
      </c>
      <c r="AI5" s="157">
        <f>AC5*100/AA5</f>
        <v>14.236108058688561</v>
      </c>
    </row>
    <row r="6" spans="1:35" s="180" customFormat="1" ht="19.5" customHeight="1" thickTop="1">
      <c r="A6" s="103">
        <v>1</v>
      </c>
      <c r="B6" s="104" t="s">
        <v>19</v>
      </c>
      <c r="C6" s="158">
        <v>289297</v>
      </c>
      <c r="D6" s="159">
        <f>G6+J6+M6+P6+S6+V6</f>
        <v>5088.999999999999</v>
      </c>
      <c r="E6" s="160">
        <f>H6+K6+N6+Q6+T6+W6</f>
        <v>5009.5</v>
      </c>
      <c r="F6" s="160">
        <f>I6+L6+O6+R6+U6+X6</f>
        <v>79.5</v>
      </c>
      <c r="G6" s="161">
        <f aca="true" t="shared" si="6" ref="G6:G38">SUM(H6:I6)</f>
        <v>0</v>
      </c>
      <c r="H6" s="105">
        <v>0</v>
      </c>
      <c r="I6" s="105">
        <v>0</v>
      </c>
      <c r="J6" s="161">
        <f>SUM(K6:L6)</f>
        <v>3823.7999999999997</v>
      </c>
      <c r="K6" s="105">
        <v>3769.7</v>
      </c>
      <c r="L6" s="105">
        <v>54.1</v>
      </c>
      <c r="M6" s="161">
        <f>SUM(N6:O6)</f>
        <v>319.5</v>
      </c>
      <c r="N6" s="105">
        <v>316.9</v>
      </c>
      <c r="O6" s="105">
        <v>2.6</v>
      </c>
      <c r="P6" s="161">
        <f>SUM(Q6:R6)</f>
        <v>833.1999999999999</v>
      </c>
      <c r="Q6" s="105">
        <v>830.9</v>
      </c>
      <c r="R6" s="105">
        <v>2.3</v>
      </c>
      <c r="S6" s="161">
        <f>SUM(T6:U6)</f>
        <v>0</v>
      </c>
      <c r="T6" s="105">
        <v>0</v>
      </c>
      <c r="U6" s="105">
        <v>0</v>
      </c>
      <c r="V6" s="161">
        <f>SUM(W6:X6)</f>
        <v>112.5</v>
      </c>
      <c r="W6" s="105">
        <v>92</v>
      </c>
      <c r="X6" s="105">
        <v>20.5</v>
      </c>
      <c r="Y6" s="170">
        <v>3526.9</v>
      </c>
      <c r="Z6" s="162">
        <f aca="true" t="shared" si="7" ref="Z6:Z38">D6+Y6</f>
        <v>8615.9</v>
      </c>
      <c r="AA6" s="171">
        <f aca="true" t="shared" si="8" ref="AA6:AA38">SUM(AB6:AC6)</f>
        <v>5088.999999999999</v>
      </c>
      <c r="AB6" s="172">
        <f aca="true" t="shared" si="9" ref="AB6:AB38">G6+J6+M6+S6+V6</f>
        <v>4255.799999999999</v>
      </c>
      <c r="AC6" s="173">
        <f aca="true" t="shared" si="10" ref="AC6:AC38">P6</f>
        <v>833.1999999999999</v>
      </c>
      <c r="AD6" s="174">
        <f t="shared" si="1"/>
        <v>586.363955842381</v>
      </c>
      <c r="AE6" s="175">
        <f t="shared" si="2"/>
        <v>490.3611167761849</v>
      </c>
      <c r="AF6" s="176">
        <f t="shared" si="3"/>
        <v>96.00283906619609</v>
      </c>
      <c r="AG6" s="177">
        <f t="shared" si="4"/>
        <v>992.7398717120006</v>
      </c>
      <c r="AH6" s="178">
        <f t="shared" si="5"/>
        <v>406.3759158696196</v>
      </c>
      <c r="AI6" s="179">
        <f aca="true" t="shared" si="11" ref="AI6:AI38">AC6*100/AA6</f>
        <v>16.372568284535276</v>
      </c>
    </row>
    <row r="7" spans="1:35" s="181" customFormat="1" ht="19.5" customHeight="1">
      <c r="A7" s="102">
        <v>2</v>
      </c>
      <c r="B7" s="106" t="s">
        <v>20</v>
      </c>
      <c r="C7" s="163">
        <v>52381</v>
      </c>
      <c r="D7" s="159">
        <f aca="true" t="shared" si="12" ref="D7:F38">G7+J7+M7+P7+S7+V7</f>
        <v>1182.8000000000002</v>
      </c>
      <c r="E7" s="160">
        <f t="shared" si="12"/>
        <v>939.6</v>
      </c>
      <c r="F7" s="160">
        <f t="shared" si="12"/>
        <v>243.20000000000002</v>
      </c>
      <c r="G7" s="161">
        <f>SUM(H7:I7)</f>
        <v>0</v>
      </c>
      <c r="H7" s="105">
        <v>0</v>
      </c>
      <c r="I7" s="105">
        <v>0</v>
      </c>
      <c r="J7" s="161">
        <f>SUM(K7:L7)</f>
        <v>886</v>
      </c>
      <c r="K7" s="105">
        <v>784</v>
      </c>
      <c r="L7" s="105">
        <v>102</v>
      </c>
      <c r="M7" s="161">
        <f>SUM(N7:O7)</f>
        <v>51</v>
      </c>
      <c r="N7" s="105">
        <v>29.2</v>
      </c>
      <c r="O7" s="105">
        <v>21.8</v>
      </c>
      <c r="P7" s="161">
        <f>SUM(Q7:R7)</f>
        <v>165.4</v>
      </c>
      <c r="Q7" s="105">
        <v>120.4</v>
      </c>
      <c r="R7" s="105">
        <v>45</v>
      </c>
      <c r="S7" s="161">
        <f>SUM(T7:U7)</f>
        <v>0</v>
      </c>
      <c r="T7" s="105">
        <v>0</v>
      </c>
      <c r="U7" s="105">
        <v>0</v>
      </c>
      <c r="V7" s="161">
        <f>SUM(W7:X7)</f>
        <v>80.4</v>
      </c>
      <c r="W7" s="105">
        <v>6</v>
      </c>
      <c r="X7" s="105">
        <v>74.4</v>
      </c>
      <c r="Y7" s="170">
        <v>501.3</v>
      </c>
      <c r="Z7" s="162">
        <f>D7+Y7</f>
        <v>1684.1000000000001</v>
      </c>
      <c r="AA7" s="171">
        <f>SUM(AB7:AC7)</f>
        <v>1182.8</v>
      </c>
      <c r="AB7" s="172">
        <f>G7+J7+M7+S7+V7</f>
        <v>1017.4</v>
      </c>
      <c r="AC7" s="173">
        <f>P7</f>
        <v>165.4</v>
      </c>
      <c r="AD7" s="174">
        <f t="shared" si="1"/>
        <v>752.6902248270683</v>
      </c>
      <c r="AE7" s="175">
        <f t="shared" si="2"/>
        <v>647.4357750583862</v>
      </c>
      <c r="AF7" s="176">
        <f t="shared" si="3"/>
        <v>105.25444976868204</v>
      </c>
      <c r="AG7" s="177">
        <f t="shared" si="4"/>
        <v>1071.6990257281584</v>
      </c>
      <c r="AH7" s="178">
        <f t="shared" si="5"/>
        <v>319.00880090109007</v>
      </c>
      <c r="AI7" s="179">
        <f>AC7*100/AA7</f>
        <v>13.983767331755157</v>
      </c>
    </row>
    <row r="8" spans="1:35" s="181" customFormat="1" ht="19.5" customHeight="1">
      <c r="A8" s="102">
        <v>3</v>
      </c>
      <c r="B8" s="107" t="s">
        <v>21</v>
      </c>
      <c r="C8" s="163">
        <v>36217</v>
      </c>
      <c r="D8" s="159">
        <f t="shared" si="12"/>
        <v>747.1</v>
      </c>
      <c r="E8" s="160">
        <f t="shared" si="12"/>
        <v>652.8000000000001</v>
      </c>
      <c r="F8" s="160">
        <f t="shared" si="12"/>
        <v>94.3</v>
      </c>
      <c r="G8" s="161">
        <f>SUM(H8:I8)</f>
        <v>0</v>
      </c>
      <c r="H8" s="105">
        <v>0</v>
      </c>
      <c r="I8" s="105">
        <v>0</v>
      </c>
      <c r="J8" s="161">
        <f>SUM(K8:L8)</f>
        <v>621.5</v>
      </c>
      <c r="K8" s="105">
        <v>568.7</v>
      </c>
      <c r="L8" s="105">
        <v>52.8</v>
      </c>
      <c r="M8" s="161">
        <f>SUM(N8:O8)</f>
        <v>88.69999999999999</v>
      </c>
      <c r="N8" s="105">
        <v>54.4</v>
      </c>
      <c r="O8" s="105">
        <v>34.3</v>
      </c>
      <c r="P8" s="161">
        <f>SUM(Q8:R8)</f>
        <v>36.9</v>
      </c>
      <c r="Q8" s="105">
        <v>29.7</v>
      </c>
      <c r="R8" s="105">
        <v>7.2</v>
      </c>
      <c r="S8" s="161">
        <f>SUM(T8:U8)</f>
        <v>0</v>
      </c>
      <c r="T8" s="105">
        <v>0</v>
      </c>
      <c r="U8" s="105">
        <v>0</v>
      </c>
      <c r="V8" s="161">
        <f>SUM(W8:X8)</f>
        <v>0</v>
      </c>
      <c r="W8" s="105">
        <v>0</v>
      </c>
      <c r="X8" s="105">
        <v>0</v>
      </c>
      <c r="Y8" s="170">
        <v>77.1</v>
      </c>
      <c r="Z8" s="162">
        <f>D8+Y8</f>
        <v>824.2</v>
      </c>
      <c r="AA8" s="171">
        <f>SUM(AB8:AC8)</f>
        <v>747.1</v>
      </c>
      <c r="AB8" s="172">
        <f>G8+J8+M8+S8+V8</f>
        <v>710.2</v>
      </c>
      <c r="AC8" s="173">
        <f>P8</f>
        <v>36.9</v>
      </c>
      <c r="AD8" s="174">
        <f t="shared" si="1"/>
        <v>687.614472025108</v>
      </c>
      <c r="AE8" s="175">
        <f t="shared" si="2"/>
        <v>653.6525204554032</v>
      </c>
      <c r="AF8" s="176">
        <f t="shared" si="3"/>
        <v>33.96195156970484</v>
      </c>
      <c r="AG8" s="177">
        <f t="shared" si="4"/>
        <v>758.5756228658732</v>
      </c>
      <c r="AH8" s="178">
        <f t="shared" si="5"/>
        <v>70.96115084076538</v>
      </c>
      <c r="AI8" s="179">
        <f>AC8*100/AA8</f>
        <v>4.939097845000669</v>
      </c>
    </row>
    <row r="9" spans="1:35" s="180" customFormat="1" ht="19.5" customHeight="1">
      <c r="A9" s="108">
        <v>4</v>
      </c>
      <c r="B9" s="107" t="s">
        <v>22</v>
      </c>
      <c r="C9" s="163">
        <v>95575</v>
      </c>
      <c r="D9" s="164">
        <f t="shared" si="12"/>
        <v>1468.8000000000002</v>
      </c>
      <c r="E9" s="160">
        <f t="shared" si="12"/>
        <v>1431.5000000000002</v>
      </c>
      <c r="F9" s="160">
        <f t="shared" si="12"/>
        <v>37.300000000000004</v>
      </c>
      <c r="G9" s="165">
        <f t="shared" si="6"/>
        <v>0</v>
      </c>
      <c r="H9" s="109">
        <v>0</v>
      </c>
      <c r="I9" s="109">
        <v>0</v>
      </c>
      <c r="J9" s="165">
        <f aca="true" t="shared" si="13" ref="J9:J38">SUM(K9:L9)</f>
        <v>1273.4</v>
      </c>
      <c r="K9" s="109">
        <v>1247.7</v>
      </c>
      <c r="L9" s="109">
        <v>25.7</v>
      </c>
      <c r="M9" s="165">
        <f aca="true" t="shared" si="14" ref="M9:M38">SUM(N9:O9)</f>
        <v>83.9</v>
      </c>
      <c r="N9" s="109">
        <v>76.9</v>
      </c>
      <c r="O9" s="109">
        <v>7</v>
      </c>
      <c r="P9" s="165">
        <f aca="true" t="shared" si="15" ref="P9:P38">SUM(Q9:R9)</f>
        <v>106.9</v>
      </c>
      <c r="Q9" s="109">
        <v>106.9</v>
      </c>
      <c r="R9" s="109">
        <v>0</v>
      </c>
      <c r="S9" s="165">
        <f aca="true" t="shared" si="16" ref="S9:S38">SUM(T9:U9)</f>
        <v>0</v>
      </c>
      <c r="T9" s="109">
        <v>0</v>
      </c>
      <c r="U9" s="109">
        <v>0</v>
      </c>
      <c r="V9" s="165">
        <f aca="true" t="shared" si="17" ref="V9:V38">SUM(W9:X9)</f>
        <v>4.6</v>
      </c>
      <c r="W9" s="109">
        <v>0</v>
      </c>
      <c r="X9" s="109">
        <v>4.6</v>
      </c>
      <c r="Y9" s="182">
        <v>945.9</v>
      </c>
      <c r="Z9" s="166">
        <f t="shared" si="7"/>
        <v>2414.7000000000003</v>
      </c>
      <c r="AA9" s="167">
        <f t="shared" si="8"/>
        <v>1468.8000000000002</v>
      </c>
      <c r="AB9" s="183">
        <f t="shared" si="9"/>
        <v>1361.9</v>
      </c>
      <c r="AC9" s="184">
        <f t="shared" si="10"/>
        <v>106.9</v>
      </c>
      <c r="AD9" s="185">
        <f t="shared" si="1"/>
        <v>512.2678524718808</v>
      </c>
      <c r="AE9" s="186">
        <f t="shared" si="2"/>
        <v>474.984741477025</v>
      </c>
      <c r="AF9" s="187">
        <f t="shared" si="3"/>
        <v>37.283110994855704</v>
      </c>
      <c r="AG9" s="188">
        <f t="shared" si="4"/>
        <v>842.1658383468481</v>
      </c>
      <c r="AH9" s="189">
        <f t="shared" si="5"/>
        <v>329.89798587496733</v>
      </c>
      <c r="AI9" s="190">
        <f t="shared" si="11"/>
        <v>7.278050108932461</v>
      </c>
    </row>
    <row r="10" spans="1:35" s="180" customFormat="1" ht="19.5" customHeight="1">
      <c r="A10" s="108">
        <v>5</v>
      </c>
      <c r="B10" s="107" t="s">
        <v>98</v>
      </c>
      <c r="C10" s="163">
        <v>92323</v>
      </c>
      <c r="D10" s="164">
        <f t="shared" si="12"/>
        <v>1471</v>
      </c>
      <c r="E10" s="160">
        <f t="shared" si="12"/>
        <v>1370.9</v>
      </c>
      <c r="F10" s="160">
        <f t="shared" si="12"/>
        <v>100.1</v>
      </c>
      <c r="G10" s="165">
        <f t="shared" si="6"/>
        <v>0</v>
      </c>
      <c r="H10" s="109">
        <v>0</v>
      </c>
      <c r="I10" s="109">
        <v>0</v>
      </c>
      <c r="J10" s="165">
        <f t="shared" si="13"/>
        <v>1088.6</v>
      </c>
      <c r="K10" s="109">
        <v>1015.8</v>
      </c>
      <c r="L10" s="109">
        <v>72.8</v>
      </c>
      <c r="M10" s="165">
        <f t="shared" si="14"/>
        <v>84.3</v>
      </c>
      <c r="N10" s="109">
        <v>57</v>
      </c>
      <c r="O10" s="109">
        <v>27.3</v>
      </c>
      <c r="P10" s="165">
        <f t="shared" si="15"/>
        <v>298.1</v>
      </c>
      <c r="Q10" s="109">
        <v>298.1</v>
      </c>
      <c r="R10" s="109">
        <v>0</v>
      </c>
      <c r="S10" s="165">
        <f t="shared" si="16"/>
        <v>0</v>
      </c>
      <c r="T10" s="109">
        <v>0</v>
      </c>
      <c r="U10" s="109">
        <v>0</v>
      </c>
      <c r="V10" s="165">
        <f t="shared" si="17"/>
        <v>0</v>
      </c>
      <c r="W10" s="109">
        <v>0</v>
      </c>
      <c r="X10" s="109">
        <v>0</v>
      </c>
      <c r="Y10" s="182">
        <v>766</v>
      </c>
      <c r="Z10" s="166">
        <f t="shared" si="7"/>
        <v>2237</v>
      </c>
      <c r="AA10" s="167">
        <f t="shared" si="8"/>
        <v>1471</v>
      </c>
      <c r="AB10" s="183">
        <f t="shared" si="9"/>
        <v>1172.8999999999999</v>
      </c>
      <c r="AC10" s="184">
        <f t="shared" si="10"/>
        <v>298.1</v>
      </c>
      <c r="AD10" s="185">
        <f t="shared" si="1"/>
        <v>531.106369304868</v>
      </c>
      <c r="AE10" s="186">
        <f t="shared" si="2"/>
        <v>423.4769956204485</v>
      </c>
      <c r="AF10" s="187">
        <f t="shared" si="3"/>
        <v>107.62937368441956</v>
      </c>
      <c r="AG10" s="188">
        <f t="shared" si="4"/>
        <v>807.6716166791228</v>
      </c>
      <c r="AH10" s="189">
        <f t="shared" si="5"/>
        <v>276.5652473742549</v>
      </c>
      <c r="AI10" s="190">
        <f t="shared" si="11"/>
        <v>20.26512576478586</v>
      </c>
    </row>
    <row r="11" spans="1:36" s="180" customFormat="1" ht="19.5" customHeight="1">
      <c r="A11" s="108">
        <v>6</v>
      </c>
      <c r="B11" s="107" t="s">
        <v>99</v>
      </c>
      <c r="C11" s="163">
        <v>34821</v>
      </c>
      <c r="D11" s="164">
        <f>G11+J11+M11+P11+S11+V11</f>
        <v>829.6</v>
      </c>
      <c r="E11" s="160">
        <f t="shared" si="12"/>
        <v>666.8000000000001</v>
      </c>
      <c r="F11" s="160">
        <f t="shared" si="12"/>
        <v>162.8</v>
      </c>
      <c r="G11" s="165">
        <f>SUM(H11:I11)</f>
        <v>0</v>
      </c>
      <c r="H11" s="109">
        <v>0</v>
      </c>
      <c r="I11" s="109">
        <v>0</v>
      </c>
      <c r="J11" s="165">
        <f t="shared" si="13"/>
        <v>670.6</v>
      </c>
      <c r="K11" s="109">
        <v>549.2</v>
      </c>
      <c r="L11" s="109">
        <v>121.4</v>
      </c>
      <c r="M11" s="165">
        <f t="shared" si="14"/>
        <v>57.5</v>
      </c>
      <c r="N11" s="109">
        <v>23.6</v>
      </c>
      <c r="O11" s="109">
        <v>33.9</v>
      </c>
      <c r="P11" s="165">
        <f t="shared" si="15"/>
        <v>101.5</v>
      </c>
      <c r="Q11" s="109">
        <v>94</v>
      </c>
      <c r="R11" s="109">
        <v>7.5</v>
      </c>
      <c r="S11" s="165">
        <f t="shared" si="16"/>
        <v>0</v>
      </c>
      <c r="T11" s="109">
        <v>0</v>
      </c>
      <c r="U11" s="109">
        <v>0</v>
      </c>
      <c r="V11" s="165">
        <f t="shared" si="17"/>
        <v>0</v>
      </c>
      <c r="W11" s="109">
        <v>0</v>
      </c>
      <c r="X11" s="109">
        <v>0</v>
      </c>
      <c r="Y11" s="182">
        <v>327.5</v>
      </c>
      <c r="Z11" s="166">
        <f t="shared" si="7"/>
        <v>1157.1</v>
      </c>
      <c r="AA11" s="167">
        <f t="shared" si="8"/>
        <v>829.6</v>
      </c>
      <c r="AB11" s="183">
        <f t="shared" si="9"/>
        <v>728.1</v>
      </c>
      <c r="AC11" s="184">
        <f t="shared" si="10"/>
        <v>101.5</v>
      </c>
      <c r="AD11" s="185">
        <f t="shared" si="1"/>
        <v>794.1567827843352</v>
      </c>
      <c r="AE11" s="186">
        <f t="shared" si="2"/>
        <v>696.9931937623847</v>
      </c>
      <c r="AF11" s="187">
        <f t="shared" si="3"/>
        <v>97.16358902195034</v>
      </c>
      <c r="AG11" s="188">
        <f t="shared" si="4"/>
        <v>1107.664914850234</v>
      </c>
      <c r="AH11" s="189">
        <f t="shared" si="5"/>
        <v>313.5081320658989</v>
      </c>
      <c r="AI11" s="190">
        <f t="shared" si="11"/>
        <v>12.234811957569914</v>
      </c>
      <c r="AJ11" s="191"/>
    </row>
    <row r="12" spans="1:35" s="180" customFormat="1" ht="19.5" customHeight="1">
      <c r="A12" s="108">
        <v>7</v>
      </c>
      <c r="B12" s="107" t="s">
        <v>25</v>
      </c>
      <c r="C12" s="163">
        <v>26864</v>
      </c>
      <c r="D12" s="164">
        <f>G12+J12+M12+P12+S12+V12</f>
        <v>518.3</v>
      </c>
      <c r="E12" s="160">
        <f>H12+K12+N12+Q12+T12+W12</f>
        <v>481.50000000000006</v>
      </c>
      <c r="F12" s="160">
        <f>I12+L12+O12+R12+U12+X12</f>
        <v>36.800000000000004</v>
      </c>
      <c r="G12" s="165">
        <f>SUM(H12:I12)</f>
        <v>0</v>
      </c>
      <c r="H12" s="109">
        <v>0</v>
      </c>
      <c r="I12" s="109">
        <v>0</v>
      </c>
      <c r="J12" s="165">
        <f>SUM(K12:L12)</f>
        <v>353.70000000000005</v>
      </c>
      <c r="K12" s="109">
        <v>339.6</v>
      </c>
      <c r="L12" s="109">
        <v>14.1</v>
      </c>
      <c r="M12" s="165">
        <f>SUM(N12:O12)</f>
        <v>27</v>
      </c>
      <c r="N12" s="109">
        <v>22</v>
      </c>
      <c r="O12" s="109">
        <v>5</v>
      </c>
      <c r="P12" s="165">
        <f>SUM(Q12:R12)</f>
        <v>119.89999999999999</v>
      </c>
      <c r="Q12" s="109">
        <v>108.3</v>
      </c>
      <c r="R12" s="109">
        <v>11.6</v>
      </c>
      <c r="S12" s="165">
        <f>SUM(T12:U12)</f>
        <v>0.4</v>
      </c>
      <c r="T12" s="109">
        <v>0.3</v>
      </c>
      <c r="U12" s="109">
        <v>0.1</v>
      </c>
      <c r="V12" s="165">
        <f>SUM(W12:X12)</f>
        <v>17.3</v>
      </c>
      <c r="W12" s="109">
        <v>11.3</v>
      </c>
      <c r="X12" s="109">
        <v>6</v>
      </c>
      <c r="Y12" s="182">
        <v>208.2</v>
      </c>
      <c r="Z12" s="166">
        <f>D12+Y12</f>
        <v>726.5</v>
      </c>
      <c r="AA12" s="167">
        <f>SUM(AB12:AC12)</f>
        <v>518.3000000000001</v>
      </c>
      <c r="AB12" s="183">
        <f>G12+J12+M12+S12+V12</f>
        <v>398.40000000000003</v>
      </c>
      <c r="AC12" s="184">
        <f>P12</f>
        <v>119.89999999999999</v>
      </c>
      <c r="AD12" s="185">
        <f t="shared" si="1"/>
        <v>643.1159420289856</v>
      </c>
      <c r="AE12" s="186">
        <f t="shared" si="2"/>
        <v>494.34187016081006</v>
      </c>
      <c r="AF12" s="187">
        <f t="shared" si="3"/>
        <v>148.77407186817547</v>
      </c>
      <c r="AG12" s="188">
        <f t="shared" si="4"/>
        <v>901.4542386341077</v>
      </c>
      <c r="AH12" s="189">
        <f t="shared" si="5"/>
        <v>258.3382966051221</v>
      </c>
      <c r="AI12" s="190">
        <f>AC12*100/AA12</f>
        <v>23.13332047076982</v>
      </c>
    </row>
    <row r="13" spans="1:35" s="180" customFormat="1" ht="19.5" customHeight="1">
      <c r="A13" s="108">
        <v>8</v>
      </c>
      <c r="B13" s="107" t="s">
        <v>100</v>
      </c>
      <c r="C13" s="163">
        <v>116360</v>
      </c>
      <c r="D13" s="164">
        <f t="shared" si="12"/>
        <v>1960.2</v>
      </c>
      <c r="E13" s="160">
        <f t="shared" si="12"/>
        <v>1782.8000000000002</v>
      </c>
      <c r="F13" s="160">
        <f t="shared" si="12"/>
        <v>177.39999999999998</v>
      </c>
      <c r="G13" s="165">
        <f t="shared" si="6"/>
        <v>0</v>
      </c>
      <c r="H13" s="109">
        <v>0</v>
      </c>
      <c r="I13" s="109">
        <v>0</v>
      </c>
      <c r="J13" s="165">
        <f>SUM(K13:L13)</f>
        <v>1551.9</v>
      </c>
      <c r="K13" s="109">
        <v>1433.2</v>
      </c>
      <c r="L13" s="109">
        <v>118.7</v>
      </c>
      <c r="M13" s="165">
        <f t="shared" si="14"/>
        <v>128.6</v>
      </c>
      <c r="N13" s="109">
        <v>105.7</v>
      </c>
      <c r="O13" s="109">
        <v>22.9</v>
      </c>
      <c r="P13" s="165">
        <f t="shared" si="15"/>
        <v>244</v>
      </c>
      <c r="Q13" s="109">
        <v>243.9</v>
      </c>
      <c r="R13" s="109">
        <v>0.1</v>
      </c>
      <c r="S13" s="165">
        <f t="shared" si="16"/>
        <v>0</v>
      </c>
      <c r="T13" s="109">
        <v>0</v>
      </c>
      <c r="U13" s="109">
        <v>0</v>
      </c>
      <c r="V13" s="165">
        <f t="shared" si="17"/>
        <v>35.7</v>
      </c>
      <c r="W13" s="109">
        <v>0</v>
      </c>
      <c r="X13" s="109">
        <v>35.7</v>
      </c>
      <c r="Y13" s="182">
        <v>794</v>
      </c>
      <c r="Z13" s="166">
        <f t="shared" si="7"/>
        <v>2754.2</v>
      </c>
      <c r="AA13" s="167">
        <f t="shared" si="8"/>
        <v>1960.2</v>
      </c>
      <c r="AB13" s="183">
        <f t="shared" si="9"/>
        <v>1716.2</v>
      </c>
      <c r="AC13" s="184">
        <f t="shared" si="10"/>
        <v>244</v>
      </c>
      <c r="AD13" s="185">
        <f t="shared" si="1"/>
        <v>561.5331729116534</v>
      </c>
      <c r="AE13" s="186">
        <f t="shared" si="2"/>
        <v>491.6351552652688</v>
      </c>
      <c r="AF13" s="187">
        <f t="shared" si="3"/>
        <v>69.89801764638479</v>
      </c>
      <c r="AG13" s="188">
        <f t="shared" si="4"/>
        <v>788.98819754784</v>
      </c>
      <c r="AH13" s="189">
        <f t="shared" si="5"/>
        <v>227.45502463618652</v>
      </c>
      <c r="AI13" s="190">
        <f t="shared" si="11"/>
        <v>12.447709417406386</v>
      </c>
    </row>
    <row r="14" spans="1:35" s="181" customFormat="1" ht="17.25" customHeight="1">
      <c r="A14" s="102">
        <v>9</v>
      </c>
      <c r="B14" s="107" t="s">
        <v>101</v>
      </c>
      <c r="C14" s="163">
        <v>19078</v>
      </c>
      <c r="D14" s="164">
        <f t="shared" si="12"/>
        <v>388.09999999999997</v>
      </c>
      <c r="E14" s="160">
        <f>H14+K14+N14+Q14+T14+W14</f>
        <v>303.9</v>
      </c>
      <c r="F14" s="160">
        <f t="shared" si="12"/>
        <v>84.2</v>
      </c>
      <c r="G14" s="165">
        <f>SUM(H14:I14)</f>
        <v>0</v>
      </c>
      <c r="H14" s="109">
        <v>0</v>
      </c>
      <c r="I14" s="109">
        <v>0</v>
      </c>
      <c r="J14" s="165">
        <f t="shared" si="13"/>
        <v>312.4</v>
      </c>
      <c r="K14" s="109">
        <v>246.7</v>
      </c>
      <c r="L14" s="109">
        <v>65.7</v>
      </c>
      <c r="M14" s="165">
        <f t="shared" si="14"/>
        <v>17.9</v>
      </c>
      <c r="N14" s="109">
        <v>10.2</v>
      </c>
      <c r="O14" s="109">
        <v>7.7</v>
      </c>
      <c r="P14" s="165">
        <f t="shared" si="15"/>
        <v>57.8</v>
      </c>
      <c r="Q14" s="109">
        <v>47</v>
      </c>
      <c r="R14" s="109">
        <v>10.8</v>
      </c>
      <c r="S14" s="165">
        <v>0</v>
      </c>
      <c r="T14" s="109">
        <v>0</v>
      </c>
      <c r="U14" s="109">
        <v>0</v>
      </c>
      <c r="V14" s="165">
        <f t="shared" si="17"/>
        <v>0</v>
      </c>
      <c r="W14" s="109">
        <v>0</v>
      </c>
      <c r="X14" s="109">
        <v>0</v>
      </c>
      <c r="Y14" s="182">
        <v>89.2</v>
      </c>
      <c r="Z14" s="166">
        <f t="shared" si="7"/>
        <v>477.29999999999995</v>
      </c>
      <c r="AA14" s="167">
        <f t="shared" si="8"/>
        <v>388.09999999999997</v>
      </c>
      <c r="AB14" s="183">
        <f>G14+J14+M14+S14+V14</f>
        <v>330.29999999999995</v>
      </c>
      <c r="AC14" s="184">
        <f>P14</f>
        <v>57.8</v>
      </c>
      <c r="AD14" s="192">
        <f t="shared" si="1"/>
        <v>678.0934409616661</v>
      </c>
      <c r="AE14" s="186">
        <f t="shared" si="2"/>
        <v>577.104518293322</v>
      </c>
      <c r="AF14" s="187">
        <f t="shared" si="3"/>
        <v>100.98892266834399</v>
      </c>
      <c r="AG14" s="188">
        <f t="shared" si="4"/>
        <v>833.9448579515672</v>
      </c>
      <c r="AH14" s="193">
        <f t="shared" si="5"/>
        <v>155.8514169899011</v>
      </c>
      <c r="AI14" s="190">
        <f>AC14*100/AA14</f>
        <v>14.893068796701883</v>
      </c>
    </row>
    <row r="15" spans="1:35" s="181" customFormat="1" ht="19.5" customHeight="1">
      <c r="A15" s="102">
        <v>10</v>
      </c>
      <c r="B15" s="107" t="s">
        <v>27</v>
      </c>
      <c r="C15" s="163">
        <v>33414</v>
      </c>
      <c r="D15" s="164">
        <f t="shared" si="12"/>
        <v>693.8000000000001</v>
      </c>
      <c r="E15" s="160">
        <f t="shared" si="12"/>
        <v>587.3000000000001</v>
      </c>
      <c r="F15" s="160">
        <f t="shared" si="12"/>
        <v>106.5</v>
      </c>
      <c r="G15" s="165">
        <f t="shared" si="6"/>
        <v>497.8</v>
      </c>
      <c r="H15" s="109">
        <v>497.8</v>
      </c>
      <c r="I15" s="109">
        <v>0</v>
      </c>
      <c r="J15" s="165">
        <f t="shared" si="13"/>
        <v>64.3</v>
      </c>
      <c r="K15" s="109">
        <v>0</v>
      </c>
      <c r="L15" s="109">
        <v>64.3</v>
      </c>
      <c r="M15" s="165">
        <f t="shared" si="14"/>
        <v>12.7</v>
      </c>
      <c r="N15" s="109">
        <v>0</v>
      </c>
      <c r="O15" s="109">
        <v>12.7</v>
      </c>
      <c r="P15" s="165">
        <f t="shared" si="15"/>
        <v>84.3</v>
      </c>
      <c r="Q15" s="109">
        <v>84.3</v>
      </c>
      <c r="R15" s="109">
        <v>0</v>
      </c>
      <c r="S15" s="165">
        <f t="shared" si="16"/>
        <v>0</v>
      </c>
      <c r="T15" s="109">
        <v>0</v>
      </c>
      <c r="U15" s="109">
        <v>0</v>
      </c>
      <c r="V15" s="165">
        <f t="shared" si="17"/>
        <v>34.7</v>
      </c>
      <c r="W15" s="109">
        <v>5.2</v>
      </c>
      <c r="X15" s="109">
        <v>29.5</v>
      </c>
      <c r="Y15" s="182">
        <v>442.3</v>
      </c>
      <c r="Z15" s="166">
        <f t="shared" si="7"/>
        <v>1136.1000000000001</v>
      </c>
      <c r="AA15" s="167">
        <f t="shared" si="8"/>
        <v>693.8000000000001</v>
      </c>
      <c r="AB15" s="183">
        <f>G15+J15+M15+S15+V15</f>
        <v>609.5000000000001</v>
      </c>
      <c r="AC15" s="184">
        <f>P15</f>
        <v>84.3</v>
      </c>
      <c r="AD15" s="185">
        <f t="shared" si="1"/>
        <v>692.1250573611859</v>
      </c>
      <c r="AE15" s="186">
        <f t="shared" si="2"/>
        <v>608.0285708585225</v>
      </c>
      <c r="AF15" s="187">
        <f t="shared" si="3"/>
        <v>84.09648650266355</v>
      </c>
      <c r="AG15" s="188">
        <f t="shared" si="4"/>
        <v>1133.3572753935475</v>
      </c>
      <c r="AH15" s="189">
        <f t="shared" si="5"/>
        <v>441.2322180323617</v>
      </c>
      <c r="AI15" s="190">
        <f>AC15*100/AA15</f>
        <v>12.150475641395214</v>
      </c>
    </row>
    <row r="16" spans="1:35" s="180" customFormat="1" ht="19.5" customHeight="1">
      <c r="A16" s="108">
        <v>11</v>
      </c>
      <c r="B16" s="107" t="s">
        <v>102</v>
      </c>
      <c r="C16" s="163">
        <v>26816</v>
      </c>
      <c r="D16" s="164">
        <f>G16+J16+M16+P16+S16+V16</f>
        <v>572.2</v>
      </c>
      <c r="E16" s="160">
        <f t="shared" si="12"/>
        <v>526.1</v>
      </c>
      <c r="F16" s="160">
        <f t="shared" si="12"/>
        <v>46.099999999999994</v>
      </c>
      <c r="G16" s="165">
        <f t="shared" si="6"/>
        <v>0</v>
      </c>
      <c r="H16" s="109">
        <v>0</v>
      </c>
      <c r="I16" s="109">
        <v>0</v>
      </c>
      <c r="J16" s="165">
        <f t="shared" si="13"/>
        <v>428.79999999999995</v>
      </c>
      <c r="K16" s="109">
        <v>417.9</v>
      </c>
      <c r="L16" s="109">
        <v>10.9</v>
      </c>
      <c r="M16" s="165">
        <f t="shared" si="14"/>
        <v>25.6</v>
      </c>
      <c r="N16" s="109">
        <v>16.6</v>
      </c>
      <c r="O16" s="109">
        <v>9</v>
      </c>
      <c r="P16" s="165">
        <f t="shared" si="15"/>
        <v>63.2</v>
      </c>
      <c r="Q16" s="109">
        <v>62.2</v>
      </c>
      <c r="R16" s="109">
        <v>1</v>
      </c>
      <c r="S16" s="165">
        <f t="shared" si="16"/>
        <v>0</v>
      </c>
      <c r="T16" s="109">
        <v>0</v>
      </c>
      <c r="U16" s="109">
        <v>0</v>
      </c>
      <c r="V16" s="165">
        <f t="shared" si="17"/>
        <v>54.599999999999994</v>
      </c>
      <c r="W16" s="109">
        <v>29.4</v>
      </c>
      <c r="X16" s="109">
        <v>25.2</v>
      </c>
      <c r="Y16" s="182">
        <v>188.5</v>
      </c>
      <c r="Z16" s="166">
        <f t="shared" si="7"/>
        <v>760.7</v>
      </c>
      <c r="AA16" s="167">
        <f t="shared" si="8"/>
        <v>572.2</v>
      </c>
      <c r="AB16" s="183">
        <f t="shared" si="9"/>
        <v>509</v>
      </c>
      <c r="AC16" s="184">
        <f t="shared" si="10"/>
        <v>63.2</v>
      </c>
      <c r="AD16" s="185">
        <f t="shared" si="1"/>
        <v>711.2669053301512</v>
      </c>
      <c r="AE16" s="186">
        <f t="shared" si="2"/>
        <v>632.7068416865553</v>
      </c>
      <c r="AF16" s="187">
        <f t="shared" si="3"/>
        <v>78.56006364359587</v>
      </c>
      <c r="AG16" s="188">
        <f t="shared" si="4"/>
        <v>945.5797533810661</v>
      </c>
      <c r="AH16" s="189">
        <f t="shared" si="5"/>
        <v>234.3128480509149</v>
      </c>
      <c r="AI16" s="190">
        <f t="shared" si="11"/>
        <v>11.045089129674938</v>
      </c>
    </row>
    <row r="17" spans="1:35" s="180" customFormat="1" ht="19.5" customHeight="1">
      <c r="A17" s="108">
        <v>12</v>
      </c>
      <c r="B17" s="107" t="s">
        <v>103</v>
      </c>
      <c r="C17" s="163">
        <v>25580</v>
      </c>
      <c r="D17" s="164">
        <f t="shared" si="12"/>
        <v>592.3</v>
      </c>
      <c r="E17" s="160">
        <f t="shared" si="12"/>
        <v>457.79999999999995</v>
      </c>
      <c r="F17" s="160">
        <f t="shared" si="12"/>
        <v>134.5</v>
      </c>
      <c r="G17" s="165">
        <f t="shared" si="6"/>
        <v>0</v>
      </c>
      <c r="H17" s="109">
        <v>0</v>
      </c>
      <c r="I17" s="109">
        <v>0</v>
      </c>
      <c r="J17" s="165">
        <f t="shared" si="13"/>
        <v>469.9</v>
      </c>
      <c r="K17" s="109">
        <v>374.2</v>
      </c>
      <c r="L17" s="109">
        <v>95.7</v>
      </c>
      <c r="M17" s="165">
        <f t="shared" si="14"/>
        <v>51.599999999999994</v>
      </c>
      <c r="N17" s="109">
        <v>21.9</v>
      </c>
      <c r="O17" s="109">
        <v>29.7</v>
      </c>
      <c r="P17" s="165">
        <f t="shared" si="15"/>
        <v>70.8</v>
      </c>
      <c r="Q17" s="109">
        <v>61.7</v>
      </c>
      <c r="R17" s="109">
        <v>9.1</v>
      </c>
      <c r="S17" s="165">
        <f t="shared" si="16"/>
        <v>0</v>
      </c>
      <c r="T17" s="109">
        <v>0</v>
      </c>
      <c r="U17" s="109">
        <v>0</v>
      </c>
      <c r="V17" s="165">
        <f t="shared" si="17"/>
        <v>0</v>
      </c>
      <c r="W17" s="109">
        <v>0</v>
      </c>
      <c r="X17" s="109">
        <v>0</v>
      </c>
      <c r="Y17" s="182">
        <v>296.1</v>
      </c>
      <c r="Z17" s="166">
        <f t="shared" si="7"/>
        <v>888.4</v>
      </c>
      <c r="AA17" s="167">
        <f t="shared" si="8"/>
        <v>592.3</v>
      </c>
      <c r="AB17" s="183">
        <f t="shared" si="9"/>
        <v>521.5</v>
      </c>
      <c r="AC17" s="184">
        <f t="shared" si="10"/>
        <v>70.8</v>
      </c>
      <c r="AD17" s="185">
        <f t="shared" si="1"/>
        <v>771.826948136565</v>
      </c>
      <c r="AE17" s="186">
        <f t="shared" si="2"/>
        <v>679.5673703414126</v>
      </c>
      <c r="AF17" s="187">
        <f t="shared" si="3"/>
        <v>92.25957779515245</v>
      </c>
      <c r="AG17" s="188">
        <f t="shared" si="4"/>
        <v>1157.675267135783</v>
      </c>
      <c r="AH17" s="189">
        <f t="shared" si="5"/>
        <v>385.8483189992181</v>
      </c>
      <c r="AI17" s="190">
        <f t="shared" si="11"/>
        <v>11.953401992233667</v>
      </c>
    </row>
    <row r="18" spans="1:35" s="180" customFormat="1" ht="19.5" customHeight="1">
      <c r="A18" s="108">
        <v>13</v>
      </c>
      <c r="B18" s="107" t="s">
        <v>104</v>
      </c>
      <c r="C18" s="163">
        <v>116679</v>
      </c>
      <c r="D18" s="164">
        <f t="shared" si="12"/>
        <v>2022.8</v>
      </c>
      <c r="E18" s="160">
        <f t="shared" si="12"/>
        <v>1849.1</v>
      </c>
      <c r="F18" s="160">
        <f t="shared" si="12"/>
        <v>173.7</v>
      </c>
      <c r="G18" s="165">
        <f t="shared" si="6"/>
        <v>0</v>
      </c>
      <c r="H18" s="109">
        <v>0</v>
      </c>
      <c r="I18" s="109">
        <v>0</v>
      </c>
      <c r="J18" s="165">
        <f t="shared" si="13"/>
        <v>1657.3</v>
      </c>
      <c r="K18" s="109">
        <v>1533.2</v>
      </c>
      <c r="L18" s="109">
        <v>124.1</v>
      </c>
      <c r="M18" s="165">
        <f t="shared" si="14"/>
        <v>135.2</v>
      </c>
      <c r="N18" s="109">
        <v>85.6</v>
      </c>
      <c r="O18" s="109">
        <v>49.6</v>
      </c>
      <c r="P18" s="165">
        <f t="shared" si="15"/>
        <v>230.3</v>
      </c>
      <c r="Q18" s="109">
        <v>230.3</v>
      </c>
      <c r="R18" s="109">
        <v>0</v>
      </c>
      <c r="S18" s="165">
        <f t="shared" si="16"/>
        <v>0</v>
      </c>
      <c r="T18" s="109">
        <v>0</v>
      </c>
      <c r="U18" s="109">
        <v>0</v>
      </c>
      <c r="V18" s="165">
        <v>0</v>
      </c>
      <c r="W18" s="109">
        <v>0</v>
      </c>
      <c r="X18" s="109">
        <v>0</v>
      </c>
      <c r="Y18" s="182">
        <v>1076.4</v>
      </c>
      <c r="Z18" s="166">
        <f t="shared" si="7"/>
        <v>3099.2</v>
      </c>
      <c r="AA18" s="167">
        <f t="shared" si="8"/>
        <v>2022.8</v>
      </c>
      <c r="AB18" s="183">
        <f t="shared" si="9"/>
        <v>1792.5</v>
      </c>
      <c r="AC18" s="184">
        <f t="shared" si="10"/>
        <v>230.3</v>
      </c>
      <c r="AD18" s="185">
        <f t="shared" si="1"/>
        <v>577.8817667846541</v>
      </c>
      <c r="AE18" s="186">
        <f t="shared" si="2"/>
        <v>512.0887220493834</v>
      </c>
      <c r="AF18" s="187">
        <f t="shared" si="3"/>
        <v>65.79304473527084</v>
      </c>
      <c r="AG18" s="177">
        <f t="shared" si="4"/>
        <v>885.3921156906271</v>
      </c>
      <c r="AH18" s="189">
        <f t="shared" si="5"/>
        <v>307.5103489059728</v>
      </c>
      <c r="AI18" s="190">
        <f t="shared" si="11"/>
        <v>11.385208621712477</v>
      </c>
    </row>
    <row r="19" spans="1:35" s="180" customFormat="1" ht="19.5" customHeight="1">
      <c r="A19" s="108">
        <v>14</v>
      </c>
      <c r="B19" s="107" t="s">
        <v>69</v>
      </c>
      <c r="C19" s="163">
        <v>55285</v>
      </c>
      <c r="D19" s="164">
        <f t="shared" si="12"/>
        <v>1187.9</v>
      </c>
      <c r="E19" s="160">
        <f t="shared" si="12"/>
        <v>1060.2</v>
      </c>
      <c r="F19" s="160">
        <f t="shared" si="12"/>
        <v>127.7</v>
      </c>
      <c r="G19" s="165">
        <f t="shared" si="6"/>
        <v>0</v>
      </c>
      <c r="H19" s="109">
        <v>0</v>
      </c>
      <c r="I19" s="109">
        <v>0</v>
      </c>
      <c r="J19" s="165">
        <f t="shared" si="13"/>
        <v>880.5</v>
      </c>
      <c r="K19" s="109">
        <v>843.1</v>
      </c>
      <c r="L19" s="109">
        <v>37.4</v>
      </c>
      <c r="M19" s="165">
        <f t="shared" si="14"/>
        <v>0</v>
      </c>
      <c r="N19" s="109">
        <v>0</v>
      </c>
      <c r="O19" s="109">
        <v>0</v>
      </c>
      <c r="P19" s="165">
        <f t="shared" si="15"/>
        <v>185.9</v>
      </c>
      <c r="Q19" s="109">
        <v>166.3</v>
      </c>
      <c r="R19" s="109">
        <v>19.6</v>
      </c>
      <c r="S19" s="165">
        <f t="shared" si="16"/>
        <v>0</v>
      </c>
      <c r="T19" s="109">
        <v>0</v>
      </c>
      <c r="U19" s="109">
        <v>0</v>
      </c>
      <c r="V19" s="165">
        <f t="shared" si="17"/>
        <v>121.5</v>
      </c>
      <c r="W19" s="109">
        <v>50.8</v>
      </c>
      <c r="X19" s="109">
        <v>70.7</v>
      </c>
      <c r="Y19" s="182">
        <v>310.7</v>
      </c>
      <c r="Z19" s="166">
        <f t="shared" si="7"/>
        <v>1498.6000000000001</v>
      </c>
      <c r="AA19" s="167">
        <f t="shared" si="8"/>
        <v>1187.9</v>
      </c>
      <c r="AB19" s="183">
        <f t="shared" si="9"/>
        <v>1002</v>
      </c>
      <c r="AC19" s="184">
        <f t="shared" si="10"/>
        <v>185.9</v>
      </c>
      <c r="AD19" s="185">
        <f t="shared" si="1"/>
        <v>716.2280305085768</v>
      </c>
      <c r="AE19" s="186">
        <f t="shared" si="2"/>
        <v>604.1421723794881</v>
      </c>
      <c r="AF19" s="187">
        <f t="shared" si="3"/>
        <v>112.08585812908866</v>
      </c>
      <c r="AG19" s="177">
        <f t="shared" si="4"/>
        <v>903.5603388502005</v>
      </c>
      <c r="AH19" s="189">
        <f t="shared" si="5"/>
        <v>187.3323083416237</v>
      </c>
      <c r="AI19" s="190">
        <f t="shared" si="11"/>
        <v>15.649465443219125</v>
      </c>
    </row>
    <row r="20" spans="1:35" s="180" customFormat="1" ht="19.5" customHeight="1">
      <c r="A20" s="108">
        <v>15</v>
      </c>
      <c r="B20" s="107" t="s">
        <v>70</v>
      </c>
      <c r="C20" s="163">
        <v>16538</v>
      </c>
      <c r="D20" s="164">
        <f t="shared" si="12"/>
        <v>394.8</v>
      </c>
      <c r="E20" s="160">
        <f t="shared" si="12"/>
        <v>362.4</v>
      </c>
      <c r="F20" s="160">
        <f t="shared" si="12"/>
        <v>32.4</v>
      </c>
      <c r="G20" s="165">
        <f>SUM(H20:I20)</f>
        <v>0</v>
      </c>
      <c r="H20" s="109">
        <v>0</v>
      </c>
      <c r="I20" s="109">
        <v>0</v>
      </c>
      <c r="J20" s="165">
        <f>SUM(K20:L20)</f>
        <v>312.3</v>
      </c>
      <c r="K20" s="109">
        <v>303.3</v>
      </c>
      <c r="L20" s="109">
        <v>9</v>
      </c>
      <c r="M20" s="165">
        <f>SUM(N20:O20)</f>
        <v>0</v>
      </c>
      <c r="N20" s="109">
        <v>0</v>
      </c>
      <c r="O20" s="109">
        <v>0</v>
      </c>
      <c r="P20" s="165">
        <f>SUM(Q20:R20)</f>
        <v>46.800000000000004</v>
      </c>
      <c r="Q20" s="109">
        <v>46.7</v>
      </c>
      <c r="R20" s="109">
        <v>0.1</v>
      </c>
      <c r="S20" s="165">
        <f>SUM(T20:U20)</f>
        <v>0</v>
      </c>
      <c r="T20" s="109">
        <v>0</v>
      </c>
      <c r="U20" s="109">
        <v>0</v>
      </c>
      <c r="V20" s="165">
        <f>SUM(W20:X20)</f>
        <v>35.7</v>
      </c>
      <c r="W20" s="109">
        <v>12.4</v>
      </c>
      <c r="X20" s="109">
        <v>23.3</v>
      </c>
      <c r="Y20" s="182">
        <v>153</v>
      </c>
      <c r="Z20" s="166">
        <f>D20+Y20</f>
        <v>547.8</v>
      </c>
      <c r="AA20" s="167">
        <f>SUM(AB20:AC20)</f>
        <v>394.8</v>
      </c>
      <c r="AB20" s="183">
        <f>G20+J20+M20+S20+V20</f>
        <v>348</v>
      </c>
      <c r="AC20" s="184">
        <f>P20</f>
        <v>46.800000000000004</v>
      </c>
      <c r="AD20" s="185">
        <f t="shared" si="1"/>
        <v>795.7431370177773</v>
      </c>
      <c r="AE20" s="186">
        <f t="shared" si="2"/>
        <v>701.4149232071593</v>
      </c>
      <c r="AF20" s="187">
        <f t="shared" si="3"/>
        <v>94.32821381061798</v>
      </c>
      <c r="AG20" s="188">
        <f t="shared" si="4"/>
        <v>1104.1238360140283</v>
      </c>
      <c r="AH20" s="189">
        <f t="shared" si="5"/>
        <v>308.38069899625106</v>
      </c>
      <c r="AI20" s="190">
        <f>AC20*100/AA20</f>
        <v>11.854103343465045</v>
      </c>
    </row>
    <row r="21" spans="1:35" s="180" customFormat="1" ht="19.5" customHeight="1">
      <c r="A21" s="108">
        <v>16</v>
      </c>
      <c r="B21" s="107" t="s">
        <v>71</v>
      </c>
      <c r="C21" s="163">
        <v>6122</v>
      </c>
      <c r="D21" s="164">
        <f t="shared" si="12"/>
        <v>107</v>
      </c>
      <c r="E21" s="160">
        <f>H21+K21+N21+Q21+T21+W21</f>
        <v>102.3</v>
      </c>
      <c r="F21" s="160">
        <f t="shared" si="12"/>
        <v>4.7</v>
      </c>
      <c r="G21" s="165">
        <f>SUM(H21:I21)</f>
        <v>0</v>
      </c>
      <c r="H21" s="109">
        <v>0</v>
      </c>
      <c r="I21" s="109">
        <v>0</v>
      </c>
      <c r="J21" s="165">
        <f>SUM(K21:L21)</f>
        <v>64.8</v>
      </c>
      <c r="K21" s="109">
        <v>61.1</v>
      </c>
      <c r="L21" s="109">
        <v>3.7</v>
      </c>
      <c r="M21" s="165">
        <f>SUM(N21:O21)</f>
        <v>6.2</v>
      </c>
      <c r="N21" s="109">
        <v>5.2</v>
      </c>
      <c r="O21" s="109">
        <v>1</v>
      </c>
      <c r="P21" s="165">
        <f>SUM(Q21:R21)</f>
        <v>36</v>
      </c>
      <c r="Q21" s="109">
        <v>36</v>
      </c>
      <c r="R21" s="109">
        <v>0</v>
      </c>
      <c r="S21" s="165">
        <f>SUM(T21:U21)</f>
        <v>0</v>
      </c>
      <c r="T21" s="109">
        <v>0</v>
      </c>
      <c r="U21" s="109">
        <v>0</v>
      </c>
      <c r="V21" s="165">
        <f>SUM(W21:X21)</f>
        <v>0</v>
      </c>
      <c r="W21" s="109">
        <v>0</v>
      </c>
      <c r="X21" s="109">
        <v>0</v>
      </c>
      <c r="Y21" s="182">
        <v>46.2</v>
      </c>
      <c r="Z21" s="166">
        <f t="shared" si="7"/>
        <v>153.2</v>
      </c>
      <c r="AA21" s="167">
        <f t="shared" si="8"/>
        <v>107</v>
      </c>
      <c r="AB21" s="183">
        <f t="shared" si="9"/>
        <v>71</v>
      </c>
      <c r="AC21" s="184">
        <f t="shared" si="10"/>
        <v>36</v>
      </c>
      <c r="AD21" s="185">
        <f t="shared" si="1"/>
        <v>582.5982794293803</v>
      </c>
      <c r="AE21" s="186">
        <f t="shared" si="2"/>
        <v>386.58390504192533</v>
      </c>
      <c r="AF21" s="187">
        <f t="shared" si="3"/>
        <v>196.0143743874551</v>
      </c>
      <c r="AG21" s="188">
        <f t="shared" si="4"/>
        <v>834.1500598932811</v>
      </c>
      <c r="AH21" s="189">
        <f t="shared" si="5"/>
        <v>251.55178046390074</v>
      </c>
      <c r="AI21" s="190">
        <f t="shared" si="11"/>
        <v>33.64485981308411</v>
      </c>
    </row>
    <row r="22" spans="1:35" s="180" customFormat="1" ht="19.5" customHeight="1">
      <c r="A22" s="108">
        <v>17</v>
      </c>
      <c r="B22" s="107" t="s">
        <v>72</v>
      </c>
      <c r="C22" s="163">
        <v>13328</v>
      </c>
      <c r="D22" s="164">
        <f t="shared" si="12"/>
        <v>242.8</v>
      </c>
      <c r="E22" s="160">
        <f t="shared" si="12"/>
        <v>215.7</v>
      </c>
      <c r="F22" s="160">
        <f t="shared" si="12"/>
        <v>27.1</v>
      </c>
      <c r="G22" s="165">
        <f t="shared" si="6"/>
        <v>0</v>
      </c>
      <c r="H22" s="109">
        <v>0</v>
      </c>
      <c r="I22" s="109">
        <v>0</v>
      </c>
      <c r="J22" s="165">
        <f t="shared" si="13"/>
        <v>191</v>
      </c>
      <c r="K22" s="109">
        <v>171.6</v>
      </c>
      <c r="L22" s="109">
        <v>19.4</v>
      </c>
      <c r="M22" s="165">
        <f>SUM(N22:O22)</f>
        <v>11.8</v>
      </c>
      <c r="N22" s="109">
        <v>7.7</v>
      </c>
      <c r="O22" s="109">
        <v>4.1</v>
      </c>
      <c r="P22" s="165">
        <f t="shared" si="15"/>
        <v>37.4</v>
      </c>
      <c r="Q22" s="109">
        <v>36.4</v>
      </c>
      <c r="R22" s="109">
        <v>1</v>
      </c>
      <c r="S22" s="165">
        <v>0</v>
      </c>
      <c r="T22" s="109">
        <v>0</v>
      </c>
      <c r="U22" s="109">
        <v>0</v>
      </c>
      <c r="V22" s="165">
        <f t="shared" si="17"/>
        <v>2.6</v>
      </c>
      <c r="W22" s="109">
        <v>0</v>
      </c>
      <c r="X22" s="109">
        <v>2.6</v>
      </c>
      <c r="Y22" s="182">
        <v>65.7</v>
      </c>
      <c r="Z22" s="166">
        <f t="shared" si="7"/>
        <v>308.5</v>
      </c>
      <c r="AA22" s="167">
        <f t="shared" si="8"/>
        <v>242.8</v>
      </c>
      <c r="AB22" s="183">
        <f t="shared" si="9"/>
        <v>205.4</v>
      </c>
      <c r="AC22" s="184">
        <f t="shared" si="10"/>
        <v>37.4</v>
      </c>
      <c r="AD22" s="185">
        <f t="shared" si="1"/>
        <v>607.2428971588636</v>
      </c>
      <c r="AE22" s="186">
        <f t="shared" si="2"/>
        <v>513.7054821928772</v>
      </c>
      <c r="AF22" s="187">
        <f t="shared" si="3"/>
        <v>93.53741496598639</v>
      </c>
      <c r="AG22" s="188">
        <f t="shared" si="4"/>
        <v>771.5586234493796</v>
      </c>
      <c r="AH22" s="189">
        <f t="shared" si="5"/>
        <v>164.31572629051624</v>
      </c>
      <c r="AI22" s="190">
        <f>AC22*100/AA22</f>
        <v>15.403624382207578</v>
      </c>
    </row>
    <row r="23" spans="1:35" s="180" customFormat="1" ht="19.5" customHeight="1">
      <c r="A23" s="108">
        <v>18</v>
      </c>
      <c r="B23" s="107" t="s">
        <v>105</v>
      </c>
      <c r="C23" s="163">
        <v>32980</v>
      </c>
      <c r="D23" s="164">
        <f t="shared" si="12"/>
        <v>542.3</v>
      </c>
      <c r="E23" s="160">
        <f t="shared" si="12"/>
        <v>486.80000000000007</v>
      </c>
      <c r="F23" s="160">
        <f t="shared" si="12"/>
        <v>55.5</v>
      </c>
      <c r="G23" s="165">
        <v>0</v>
      </c>
      <c r="H23" s="109">
        <v>0</v>
      </c>
      <c r="I23" s="194">
        <v>0</v>
      </c>
      <c r="J23" s="165">
        <f t="shared" si="13"/>
        <v>365.8</v>
      </c>
      <c r="K23" s="109">
        <v>327.6</v>
      </c>
      <c r="L23" s="194">
        <v>38.2</v>
      </c>
      <c r="M23" s="165">
        <f t="shared" si="14"/>
        <v>0</v>
      </c>
      <c r="N23" s="109">
        <v>0</v>
      </c>
      <c r="O23" s="194">
        <v>0</v>
      </c>
      <c r="P23" s="165">
        <f t="shared" si="15"/>
        <v>120.89999999999999</v>
      </c>
      <c r="Q23" s="109">
        <v>119.6</v>
      </c>
      <c r="R23" s="194">
        <v>1.3</v>
      </c>
      <c r="S23" s="165">
        <v>0</v>
      </c>
      <c r="T23" s="109">
        <v>0</v>
      </c>
      <c r="U23" s="194">
        <v>0</v>
      </c>
      <c r="V23" s="165">
        <f t="shared" si="17"/>
        <v>55.6</v>
      </c>
      <c r="W23" s="109">
        <v>39.6</v>
      </c>
      <c r="X23" s="194">
        <v>16</v>
      </c>
      <c r="Y23" s="182">
        <v>281.2</v>
      </c>
      <c r="Z23" s="166">
        <f t="shared" si="7"/>
        <v>823.5</v>
      </c>
      <c r="AA23" s="167">
        <f t="shared" si="8"/>
        <v>542.3000000000001</v>
      </c>
      <c r="AB23" s="183">
        <f t="shared" si="9"/>
        <v>421.40000000000003</v>
      </c>
      <c r="AC23" s="184">
        <f t="shared" si="10"/>
        <v>120.89999999999999</v>
      </c>
      <c r="AD23" s="185">
        <f t="shared" si="1"/>
        <v>548.109965635739</v>
      </c>
      <c r="AE23" s="186">
        <f t="shared" si="2"/>
        <v>425.91469577521735</v>
      </c>
      <c r="AF23" s="187">
        <f t="shared" si="3"/>
        <v>122.1952698605215</v>
      </c>
      <c r="AG23" s="188">
        <f t="shared" si="4"/>
        <v>832.3226197695574</v>
      </c>
      <c r="AH23" s="189">
        <f t="shared" si="5"/>
        <v>284.21265413381843</v>
      </c>
      <c r="AI23" s="190">
        <f t="shared" si="11"/>
        <v>22.2939332472801</v>
      </c>
    </row>
    <row r="24" spans="1:35" s="180" customFormat="1" ht="19.5" customHeight="1">
      <c r="A24" s="108">
        <v>19</v>
      </c>
      <c r="B24" s="107" t="s">
        <v>106</v>
      </c>
      <c r="C24" s="163">
        <v>27298</v>
      </c>
      <c r="D24" s="164">
        <f t="shared" si="12"/>
        <v>507.6</v>
      </c>
      <c r="E24" s="160">
        <f t="shared" si="12"/>
        <v>442.4</v>
      </c>
      <c r="F24" s="160">
        <f t="shared" si="12"/>
        <v>65.19999999999999</v>
      </c>
      <c r="G24" s="165">
        <v>0</v>
      </c>
      <c r="H24" s="109">
        <v>0</v>
      </c>
      <c r="I24" s="109">
        <v>0</v>
      </c>
      <c r="J24" s="165">
        <f t="shared" si="13"/>
        <v>362.8</v>
      </c>
      <c r="K24" s="109">
        <v>315.5</v>
      </c>
      <c r="L24" s="109">
        <v>47.3</v>
      </c>
      <c r="M24" s="165">
        <f t="shared" si="14"/>
        <v>0</v>
      </c>
      <c r="N24" s="109">
        <v>0</v>
      </c>
      <c r="O24" s="109">
        <v>0</v>
      </c>
      <c r="P24" s="165">
        <f t="shared" si="15"/>
        <v>99.4</v>
      </c>
      <c r="Q24" s="109">
        <v>98.5</v>
      </c>
      <c r="R24" s="109">
        <v>0.9</v>
      </c>
      <c r="S24" s="165">
        <v>0</v>
      </c>
      <c r="T24" s="109">
        <v>0</v>
      </c>
      <c r="U24" s="109">
        <v>0</v>
      </c>
      <c r="V24" s="165">
        <f t="shared" si="17"/>
        <v>45.4</v>
      </c>
      <c r="W24" s="109">
        <v>28.4</v>
      </c>
      <c r="X24" s="109">
        <v>17</v>
      </c>
      <c r="Y24" s="182">
        <v>434.4</v>
      </c>
      <c r="Z24" s="166">
        <f t="shared" si="7"/>
        <v>942</v>
      </c>
      <c r="AA24" s="167">
        <f t="shared" si="8"/>
        <v>507.6</v>
      </c>
      <c r="AB24" s="183">
        <f t="shared" si="9"/>
        <v>408.2</v>
      </c>
      <c r="AC24" s="184">
        <f t="shared" si="10"/>
        <v>99.4</v>
      </c>
      <c r="AD24" s="185">
        <f t="shared" si="1"/>
        <v>619.825628251154</v>
      </c>
      <c r="AE24" s="186">
        <f t="shared" si="2"/>
        <v>498.44921483869393</v>
      </c>
      <c r="AF24" s="187">
        <f t="shared" si="3"/>
        <v>121.37641341246001</v>
      </c>
      <c r="AG24" s="188">
        <f t="shared" si="4"/>
        <v>1150.2674188585245</v>
      </c>
      <c r="AH24" s="189">
        <f t="shared" si="5"/>
        <v>530.4417906073704</v>
      </c>
      <c r="AI24" s="190">
        <f t="shared" si="11"/>
        <v>19.58234830575256</v>
      </c>
    </row>
    <row r="25" spans="1:35" s="180" customFormat="1" ht="19.5" customHeight="1">
      <c r="A25" s="108">
        <v>20</v>
      </c>
      <c r="B25" s="107" t="s">
        <v>33</v>
      </c>
      <c r="C25" s="163">
        <v>5609</v>
      </c>
      <c r="D25" s="164">
        <f t="shared" si="12"/>
        <v>80.5</v>
      </c>
      <c r="E25" s="160">
        <f t="shared" si="12"/>
        <v>78.2</v>
      </c>
      <c r="F25" s="160">
        <f t="shared" si="12"/>
        <v>2.3</v>
      </c>
      <c r="G25" s="165">
        <f t="shared" si="6"/>
        <v>0</v>
      </c>
      <c r="H25" s="109">
        <v>0</v>
      </c>
      <c r="I25" s="109">
        <v>0</v>
      </c>
      <c r="J25" s="165">
        <f t="shared" si="13"/>
        <v>60.699999999999996</v>
      </c>
      <c r="K25" s="109">
        <v>58.4</v>
      </c>
      <c r="L25" s="109">
        <v>2.3</v>
      </c>
      <c r="M25" s="165">
        <f t="shared" si="14"/>
        <v>2.7</v>
      </c>
      <c r="N25" s="109">
        <v>2.7</v>
      </c>
      <c r="O25" s="109">
        <v>0</v>
      </c>
      <c r="P25" s="165">
        <f t="shared" si="15"/>
        <v>17.1</v>
      </c>
      <c r="Q25" s="109">
        <v>17.1</v>
      </c>
      <c r="R25" s="109">
        <v>0</v>
      </c>
      <c r="S25" s="165">
        <f t="shared" si="16"/>
        <v>0</v>
      </c>
      <c r="T25" s="109">
        <v>0</v>
      </c>
      <c r="U25" s="109">
        <v>0</v>
      </c>
      <c r="V25" s="165">
        <f t="shared" si="17"/>
        <v>0</v>
      </c>
      <c r="W25" s="109">
        <v>0</v>
      </c>
      <c r="X25" s="109">
        <v>0</v>
      </c>
      <c r="Y25" s="182">
        <v>53.5</v>
      </c>
      <c r="Z25" s="166">
        <f t="shared" si="7"/>
        <v>134</v>
      </c>
      <c r="AA25" s="167">
        <f t="shared" si="8"/>
        <v>80.5</v>
      </c>
      <c r="AB25" s="183">
        <f t="shared" si="9"/>
        <v>63.4</v>
      </c>
      <c r="AC25" s="184">
        <f t="shared" si="10"/>
        <v>17.1</v>
      </c>
      <c r="AD25" s="185">
        <f t="shared" si="1"/>
        <v>478.397813038569</v>
      </c>
      <c r="AE25" s="186">
        <f t="shared" si="2"/>
        <v>376.7754204552208</v>
      </c>
      <c r="AF25" s="187">
        <f t="shared" si="3"/>
        <v>101.6223925833482</v>
      </c>
      <c r="AG25" s="188">
        <f t="shared" si="4"/>
        <v>796.3392167350091</v>
      </c>
      <c r="AH25" s="189">
        <f t="shared" si="5"/>
        <v>317.94140369644026</v>
      </c>
      <c r="AI25" s="190">
        <f t="shared" si="11"/>
        <v>21.242236024844722</v>
      </c>
    </row>
    <row r="26" spans="1:35" s="180" customFormat="1" ht="19.5" customHeight="1">
      <c r="A26" s="108">
        <v>21</v>
      </c>
      <c r="B26" s="107" t="s">
        <v>34</v>
      </c>
      <c r="C26" s="163">
        <v>15628</v>
      </c>
      <c r="D26" s="164">
        <f t="shared" si="12"/>
        <v>214.7</v>
      </c>
      <c r="E26" s="160">
        <f t="shared" si="12"/>
        <v>192.3</v>
      </c>
      <c r="F26" s="160">
        <f t="shared" si="12"/>
        <v>22.4</v>
      </c>
      <c r="G26" s="165">
        <f t="shared" si="6"/>
        <v>0</v>
      </c>
      <c r="H26" s="109">
        <v>0</v>
      </c>
      <c r="I26" s="109">
        <v>0</v>
      </c>
      <c r="J26" s="165">
        <f t="shared" si="13"/>
        <v>170.9</v>
      </c>
      <c r="K26" s="109">
        <v>152.9</v>
      </c>
      <c r="L26" s="109">
        <v>18</v>
      </c>
      <c r="M26" s="165">
        <f t="shared" si="14"/>
        <v>9</v>
      </c>
      <c r="N26" s="109">
        <v>4.6</v>
      </c>
      <c r="O26" s="109">
        <v>4.4</v>
      </c>
      <c r="P26" s="165">
        <f t="shared" si="15"/>
        <v>34.8</v>
      </c>
      <c r="Q26" s="109">
        <v>34.8</v>
      </c>
      <c r="R26" s="109">
        <v>0</v>
      </c>
      <c r="S26" s="165">
        <f t="shared" si="16"/>
        <v>0</v>
      </c>
      <c r="T26" s="109">
        <v>0</v>
      </c>
      <c r="U26" s="109">
        <v>0</v>
      </c>
      <c r="V26" s="165">
        <f t="shared" si="17"/>
        <v>0</v>
      </c>
      <c r="W26" s="109">
        <v>0</v>
      </c>
      <c r="X26" s="109">
        <v>0</v>
      </c>
      <c r="Y26" s="182">
        <v>124.6</v>
      </c>
      <c r="Z26" s="166">
        <f t="shared" si="7"/>
        <v>339.29999999999995</v>
      </c>
      <c r="AA26" s="167">
        <f t="shared" si="8"/>
        <v>214.7</v>
      </c>
      <c r="AB26" s="183">
        <f t="shared" si="9"/>
        <v>179.9</v>
      </c>
      <c r="AC26" s="184">
        <f t="shared" si="10"/>
        <v>34.8</v>
      </c>
      <c r="AD26" s="185">
        <f t="shared" si="1"/>
        <v>457.93874242812046</v>
      </c>
      <c r="AE26" s="186">
        <f t="shared" si="2"/>
        <v>383.71299377186244</v>
      </c>
      <c r="AF26" s="187">
        <f t="shared" si="3"/>
        <v>74.22574865625799</v>
      </c>
      <c r="AG26" s="188">
        <f t="shared" si="4"/>
        <v>723.7010493985154</v>
      </c>
      <c r="AH26" s="189">
        <f t="shared" si="5"/>
        <v>265.762306970395</v>
      </c>
      <c r="AI26" s="190">
        <f t="shared" si="11"/>
        <v>16.208663251047973</v>
      </c>
    </row>
    <row r="27" spans="1:35" s="180" customFormat="1" ht="19.5" customHeight="1">
      <c r="A27" s="102">
        <v>22</v>
      </c>
      <c r="B27" s="107" t="s">
        <v>35</v>
      </c>
      <c r="C27" s="163">
        <v>7587</v>
      </c>
      <c r="D27" s="164">
        <f t="shared" si="12"/>
        <v>134.20000000000002</v>
      </c>
      <c r="E27" s="160">
        <f t="shared" si="12"/>
        <v>123.5</v>
      </c>
      <c r="F27" s="160">
        <f t="shared" si="12"/>
        <v>10.700000000000001</v>
      </c>
      <c r="G27" s="165">
        <f t="shared" si="6"/>
        <v>0</v>
      </c>
      <c r="H27" s="109">
        <v>0</v>
      </c>
      <c r="I27" s="109">
        <v>0</v>
      </c>
      <c r="J27" s="165">
        <f t="shared" si="13"/>
        <v>107.5</v>
      </c>
      <c r="K27" s="109">
        <v>100.6</v>
      </c>
      <c r="L27" s="109">
        <v>6.9</v>
      </c>
      <c r="M27" s="165">
        <f t="shared" si="14"/>
        <v>8.9</v>
      </c>
      <c r="N27" s="109">
        <v>6.5</v>
      </c>
      <c r="O27" s="109">
        <v>2.4</v>
      </c>
      <c r="P27" s="165">
        <f t="shared" si="15"/>
        <v>16.4</v>
      </c>
      <c r="Q27" s="109">
        <v>16.4</v>
      </c>
      <c r="R27" s="109">
        <v>0</v>
      </c>
      <c r="S27" s="165">
        <f t="shared" si="16"/>
        <v>0</v>
      </c>
      <c r="T27" s="109">
        <v>0</v>
      </c>
      <c r="U27" s="109">
        <v>0</v>
      </c>
      <c r="V27" s="165">
        <f t="shared" si="17"/>
        <v>1.4</v>
      </c>
      <c r="W27" s="109">
        <v>0</v>
      </c>
      <c r="X27" s="109">
        <v>1.4</v>
      </c>
      <c r="Y27" s="182">
        <v>54</v>
      </c>
      <c r="Z27" s="166">
        <f t="shared" si="7"/>
        <v>188.20000000000002</v>
      </c>
      <c r="AA27" s="167">
        <f t="shared" si="8"/>
        <v>134.20000000000002</v>
      </c>
      <c r="AB27" s="183">
        <f t="shared" si="9"/>
        <v>117.80000000000001</v>
      </c>
      <c r="AC27" s="184">
        <f t="shared" si="10"/>
        <v>16.4</v>
      </c>
      <c r="AD27" s="185">
        <f t="shared" si="1"/>
        <v>589.6050261412066</v>
      </c>
      <c r="AE27" s="186">
        <f t="shared" si="2"/>
        <v>517.5519529018936</v>
      </c>
      <c r="AF27" s="187">
        <f t="shared" si="3"/>
        <v>72.05307323931285</v>
      </c>
      <c r="AG27" s="188">
        <f t="shared" si="4"/>
        <v>826.8529502218707</v>
      </c>
      <c r="AH27" s="189">
        <f t="shared" si="5"/>
        <v>237.2479240806643</v>
      </c>
      <c r="AI27" s="190">
        <f t="shared" si="11"/>
        <v>12.220566318926972</v>
      </c>
    </row>
    <row r="28" spans="1:35" s="181" customFormat="1" ht="19.5" customHeight="1">
      <c r="A28" s="108">
        <v>23</v>
      </c>
      <c r="B28" s="107" t="s">
        <v>36</v>
      </c>
      <c r="C28" s="163">
        <v>5435</v>
      </c>
      <c r="D28" s="164">
        <f t="shared" si="12"/>
        <v>92.2</v>
      </c>
      <c r="E28" s="160">
        <f t="shared" si="12"/>
        <v>88.4</v>
      </c>
      <c r="F28" s="160">
        <f t="shared" si="12"/>
        <v>3.8</v>
      </c>
      <c r="G28" s="165">
        <f t="shared" si="6"/>
        <v>0</v>
      </c>
      <c r="H28" s="109">
        <v>0</v>
      </c>
      <c r="I28" s="109">
        <v>0</v>
      </c>
      <c r="J28" s="165">
        <f t="shared" si="13"/>
        <v>77</v>
      </c>
      <c r="K28" s="109">
        <v>74.9</v>
      </c>
      <c r="L28" s="109">
        <v>2.1</v>
      </c>
      <c r="M28" s="165">
        <f t="shared" si="14"/>
        <v>10</v>
      </c>
      <c r="N28" s="109">
        <v>8.6</v>
      </c>
      <c r="O28" s="109">
        <v>1.4</v>
      </c>
      <c r="P28" s="165">
        <f t="shared" si="15"/>
        <v>5.2</v>
      </c>
      <c r="Q28" s="109">
        <v>4.9</v>
      </c>
      <c r="R28" s="109">
        <v>0.3</v>
      </c>
      <c r="S28" s="165">
        <f t="shared" si="16"/>
        <v>0</v>
      </c>
      <c r="T28" s="109">
        <v>0</v>
      </c>
      <c r="U28" s="109">
        <v>0</v>
      </c>
      <c r="V28" s="165">
        <f t="shared" si="17"/>
        <v>0</v>
      </c>
      <c r="W28" s="109">
        <v>0</v>
      </c>
      <c r="X28" s="109">
        <v>0</v>
      </c>
      <c r="Y28" s="182">
        <v>0</v>
      </c>
      <c r="Z28" s="166">
        <f t="shared" si="7"/>
        <v>92.2</v>
      </c>
      <c r="AA28" s="167">
        <f t="shared" si="8"/>
        <v>92.2</v>
      </c>
      <c r="AB28" s="183">
        <f t="shared" si="9"/>
        <v>87</v>
      </c>
      <c r="AC28" s="184">
        <f t="shared" si="10"/>
        <v>5.2</v>
      </c>
      <c r="AD28" s="185">
        <f t="shared" si="1"/>
        <v>565.4707145047531</v>
      </c>
      <c r="AE28" s="186">
        <f t="shared" si="2"/>
        <v>533.5786568537259</v>
      </c>
      <c r="AF28" s="187">
        <f t="shared" si="3"/>
        <v>31.892057651027294</v>
      </c>
      <c r="AG28" s="188">
        <f t="shared" si="4"/>
        <v>565.4707145047531</v>
      </c>
      <c r="AH28" s="189">
        <f t="shared" si="5"/>
        <v>0</v>
      </c>
      <c r="AI28" s="190">
        <f t="shared" si="11"/>
        <v>5.639913232104122</v>
      </c>
    </row>
    <row r="29" spans="1:35" s="181" customFormat="1" ht="19.5" customHeight="1">
      <c r="A29" s="108">
        <v>24</v>
      </c>
      <c r="B29" s="107" t="s">
        <v>37</v>
      </c>
      <c r="C29" s="163">
        <v>11768</v>
      </c>
      <c r="D29" s="164">
        <f>G29+J29+M29+P29+S29+V29</f>
        <v>253.99999999999997</v>
      </c>
      <c r="E29" s="160">
        <f>H29+K29+N29+Q29+T29+W29</f>
        <v>229.09999999999997</v>
      </c>
      <c r="F29" s="160">
        <f>L29+I29+O29+R29+U29+X29</f>
        <v>24.900000000000002</v>
      </c>
      <c r="G29" s="165">
        <f>SUM(H29:I29)</f>
        <v>0</v>
      </c>
      <c r="H29" s="109">
        <v>0</v>
      </c>
      <c r="I29" s="109">
        <v>0</v>
      </c>
      <c r="J29" s="165">
        <f>SUM(K29:L29)</f>
        <v>186.79999999999998</v>
      </c>
      <c r="K29" s="109">
        <v>166.7</v>
      </c>
      <c r="L29" s="109">
        <v>20.1</v>
      </c>
      <c r="M29" s="165">
        <f>SUM(N29:O29)</f>
        <v>10.6</v>
      </c>
      <c r="N29" s="109">
        <v>7.6</v>
      </c>
      <c r="O29" s="109">
        <v>3</v>
      </c>
      <c r="P29" s="165">
        <f>SUM(Q29:R29)</f>
        <v>54.099999999999994</v>
      </c>
      <c r="Q29" s="109">
        <v>52.3</v>
      </c>
      <c r="R29" s="109">
        <v>1.8</v>
      </c>
      <c r="S29" s="165">
        <f>SUM(T29:U29)</f>
        <v>0</v>
      </c>
      <c r="T29" s="109">
        <v>0</v>
      </c>
      <c r="U29" s="109">
        <v>0</v>
      </c>
      <c r="V29" s="165">
        <f>SUM(W29:X29)</f>
        <v>2.5</v>
      </c>
      <c r="W29" s="109">
        <v>2.5</v>
      </c>
      <c r="X29" s="109">
        <v>0</v>
      </c>
      <c r="Y29" s="182">
        <v>88.1</v>
      </c>
      <c r="Z29" s="166">
        <f>D29+Y29</f>
        <v>342.09999999999997</v>
      </c>
      <c r="AA29" s="195">
        <f>SUM(AB29:AC29)</f>
        <v>253.99999999999997</v>
      </c>
      <c r="AB29" s="165">
        <f>G29+J29+M29+S29+V29</f>
        <v>199.89999999999998</v>
      </c>
      <c r="AC29" s="196">
        <f>P29</f>
        <v>54.099999999999994</v>
      </c>
      <c r="AD29" s="185">
        <f t="shared" si="1"/>
        <v>719.4652164060728</v>
      </c>
      <c r="AE29" s="186">
        <f t="shared" si="2"/>
        <v>566.2247903920235</v>
      </c>
      <c r="AF29" s="187">
        <f t="shared" si="3"/>
        <v>153.24042601404938</v>
      </c>
      <c r="AG29" s="188">
        <f t="shared" si="4"/>
        <v>969.0120099705415</v>
      </c>
      <c r="AH29" s="189">
        <f t="shared" si="5"/>
        <v>249.5467935644686</v>
      </c>
      <c r="AI29" s="190">
        <f>AC29*100/AA29</f>
        <v>21.299212598425196</v>
      </c>
    </row>
    <row r="30" spans="1:35" s="181" customFormat="1" ht="19.5" customHeight="1">
      <c r="A30" s="108">
        <v>25</v>
      </c>
      <c r="B30" s="107" t="s">
        <v>38</v>
      </c>
      <c r="C30" s="163">
        <v>15443</v>
      </c>
      <c r="D30" s="164">
        <f t="shared" si="12"/>
        <v>307.5</v>
      </c>
      <c r="E30" s="160">
        <f t="shared" si="12"/>
        <v>274.4</v>
      </c>
      <c r="F30" s="160">
        <f t="shared" si="12"/>
        <v>33.099999999999994</v>
      </c>
      <c r="G30" s="165">
        <f t="shared" si="6"/>
        <v>0</v>
      </c>
      <c r="H30" s="109">
        <v>0</v>
      </c>
      <c r="I30" s="109">
        <v>0</v>
      </c>
      <c r="J30" s="165">
        <f t="shared" si="13"/>
        <v>253.29999999999998</v>
      </c>
      <c r="K30" s="109">
        <v>241.7</v>
      </c>
      <c r="L30" s="109">
        <v>11.6</v>
      </c>
      <c r="M30" s="165">
        <f t="shared" si="14"/>
        <v>12.2</v>
      </c>
      <c r="N30" s="109">
        <v>8.9</v>
      </c>
      <c r="O30" s="109">
        <v>3.3</v>
      </c>
      <c r="P30" s="165">
        <f t="shared" si="15"/>
        <v>24.400000000000002</v>
      </c>
      <c r="Q30" s="109">
        <v>22.6</v>
      </c>
      <c r="R30" s="109">
        <v>1.8</v>
      </c>
      <c r="S30" s="165">
        <f t="shared" si="16"/>
        <v>0</v>
      </c>
      <c r="T30" s="109">
        <v>0</v>
      </c>
      <c r="U30" s="109">
        <v>0</v>
      </c>
      <c r="V30" s="165">
        <f t="shared" si="17"/>
        <v>17.599999999999998</v>
      </c>
      <c r="W30" s="109">
        <v>1.2</v>
      </c>
      <c r="X30" s="109">
        <v>16.4</v>
      </c>
      <c r="Y30" s="182">
        <v>80.4</v>
      </c>
      <c r="Z30" s="166">
        <f t="shared" si="7"/>
        <v>387.9</v>
      </c>
      <c r="AA30" s="167">
        <f t="shared" si="8"/>
        <v>307.5</v>
      </c>
      <c r="AB30" s="183">
        <f t="shared" si="9"/>
        <v>283.1</v>
      </c>
      <c r="AC30" s="184">
        <f t="shared" si="10"/>
        <v>24.400000000000002</v>
      </c>
      <c r="AD30" s="185">
        <f t="shared" si="1"/>
        <v>663.7311403224762</v>
      </c>
      <c r="AE30" s="186">
        <f t="shared" si="2"/>
        <v>611.0643441472944</v>
      </c>
      <c r="AF30" s="187">
        <f t="shared" si="3"/>
        <v>52.66679617518185</v>
      </c>
      <c r="AG30" s="188">
        <f t="shared" si="4"/>
        <v>837.2725506702066</v>
      </c>
      <c r="AH30" s="189">
        <f t="shared" si="5"/>
        <v>173.54141034773036</v>
      </c>
      <c r="AI30" s="190">
        <f t="shared" si="11"/>
        <v>7.934959349593496</v>
      </c>
    </row>
    <row r="31" spans="1:35" s="181" customFormat="1" ht="19.5" customHeight="1">
      <c r="A31" s="108">
        <v>26</v>
      </c>
      <c r="B31" s="107" t="s">
        <v>107</v>
      </c>
      <c r="C31" s="163">
        <v>9279</v>
      </c>
      <c r="D31" s="164">
        <f t="shared" si="12"/>
        <v>166.69999999999996</v>
      </c>
      <c r="E31" s="160">
        <f t="shared" si="12"/>
        <v>160.7</v>
      </c>
      <c r="F31" s="160">
        <f t="shared" si="12"/>
        <v>6</v>
      </c>
      <c r="G31" s="165">
        <f t="shared" si="6"/>
        <v>0</v>
      </c>
      <c r="H31" s="109">
        <v>0</v>
      </c>
      <c r="I31" s="109">
        <v>0</v>
      </c>
      <c r="J31" s="165">
        <f t="shared" si="13"/>
        <v>131.89999999999998</v>
      </c>
      <c r="K31" s="109">
        <v>130.2</v>
      </c>
      <c r="L31" s="109">
        <v>1.7</v>
      </c>
      <c r="M31" s="165">
        <f t="shared" si="14"/>
        <v>9.5</v>
      </c>
      <c r="N31" s="109">
        <v>8.5</v>
      </c>
      <c r="O31" s="109">
        <v>1</v>
      </c>
      <c r="P31" s="165">
        <f t="shared" si="15"/>
        <v>22.1</v>
      </c>
      <c r="Q31" s="109">
        <v>22</v>
      </c>
      <c r="R31" s="109">
        <v>0.1</v>
      </c>
      <c r="S31" s="165">
        <f t="shared" si="16"/>
        <v>0</v>
      </c>
      <c r="T31" s="109">
        <v>0</v>
      </c>
      <c r="U31" s="109">
        <v>0</v>
      </c>
      <c r="V31" s="165">
        <f t="shared" si="17"/>
        <v>3.2</v>
      </c>
      <c r="W31" s="109">
        <v>0</v>
      </c>
      <c r="X31" s="109">
        <v>3.2</v>
      </c>
      <c r="Y31" s="182">
        <v>52.5</v>
      </c>
      <c r="Z31" s="166">
        <f t="shared" si="7"/>
        <v>219.19999999999996</v>
      </c>
      <c r="AA31" s="167">
        <f t="shared" si="8"/>
        <v>166.69999999999996</v>
      </c>
      <c r="AB31" s="183">
        <f t="shared" si="9"/>
        <v>144.59999999999997</v>
      </c>
      <c r="AC31" s="184">
        <f t="shared" si="10"/>
        <v>22.1</v>
      </c>
      <c r="AD31" s="185">
        <f t="shared" si="1"/>
        <v>598.843266156554</v>
      </c>
      <c r="AE31" s="186">
        <f t="shared" si="2"/>
        <v>519.4525272119839</v>
      </c>
      <c r="AF31" s="187">
        <f t="shared" si="3"/>
        <v>79.39073894457017</v>
      </c>
      <c r="AG31" s="188">
        <f t="shared" si="4"/>
        <v>787.4411754140172</v>
      </c>
      <c r="AH31" s="189">
        <f t="shared" si="5"/>
        <v>188.5979092574631</v>
      </c>
      <c r="AI31" s="190">
        <f t="shared" si="11"/>
        <v>13.257348530293944</v>
      </c>
    </row>
    <row r="32" spans="1:35" s="181" customFormat="1" ht="19.5" customHeight="1">
      <c r="A32" s="108">
        <v>27</v>
      </c>
      <c r="B32" s="107" t="s">
        <v>39</v>
      </c>
      <c r="C32" s="163">
        <v>3369</v>
      </c>
      <c r="D32" s="164">
        <f t="shared" si="12"/>
        <v>60.9</v>
      </c>
      <c r="E32" s="160">
        <f t="shared" si="12"/>
        <v>57.8</v>
      </c>
      <c r="F32" s="160">
        <f t="shared" si="12"/>
        <v>3.1</v>
      </c>
      <c r="G32" s="165">
        <f>SUM(H32:I32)</f>
        <v>0</v>
      </c>
      <c r="H32" s="109">
        <v>0</v>
      </c>
      <c r="I32" s="109">
        <v>0</v>
      </c>
      <c r="J32" s="165">
        <f>SUM(K32:L32)</f>
        <v>47.699999999999996</v>
      </c>
      <c r="K32" s="109">
        <v>47.3</v>
      </c>
      <c r="L32" s="109">
        <v>0.4</v>
      </c>
      <c r="M32" s="165">
        <f>SUM(N32:O32)</f>
        <v>2.6</v>
      </c>
      <c r="N32" s="109">
        <v>2.5</v>
      </c>
      <c r="O32" s="109">
        <v>0.1</v>
      </c>
      <c r="P32" s="165">
        <f>SUM(Q32:R32)</f>
        <v>7</v>
      </c>
      <c r="Q32" s="109">
        <v>7</v>
      </c>
      <c r="R32" s="109">
        <v>0</v>
      </c>
      <c r="S32" s="165">
        <f>SUM(T32:U32)</f>
        <v>0</v>
      </c>
      <c r="T32" s="109">
        <v>0</v>
      </c>
      <c r="U32" s="109">
        <v>0</v>
      </c>
      <c r="V32" s="165">
        <f t="shared" si="17"/>
        <v>3.6</v>
      </c>
      <c r="W32" s="109">
        <v>1</v>
      </c>
      <c r="X32" s="109">
        <v>2.6</v>
      </c>
      <c r="Y32" s="182">
        <v>18</v>
      </c>
      <c r="Z32" s="166">
        <f>D32+Y32</f>
        <v>78.9</v>
      </c>
      <c r="AA32" s="167">
        <f>SUM(AB32:AC32)</f>
        <v>60.9</v>
      </c>
      <c r="AB32" s="183">
        <f>G32+J32+M32+S32+V32</f>
        <v>53.9</v>
      </c>
      <c r="AC32" s="184">
        <f>P32</f>
        <v>7</v>
      </c>
      <c r="AD32" s="185">
        <f t="shared" si="1"/>
        <v>602.5526862570495</v>
      </c>
      <c r="AE32" s="186">
        <f t="shared" si="2"/>
        <v>533.2937568022163</v>
      </c>
      <c r="AF32" s="187">
        <f t="shared" si="3"/>
        <v>69.25892945483328</v>
      </c>
      <c r="AG32" s="188">
        <f t="shared" si="4"/>
        <v>780.6470762837637</v>
      </c>
      <c r="AH32" s="189">
        <f t="shared" si="5"/>
        <v>178.09439002671417</v>
      </c>
      <c r="AI32" s="190">
        <f>AC32*100/AA32</f>
        <v>11.49425287356322</v>
      </c>
    </row>
    <row r="33" spans="1:35" s="180" customFormat="1" ht="19.5" customHeight="1">
      <c r="A33" s="102">
        <v>28</v>
      </c>
      <c r="B33" s="107" t="s">
        <v>108</v>
      </c>
      <c r="C33" s="163">
        <v>2673</v>
      </c>
      <c r="D33" s="164">
        <f t="shared" si="12"/>
        <v>67.2</v>
      </c>
      <c r="E33" s="160">
        <f t="shared" si="12"/>
        <v>59.8</v>
      </c>
      <c r="F33" s="160">
        <f t="shared" si="12"/>
        <v>7.4</v>
      </c>
      <c r="G33" s="165">
        <f t="shared" si="6"/>
        <v>0</v>
      </c>
      <c r="H33" s="109">
        <v>0</v>
      </c>
      <c r="I33" s="109">
        <v>0</v>
      </c>
      <c r="J33" s="165">
        <f t="shared" si="13"/>
        <v>56.300000000000004</v>
      </c>
      <c r="K33" s="109">
        <v>50.1</v>
      </c>
      <c r="L33" s="109">
        <v>6.2</v>
      </c>
      <c r="M33" s="165">
        <f t="shared" si="14"/>
        <v>3.5999999999999996</v>
      </c>
      <c r="N33" s="109">
        <v>2.4</v>
      </c>
      <c r="O33" s="109">
        <v>1.2</v>
      </c>
      <c r="P33" s="165">
        <f t="shared" si="15"/>
        <v>7.3</v>
      </c>
      <c r="Q33" s="109">
        <v>7.3</v>
      </c>
      <c r="R33" s="109">
        <v>0</v>
      </c>
      <c r="S33" s="165">
        <v>0</v>
      </c>
      <c r="T33" s="109">
        <v>0</v>
      </c>
      <c r="U33" s="109">
        <v>0</v>
      </c>
      <c r="V33" s="165">
        <f>SUM(W33:X33)</f>
        <v>0</v>
      </c>
      <c r="W33" s="109">
        <v>0</v>
      </c>
      <c r="X33" s="109">
        <v>0</v>
      </c>
      <c r="Y33" s="182">
        <v>20</v>
      </c>
      <c r="Z33" s="166">
        <f>D33+Y33</f>
        <v>87.2</v>
      </c>
      <c r="AA33" s="167">
        <f>SUM(AB33:AC33)</f>
        <v>67.2</v>
      </c>
      <c r="AB33" s="183">
        <f t="shared" si="9"/>
        <v>59.900000000000006</v>
      </c>
      <c r="AC33" s="184">
        <f t="shared" si="10"/>
        <v>7.3</v>
      </c>
      <c r="AD33" s="185">
        <f t="shared" si="1"/>
        <v>838.0097268986159</v>
      </c>
      <c r="AE33" s="186">
        <f t="shared" si="2"/>
        <v>746.9759321611175</v>
      </c>
      <c r="AF33" s="187">
        <f t="shared" si="3"/>
        <v>91.03379473749844</v>
      </c>
      <c r="AG33" s="188">
        <f t="shared" si="4"/>
        <v>1087.41738371368</v>
      </c>
      <c r="AH33" s="189">
        <f t="shared" si="5"/>
        <v>249.4076568150642</v>
      </c>
      <c r="AI33" s="190">
        <f t="shared" si="11"/>
        <v>10.863095238095237</v>
      </c>
    </row>
    <row r="34" spans="1:35" s="180" customFormat="1" ht="19.5" customHeight="1">
      <c r="A34" s="108">
        <v>29</v>
      </c>
      <c r="B34" s="107" t="s">
        <v>40</v>
      </c>
      <c r="C34" s="163">
        <v>9084</v>
      </c>
      <c r="D34" s="164">
        <f t="shared" si="12"/>
        <v>133.4</v>
      </c>
      <c r="E34" s="160">
        <f t="shared" si="12"/>
        <v>129.5</v>
      </c>
      <c r="F34" s="160">
        <f t="shared" si="12"/>
        <v>3.9</v>
      </c>
      <c r="G34" s="165">
        <f t="shared" si="6"/>
        <v>0</v>
      </c>
      <c r="H34" s="109">
        <v>0</v>
      </c>
      <c r="I34" s="109">
        <v>0</v>
      </c>
      <c r="J34" s="165">
        <f t="shared" si="13"/>
        <v>105.1</v>
      </c>
      <c r="K34" s="109">
        <v>104.1</v>
      </c>
      <c r="L34" s="109">
        <v>1</v>
      </c>
      <c r="M34" s="165">
        <f t="shared" si="14"/>
        <v>7.3</v>
      </c>
      <c r="N34" s="109">
        <v>5.8</v>
      </c>
      <c r="O34" s="109">
        <v>1.5</v>
      </c>
      <c r="P34" s="165">
        <f t="shared" si="15"/>
        <v>19.6</v>
      </c>
      <c r="Q34" s="109">
        <v>19.6</v>
      </c>
      <c r="R34" s="109">
        <v>0</v>
      </c>
      <c r="S34" s="165">
        <f t="shared" si="16"/>
        <v>0</v>
      </c>
      <c r="T34" s="109">
        <v>0</v>
      </c>
      <c r="U34" s="109">
        <v>0</v>
      </c>
      <c r="V34" s="165">
        <f>SUM(W34:X34)</f>
        <v>1.4</v>
      </c>
      <c r="W34" s="109">
        <v>0</v>
      </c>
      <c r="X34" s="109">
        <v>1.4</v>
      </c>
      <c r="Y34" s="182">
        <v>42</v>
      </c>
      <c r="Z34" s="166">
        <f t="shared" si="7"/>
        <v>175.4</v>
      </c>
      <c r="AA34" s="167">
        <f>SUM(AB34:AC34)</f>
        <v>133.4</v>
      </c>
      <c r="AB34" s="183">
        <f t="shared" si="9"/>
        <v>113.8</v>
      </c>
      <c r="AC34" s="184">
        <f t="shared" si="10"/>
        <v>19.6</v>
      </c>
      <c r="AD34" s="185">
        <f t="shared" si="1"/>
        <v>489.5053574049611</v>
      </c>
      <c r="AE34" s="186">
        <f t="shared" si="2"/>
        <v>417.58403052986944</v>
      </c>
      <c r="AF34" s="187">
        <f t="shared" si="3"/>
        <v>71.92132687509175</v>
      </c>
      <c r="AG34" s="188">
        <f t="shared" si="4"/>
        <v>643.6224864230148</v>
      </c>
      <c r="AH34" s="189">
        <f t="shared" si="5"/>
        <v>154.11712901805373</v>
      </c>
      <c r="AI34" s="190">
        <f t="shared" si="11"/>
        <v>14.69265367316342</v>
      </c>
    </row>
    <row r="35" spans="1:35" s="181" customFormat="1" ht="19.5" customHeight="1">
      <c r="A35" s="108">
        <v>30</v>
      </c>
      <c r="B35" s="107" t="s">
        <v>41</v>
      </c>
      <c r="C35" s="163">
        <v>4224</v>
      </c>
      <c r="D35" s="164">
        <f>G35+J35+M35+P35+S35+V35</f>
        <v>83.9</v>
      </c>
      <c r="E35" s="160">
        <f>H35+K35+N35+Q35+T35+W35</f>
        <v>75.7</v>
      </c>
      <c r="F35" s="160">
        <f>I35+L35+O35+R35+U35+X35</f>
        <v>8.2</v>
      </c>
      <c r="G35" s="165">
        <f>SUM(H35:I35)</f>
        <v>0</v>
      </c>
      <c r="H35" s="109">
        <v>0</v>
      </c>
      <c r="I35" s="109">
        <v>0</v>
      </c>
      <c r="J35" s="165">
        <f>SUM(K35:L35)</f>
        <v>67.10000000000001</v>
      </c>
      <c r="K35" s="109">
        <v>60.2</v>
      </c>
      <c r="L35" s="109">
        <v>6.9</v>
      </c>
      <c r="M35" s="165">
        <f>SUM(N35:O35)</f>
        <v>3.5</v>
      </c>
      <c r="N35" s="109">
        <v>2.7</v>
      </c>
      <c r="O35" s="109">
        <v>0.8</v>
      </c>
      <c r="P35" s="165">
        <f>SUM(Q35:R35)</f>
        <v>13.3</v>
      </c>
      <c r="Q35" s="109">
        <v>12.8</v>
      </c>
      <c r="R35" s="109">
        <v>0.5</v>
      </c>
      <c r="S35" s="165">
        <f>SUM(T35:U35)</f>
        <v>0</v>
      </c>
      <c r="T35" s="109">
        <v>0</v>
      </c>
      <c r="U35" s="109">
        <v>0</v>
      </c>
      <c r="V35" s="165">
        <f>SUM(W35:X35)</f>
        <v>0</v>
      </c>
      <c r="W35" s="109">
        <v>0</v>
      </c>
      <c r="X35" s="109">
        <v>0</v>
      </c>
      <c r="Y35" s="182">
        <v>26.7</v>
      </c>
      <c r="Z35" s="166">
        <f>D35+Y35</f>
        <v>110.60000000000001</v>
      </c>
      <c r="AA35" s="167">
        <f t="shared" si="8"/>
        <v>83.9</v>
      </c>
      <c r="AB35" s="183">
        <f>G35+J35+M35+S35+V35</f>
        <v>70.60000000000001</v>
      </c>
      <c r="AC35" s="184">
        <f>P35</f>
        <v>13.3</v>
      </c>
      <c r="AD35" s="185">
        <f t="shared" si="1"/>
        <v>662.0896464646465</v>
      </c>
      <c r="AE35" s="186">
        <f t="shared" si="2"/>
        <v>557.1338383838383</v>
      </c>
      <c r="AF35" s="187">
        <f t="shared" si="3"/>
        <v>104.9558080808081</v>
      </c>
      <c r="AG35" s="188">
        <f t="shared" si="4"/>
        <v>872.790404040404</v>
      </c>
      <c r="AH35" s="189">
        <f t="shared" si="5"/>
        <v>210.70075757575756</v>
      </c>
      <c r="AI35" s="190">
        <f>AC35*100/AA35</f>
        <v>15.852205005959474</v>
      </c>
    </row>
    <row r="36" spans="1:35" s="180" customFormat="1" ht="19.5" customHeight="1">
      <c r="A36" s="108">
        <v>31</v>
      </c>
      <c r="B36" s="107" t="s">
        <v>109</v>
      </c>
      <c r="C36" s="163">
        <v>5750</v>
      </c>
      <c r="D36" s="164">
        <f t="shared" si="12"/>
        <v>111.6</v>
      </c>
      <c r="E36" s="160">
        <f t="shared" si="12"/>
        <v>108.6</v>
      </c>
      <c r="F36" s="160">
        <f t="shared" si="12"/>
        <v>3</v>
      </c>
      <c r="G36" s="165">
        <f t="shared" si="6"/>
        <v>0</v>
      </c>
      <c r="H36" s="109">
        <v>0</v>
      </c>
      <c r="I36" s="109">
        <v>0</v>
      </c>
      <c r="J36" s="165">
        <f t="shared" si="13"/>
        <v>75.39999999999999</v>
      </c>
      <c r="K36" s="109">
        <v>74.8</v>
      </c>
      <c r="L36" s="109">
        <v>0.6</v>
      </c>
      <c r="M36" s="165">
        <f t="shared" si="14"/>
        <v>5.2</v>
      </c>
      <c r="N36" s="109">
        <v>4.4</v>
      </c>
      <c r="O36" s="109">
        <v>0.8</v>
      </c>
      <c r="P36" s="165">
        <f t="shared" si="15"/>
        <v>10</v>
      </c>
      <c r="Q36" s="109">
        <v>10</v>
      </c>
      <c r="R36" s="109">
        <v>0</v>
      </c>
      <c r="S36" s="165">
        <f t="shared" si="16"/>
        <v>0</v>
      </c>
      <c r="T36" s="109">
        <v>0</v>
      </c>
      <c r="U36" s="109">
        <v>0</v>
      </c>
      <c r="V36" s="165">
        <f>SUM(W36:X36)</f>
        <v>21</v>
      </c>
      <c r="W36" s="109">
        <v>19.4</v>
      </c>
      <c r="X36" s="109">
        <v>1.6</v>
      </c>
      <c r="Y36" s="182">
        <v>20.9</v>
      </c>
      <c r="Z36" s="166">
        <f t="shared" si="7"/>
        <v>132.5</v>
      </c>
      <c r="AA36" s="167">
        <f t="shared" si="8"/>
        <v>111.6</v>
      </c>
      <c r="AB36" s="183">
        <f t="shared" si="9"/>
        <v>101.6</v>
      </c>
      <c r="AC36" s="184">
        <f t="shared" si="10"/>
        <v>10</v>
      </c>
      <c r="AD36" s="185">
        <f t="shared" si="1"/>
        <v>646.9565217391304</v>
      </c>
      <c r="AE36" s="186">
        <f t="shared" si="2"/>
        <v>588.9855072463769</v>
      </c>
      <c r="AF36" s="187">
        <f t="shared" si="3"/>
        <v>57.971014492753625</v>
      </c>
      <c r="AG36" s="188">
        <f t="shared" si="4"/>
        <v>768.1159420289855</v>
      </c>
      <c r="AH36" s="189">
        <f t="shared" si="5"/>
        <v>121.15942028985506</v>
      </c>
      <c r="AI36" s="190">
        <f t="shared" si="11"/>
        <v>8.960573476702509</v>
      </c>
    </row>
    <row r="37" spans="1:35" s="180" customFormat="1" ht="19.5" customHeight="1">
      <c r="A37" s="108">
        <v>32</v>
      </c>
      <c r="B37" s="107" t="s">
        <v>110</v>
      </c>
      <c r="C37" s="163">
        <v>16589</v>
      </c>
      <c r="D37" s="164">
        <f t="shared" si="12"/>
        <v>324.5</v>
      </c>
      <c r="E37" s="160">
        <f t="shared" si="12"/>
        <v>268.3</v>
      </c>
      <c r="F37" s="160">
        <f t="shared" si="12"/>
        <v>56.199999999999996</v>
      </c>
      <c r="G37" s="165">
        <f t="shared" si="6"/>
        <v>0</v>
      </c>
      <c r="H37" s="109">
        <v>0</v>
      </c>
      <c r="I37" s="109">
        <v>0</v>
      </c>
      <c r="J37" s="165">
        <f t="shared" si="13"/>
        <v>261.5</v>
      </c>
      <c r="K37" s="109">
        <v>222.7</v>
      </c>
      <c r="L37" s="109">
        <v>38.8</v>
      </c>
      <c r="M37" s="165">
        <f t="shared" si="14"/>
        <v>25.9</v>
      </c>
      <c r="N37" s="109">
        <v>12</v>
      </c>
      <c r="O37" s="109">
        <v>13.9</v>
      </c>
      <c r="P37" s="165">
        <f t="shared" si="15"/>
        <v>37.1</v>
      </c>
      <c r="Q37" s="109">
        <v>33.6</v>
      </c>
      <c r="R37" s="109">
        <v>3.5</v>
      </c>
      <c r="S37" s="165">
        <f t="shared" si="16"/>
        <v>0</v>
      </c>
      <c r="T37" s="109">
        <v>0</v>
      </c>
      <c r="U37" s="109">
        <v>0</v>
      </c>
      <c r="V37" s="165">
        <f t="shared" si="17"/>
        <v>0</v>
      </c>
      <c r="W37" s="109">
        <v>0</v>
      </c>
      <c r="X37" s="109">
        <v>0</v>
      </c>
      <c r="Y37" s="182">
        <v>65.9</v>
      </c>
      <c r="Z37" s="166">
        <f t="shared" si="7"/>
        <v>390.4</v>
      </c>
      <c r="AA37" s="167">
        <f t="shared" si="8"/>
        <v>324.5</v>
      </c>
      <c r="AB37" s="183">
        <f t="shared" si="9"/>
        <v>287.4</v>
      </c>
      <c r="AC37" s="184">
        <f t="shared" si="10"/>
        <v>37.1</v>
      </c>
      <c r="AD37" s="185">
        <f t="shared" si="1"/>
        <v>652.0384994072377</v>
      </c>
      <c r="AE37" s="186">
        <f t="shared" si="2"/>
        <v>577.4911085659172</v>
      </c>
      <c r="AF37" s="187">
        <f t="shared" si="3"/>
        <v>74.54739084132056</v>
      </c>
      <c r="AG37" s="188">
        <f t="shared" si="4"/>
        <v>784.4555629232221</v>
      </c>
      <c r="AH37" s="189">
        <f t="shared" si="5"/>
        <v>132.4170635159845</v>
      </c>
      <c r="AI37" s="190">
        <f t="shared" si="11"/>
        <v>11.432973805855163</v>
      </c>
    </row>
    <row r="38" spans="1:35" s="180" customFormat="1" ht="19.5" customHeight="1" thickBot="1">
      <c r="A38" s="197">
        <v>33</v>
      </c>
      <c r="B38" s="198" t="s">
        <v>43</v>
      </c>
      <c r="C38" s="199">
        <v>12382</v>
      </c>
      <c r="D38" s="200">
        <f t="shared" si="12"/>
        <v>200.89999999999998</v>
      </c>
      <c r="E38" s="168">
        <f t="shared" si="12"/>
        <v>184.7</v>
      </c>
      <c r="F38" s="168">
        <f t="shared" si="12"/>
        <v>16.2</v>
      </c>
      <c r="G38" s="201">
        <f t="shared" si="6"/>
        <v>0</v>
      </c>
      <c r="H38" s="202">
        <v>0</v>
      </c>
      <c r="I38" s="202">
        <v>0</v>
      </c>
      <c r="J38" s="201">
        <f t="shared" si="13"/>
        <v>141.29999999999998</v>
      </c>
      <c r="K38" s="202">
        <v>138.2</v>
      </c>
      <c r="L38" s="202">
        <v>3.1</v>
      </c>
      <c r="M38" s="201">
        <f t="shared" si="14"/>
        <v>8.9</v>
      </c>
      <c r="N38" s="202">
        <v>7.5</v>
      </c>
      <c r="O38" s="202">
        <v>1.4</v>
      </c>
      <c r="P38" s="201">
        <f t="shared" si="15"/>
        <v>31.7</v>
      </c>
      <c r="Q38" s="202">
        <v>30.7</v>
      </c>
      <c r="R38" s="202">
        <v>1</v>
      </c>
      <c r="S38" s="201">
        <f t="shared" si="16"/>
        <v>0</v>
      </c>
      <c r="T38" s="202">
        <v>0</v>
      </c>
      <c r="U38" s="202">
        <v>0</v>
      </c>
      <c r="V38" s="201">
        <f t="shared" si="17"/>
        <v>19</v>
      </c>
      <c r="W38" s="202">
        <v>8.3</v>
      </c>
      <c r="X38" s="202">
        <v>10.7</v>
      </c>
      <c r="Y38" s="203">
        <v>63.1</v>
      </c>
      <c r="Z38" s="204">
        <f t="shared" si="7"/>
        <v>264</v>
      </c>
      <c r="AA38" s="205">
        <f t="shared" si="8"/>
        <v>200.89999999999998</v>
      </c>
      <c r="AB38" s="206">
        <f t="shared" si="9"/>
        <v>169.2</v>
      </c>
      <c r="AC38" s="207">
        <f t="shared" si="10"/>
        <v>31.7</v>
      </c>
      <c r="AD38" s="208">
        <f t="shared" si="1"/>
        <v>540.8388520971303</v>
      </c>
      <c r="AE38" s="209">
        <f t="shared" si="2"/>
        <v>455.4999192376029</v>
      </c>
      <c r="AF38" s="210">
        <f t="shared" si="3"/>
        <v>85.33893285952726</v>
      </c>
      <c r="AG38" s="211">
        <f t="shared" si="4"/>
        <v>710.7090938459054</v>
      </c>
      <c r="AH38" s="212">
        <f t="shared" si="5"/>
        <v>169.8702417487751</v>
      </c>
      <c r="AI38" s="213">
        <f t="shared" si="11"/>
        <v>15.778994524639126</v>
      </c>
    </row>
    <row r="39" spans="1:34" s="12" customFormat="1" ht="15" customHeight="1">
      <c r="A39" s="13"/>
      <c r="C39" s="13"/>
      <c r="D39" s="7"/>
      <c r="E39" s="14"/>
      <c r="F39" s="14"/>
      <c r="AD39" s="15"/>
      <c r="AE39" s="15"/>
      <c r="AF39" s="15"/>
      <c r="AG39" s="15"/>
      <c r="AH39" s="15"/>
    </row>
    <row r="40" spans="1:34" s="12" customFormat="1" ht="15" customHeight="1">
      <c r="A40" s="13"/>
      <c r="C40" s="13"/>
      <c r="D40" s="7"/>
      <c r="E40" s="14"/>
      <c r="F40" s="14"/>
      <c r="AD40" s="15"/>
      <c r="AE40" s="15"/>
      <c r="AF40" s="15"/>
      <c r="AG40" s="15"/>
      <c r="AH40" s="15"/>
    </row>
    <row r="41" spans="1:34" s="12" customFormat="1" ht="15" customHeight="1">
      <c r="A41" s="13"/>
      <c r="C41" s="13"/>
      <c r="D41" s="16"/>
      <c r="E41" s="14"/>
      <c r="F41" s="14"/>
      <c r="AD41" s="15"/>
      <c r="AE41" s="15"/>
      <c r="AF41" s="15"/>
      <c r="AG41" s="15"/>
      <c r="AH41" s="15"/>
    </row>
    <row r="42" spans="1:34" s="12" customFormat="1" ht="15" customHeight="1">
      <c r="A42" s="13"/>
      <c r="C42" s="13"/>
      <c r="D42" s="16"/>
      <c r="E42" s="14"/>
      <c r="F42" s="14"/>
      <c r="AD42" s="15"/>
      <c r="AE42" s="15"/>
      <c r="AF42" s="15"/>
      <c r="AG42" s="15"/>
      <c r="AH42" s="15"/>
    </row>
    <row r="43" spans="1:34" s="12" customFormat="1" ht="15" customHeight="1">
      <c r="A43" s="13"/>
      <c r="C43" s="13"/>
      <c r="D43" s="16"/>
      <c r="E43" s="14"/>
      <c r="F43" s="14"/>
      <c r="AD43" s="15"/>
      <c r="AE43" s="15"/>
      <c r="AF43" s="15"/>
      <c r="AG43" s="15"/>
      <c r="AH43" s="15"/>
    </row>
    <row r="44" spans="1:34" s="12" customFormat="1" ht="15" customHeight="1">
      <c r="A44" s="13"/>
      <c r="C44" s="13"/>
      <c r="D44" s="16"/>
      <c r="E44" s="14"/>
      <c r="F44" s="14"/>
      <c r="AD44" s="15"/>
      <c r="AE44" s="15"/>
      <c r="AF44" s="15"/>
      <c r="AG44" s="15"/>
      <c r="AH44" s="15"/>
    </row>
    <row r="45" spans="1:34" s="12" customFormat="1" ht="15" customHeight="1">
      <c r="A45" s="13"/>
      <c r="C45" s="13"/>
      <c r="D45" s="16"/>
      <c r="E45" s="14"/>
      <c r="F45" s="14"/>
      <c r="AD45" s="15"/>
      <c r="AE45" s="15"/>
      <c r="AF45" s="15"/>
      <c r="AG45" s="15"/>
      <c r="AH45" s="15"/>
    </row>
    <row r="46" spans="1:34" s="12" customFormat="1" ht="15" customHeight="1">
      <c r="A46" s="13"/>
      <c r="C46" s="13"/>
      <c r="D46" s="16"/>
      <c r="E46" s="14"/>
      <c r="F46" s="14"/>
      <c r="AD46" s="15"/>
      <c r="AE46" s="15"/>
      <c r="AF46" s="15"/>
      <c r="AG46" s="15"/>
      <c r="AH46" s="15"/>
    </row>
    <row r="47" spans="1:34" s="12" customFormat="1" ht="15" customHeight="1">
      <c r="A47" s="13"/>
      <c r="C47" s="13"/>
      <c r="D47" s="16"/>
      <c r="E47" s="14"/>
      <c r="F47" s="14"/>
      <c r="AD47" s="15"/>
      <c r="AE47" s="15"/>
      <c r="AF47" s="15"/>
      <c r="AG47" s="15"/>
      <c r="AH47" s="15"/>
    </row>
    <row r="48" spans="1:34" s="12" customFormat="1" ht="15" customHeight="1">
      <c r="A48" s="13"/>
      <c r="C48" s="13"/>
      <c r="D48" s="16"/>
      <c r="E48" s="14"/>
      <c r="F48" s="14"/>
      <c r="AD48" s="15"/>
      <c r="AE48" s="15"/>
      <c r="AF48" s="15"/>
      <c r="AG48" s="15"/>
      <c r="AH48" s="15"/>
    </row>
    <row r="49" spans="1:34" s="12" customFormat="1" ht="15" customHeight="1">
      <c r="A49" s="13"/>
      <c r="C49" s="13"/>
      <c r="D49" s="16"/>
      <c r="E49" s="14"/>
      <c r="F49" s="14"/>
      <c r="AD49" s="15"/>
      <c r="AE49" s="15"/>
      <c r="AF49" s="15"/>
      <c r="AG49" s="15"/>
      <c r="AH49" s="15"/>
    </row>
    <row r="50" spans="1:34" s="12" customFormat="1" ht="15" customHeight="1">
      <c r="A50" s="13"/>
      <c r="C50" s="13"/>
      <c r="D50" s="16"/>
      <c r="E50" s="14"/>
      <c r="F50" s="14"/>
      <c r="AD50" s="15"/>
      <c r="AE50" s="15"/>
      <c r="AF50" s="15"/>
      <c r="AG50" s="15"/>
      <c r="AH50" s="15"/>
    </row>
    <row r="51" spans="1:34" s="12" customFormat="1" ht="15" customHeight="1">
      <c r="A51" s="13"/>
      <c r="C51" s="13"/>
      <c r="D51" s="16"/>
      <c r="E51" s="14"/>
      <c r="F51" s="14"/>
      <c r="AD51" s="15"/>
      <c r="AE51" s="15"/>
      <c r="AF51" s="15"/>
      <c r="AG51" s="15"/>
      <c r="AH51" s="15"/>
    </row>
    <row r="52" spans="1:34" s="12" customFormat="1" ht="15" customHeight="1">
      <c r="A52" s="13"/>
      <c r="C52" s="13"/>
      <c r="D52" s="16"/>
      <c r="E52" s="14"/>
      <c r="F52" s="14"/>
      <c r="AD52" s="15"/>
      <c r="AE52" s="15"/>
      <c r="AF52" s="15"/>
      <c r="AG52" s="15"/>
      <c r="AH52" s="15"/>
    </row>
    <row r="53" spans="1:34" s="12" customFormat="1" ht="15" customHeight="1">
      <c r="A53" s="13"/>
      <c r="C53" s="13"/>
      <c r="D53" s="16"/>
      <c r="E53" s="14"/>
      <c r="F53" s="14"/>
      <c r="AD53" s="15"/>
      <c r="AE53" s="15"/>
      <c r="AF53" s="15"/>
      <c r="AG53" s="15"/>
      <c r="AH53" s="15"/>
    </row>
    <row r="54" spans="1:34" s="12" customFormat="1" ht="15" customHeight="1">
      <c r="A54" s="13"/>
      <c r="C54" s="13"/>
      <c r="D54" s="16"/>
      <c r="E54" s="14"/>
      <c r="F54" s="14"/>
      <c r="AD54" s="15"/>
      <c r="AE54" s="15"/>
      <c r="AF54" s="15"/>
      <c r="AG54" s="15"/>
      <c r="AH54" s="15"/>
    </row>
    <row r="55" spans="1:34" s="12" customFormat="1" ht="15" customHeight="1">
      <c r="A55" s="13"/>
      <c r="C55" s="13"/>
      <c r="D55" s="16"/>
      <c r="E55" s="14"/>
      <c r="F55" s="14"/>
      <c r="AD55" s="15"/>
      <c r="AE55" s="15"/>
      <c r="AF55" s="15"/>
      <c r="AG55" s="15"/>
      <c r="AH55" s="15"/>
    </row>
    <row r="56" spans="1:34" s="12" customFormat="1" ht="15" customHeight="1">
      <c r="A56" s="13"/>
      <c r="C56" s="13"/>
      <c r="D56" s="16"/>
      <c r="E56" s="14"/>
      <c r="F56" s="14"/>
      <c r="AD56" s="15"/>
      <c r="AE56" s="15"/>
      <c r="AF56" s="15"/>
      <c r="AG56" s="15"/>
      <c r="AH56" s="15"/>
    </row>
    <row r="57" spans="1:34" s="12" customFormat="1" ht="15" customHeight="1">
      <c r="A57" s="13"/>
      <c r="C57" s="13"/>
      <c r="D57" s="16"/>
      <c r="E57" s="14"/>
      <c r="F57" s="14"/>
      <c r="AD57" s="15"/>
      <c r="AE57" s="15"/>
      <c r="AF57" s="15"/>
      <c r="AG57" s="15"/>
      <c r="AH57" s="15"/>
    </row>
    <row r="58" spans="1:34" s="12" customFormat="1" ht="15" customHeight="1">
      <c r="A58" s="13"/>
      <c r="C58" s="13"/>
      <c r="D58" s="16"/>
      <c r="E58" s="14"/>
      <c r="F58" s="14"/>
      <c r="AD58" s="15"/>
      <c r="AE58" s="15"/>
      <c r="AF58" s="15"/>
      <c r="AG58" s="15"/>
      <c r="AH58" s="15"/>
    </row>
    <row r="59" spans="1:34" s="12" customFormat="1" ht="15" customHeight="1">
      <c r="A59" s="13"/>
      <c r="C59" s="13"/>
      <c r="D59" s="16"/>
      <c r="E59" s="14"/>
      <c r="F59" s="14"/>
      <c r="AD59" s="15"/>
      <c r="AE59" s="15"/>
      <c r="AF59" s="15"/>
      <c r="AG59" s="15"/>
      <c r="AH59" s="15"/>
    </row>
    <row r="60" spans="1:34" s="12" customFormat="1" ht="15" customHeight="1">
      <c r="A60" s="13"/>
      <c r="C60" s="13"/>
      <c r="D60" s="16"/>
      <c r="E60" s="14"/>
      <c r="F60" s="14"/>
      <c r="AD60" s="15"/>
      <c r="AE60" s="15"/>
      <c r="AF60" s="15"/>
      <c r="AG60" s="15"/>
      <c r="AH60" s="15"/>
    </row>
  </sheetData>
  <sheetProtection/>
  <mergeCells count="18">
    <mergeCell ref="A5:B5"/>
    <mergeCell ref="AG1:AG4"/>
    <mergeCell ref="AH1:AH4"/>
    <mergeCell ref="A1:B4"/>
    <mergeCell ref="C1:C4"/>
    <mergeCell ref="P3:R3"/>
    <mergeCell ref="S3:U3"/>
    <mergeCell ref="V3:X3"/>
    <mergeCell ref="AI1:AI4"/>
    <mergeCell ref="D2:F3"/>
    <mergeCell ref="G2:X2"/>
    <mergeCell ref="Y2:Y4"/>
    <mergeCell ref="Z2:Z4"/>
    <mergeCell ref="G3:I3"/>
    <mergeCell ref="J3:L3"/>
    <mergeCell ref="M3:O3"/>
    <mergeCell ref="AA1:AC3"/>
    <mergeCell ref="AD1:AF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1">
      <selection activeCell="D29" sqref="D29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347" t="s">
        <v>147</v>
      </c>
      <c r="B1" s="348"/>
      <c r="C1" s="353" t="s">
        <v>0</v>
      </c>
      <c r="D1" s="130"/>
      <c r="E1" s="131"/>
      <c r="F1" s="131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3"/>
      <c r="AA1" s="331" t="s">
        <v>1</v>
      </c>
      <c r="AB1" s="332"/>
      <c r="AC1" s="333"/>
      <c r="AD1" s="337" t="s">
        <v>2</v>
      </c>
      <c r="AE1" s="337"/>
      <c r="AF1" s="337"/>
      <c r="AG1" s="341" t="s">
        <v>3</v>
      </c>
      <c r="AH1" s="344" t="s">
        <v>4</v>
      </c>
      <c r="AI1" s="316" t="s">
        <v>5</v>
      </c>
    </row>
    <row r="2" spans="1:35" ht="19.5" customHeight="1">
      <c r="A2" s="349"/>
      <c r="B2" s="350"/>
      <c r="C2" s="354"/>
      <c r="D2" s="319" t="s">
        <v>1</v>
      </c>
      <c r="E2" s="320"/>
      <c r="F2" s="321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4"/>
      <c r="Y2" s="325" t="s">
        <v>6</v>
      </c>
      <c r="Z2" s="327" t="s">
        <v>7</v>
      </c>
      <c r="AA2" s="334"/>
      <c r="AB2" s="335"/>
      <c r="AC2" s="336"/>
      <c r="AD2" s="338"/>
      <c r="AE2" s="338"/>
      <c r="AF2" s="338"/>
      <c r="AG2" s="342"/>
      <c r="AH2" s="345"/>
      <c r="AI2" s="317"/>
    </row>
    <row r="3" spans="1:35" ht="19.5" customHeight="1">
      <c r="A3" s="349"/>
      <c r="B3" s="350"/>
      <c r="C3" s="354"/>
      <c r="D3" s="322"/>
      <c r="E3" s="320"/>
      <c r="F3" s="320"/>
      <c r="G3" s="329" t="s">
        <v>8</v>
      </c>
      <c r="H3" s="330"/>
      <c r="I3" s="330"/>
      <c r="J3" s="329" t="s">
        <v>9</v>
      </c>
      <c r="K3" s="330"/>
      <c r="L3" s="330"/>
      <c r="M3" s="329" t="s">
        <v>10</v>
      </c>
      <c r="N3" s="330"/>
      <c r="O3" s="330"/>
      <c r="P3" s="329" t="s">
        <v>11</v>
      </c>
      <c r="Q3" s="330"/>
      <c r="R3" s="330"/>
      <c r="S3" s="329" t="s">
        <v>12</v>
      </c>
      <c r="T3" s="330"/>
      <c r="U3" s="330"/>
      <c r="V3" s="329" t="s">
        <v>13</v>
      </c>
      <c r="W3" s="330"/>
      <c r="X3" s="330"/>
      <c r="Y3" s="325"/>
      <c r="Z3" s="327"/>
      <c r="AA3" s="334"/>
      <c r="AB3" s="335"/>
      <c r="AC3" s="336"/>
      <c r="AD3" s="338"/>
      <c r="AE3" s="338"/>
      <c r="AF3" s="338"/>
      <c r="AG3" s="342"/>
      <c r="AH3" s="345"/>
      <c r="AI3" s="317"/>
    </row>
    <row r="4" spans="1:35" ht="19.5" customHeight="1" thickBot="1">
      <c r="A4" s="351"/>
      <c r="B4" s="352"/>
      <c r="C4" s="355"/>
      <c r="D4" s="134" t="s">
        <v>14</v>
      </c>
      <c r="E4" s="135" t="s">
        <v>15</v>
      </c>
      <c r="F4" s="135" t="s">
        <v>16</v>
      </c>
      <c r="G4" s="136" t="s">
        <v>14</v>
      </c>
      <c r="H4" s="137" t="s">
        <v>15</v>
      </c>
      <c r="I4" s="137" t="s">
        <v>16</v>
      </c>
      <c r="J4" s="136" t="s">
        <v>14</v>
      </c>
      <c r="K4" s="137" t="s">
        <v>15</v>
      </c>
      <c r="L4" s="137" t="s">
        <v>16</v>
      </c>
      <c r="M4" s="136" t="s">
        <v>14</v>
      </c>
      <c r="N4" s="137" t="s">
        <v>15</v>
      </c>
      <c r="O4" s="137" t="s">
        <v>16</v>
      </c>
      <c r="P4" s="136" t="s">
        <v>14</v>
      </c>
      <c r="Q4" s="137" t="s">
        <v>15</v>
      </c>
      <c r="R4" s="137" t="s">
        <v>16</v>
      </c>
      <c r="S4" s="136" t="s">
        <v>14</v>
      </c>
      <c r="T4" s="137" t="s">
        <v>15</v>
      </c>
      <c r="U4" s="137" t="s">
        <v>16</v>
      </c>
      <c r="V4" s="136" t="s">
        <v>14</v>
      </c>
      <c r="W4" s="137" t="s">
        <v>15</v>
      </c>
      <c r="X4" s="137" t="s">
        <v>16</v>
      </c>
      <c r="Y4" s="326"/>
      <c r="Z4" s="328"/>
      <c r="AA4" s="138" t="s">
        <v>14</v>
      </c>
      <c r="AB4" s="137" t="s">
        <v>97</v>
      </c>
      <c r="AC4" s="139" t="s">
        <v>17</v>
      </c>
      <c r="AD4" s="140"/>
      <c r="AE4" s="141" t="s">
        <v>97</v>
      </c>
      <c r="AF4" s="142" t="s">
        <v>17</v>
      </c>
      <c r="AG4" s="343"/>
      <c r="AH4" s="346"/>
      <c r="AI4" s="318"/>
    </row>
    <row r="5" spans="1:35" s="2" customFormat="1" ht="39.75" customHeight="1" thickBot="1">
      <c r="A5" s="339" t="s">
        <v>18</v>
      </c>
      <c r="B5" s="340"/>
      <c r="C5" s="143">
        <f>SUM(C6:C38)</f>
        <v>1241253</v>
      </c>
      <c r="D5" s="144">
        <f>SUM(E5:F5)</f>
        <v>25676.90000000001</v>
      </c>
      <c r="E5" s="145">
        <f>SUM(E6:E38)</f>
        <v>23398.90000000001</v>
      </c>
      <c r="F5" s="145">
        <f>SUM(F6:F38)</f>
        <v>2278</v>
      </c>
      <c r="G5" s="146">
        <f aca="true" t="shared" si="0" ref="G5:AC5">SUM(G6:G38)</f>
        <v>574.5</v>
      </c>
      <c r="H5" s="146">
        <f t="shared" si="0"/>
        <v>574.5</v>
      </c>
      <c r="I5" s="146">
        <f t="shared" si="0"/>
        <v>0</v>
      </c>
      <c r="J5" s="146">
        <f t="shared" si="0"/>
        <v>19473.5</v>
      </c>
      <c r="K5" s="146">
        <f t="shared" si="0"/>
        <v>18080.3</v>
      </c>
      <c r="L5" s="146">
        <f t="shared" si="0"/>
        <v>1393.1999999999998</v>
      </c>
      <c r="M5" s="146">
        <f t="shared" si="0"/>
        <v>1323.9000000000003</v>
      </c>
      <c r="N5" s="146">
        <f t="shared" si="0"/>
        <v>980.8000000000003</v>
      </c>
      <c r="O5" s="146">
        <f t="shared" si="0"/>
        <v>343.1</v>
      </c>
      <c r="P5" s="146">
        <f t="shared" si="0"/>
        <v>3523.3</v>
      </c>
      <c r="Q5" s="146">
        <f t="shared" si="0"/>
        <v>3381.799999999999</v>
      </c>
      <c r="R5" s="146">
        <f t="shared" si="0"/>
        <v>141.50000000000003</v>
      </c>
      <c r="S5" s="146">
        <f t="shared" si="0"/>
        <v>0.5</v>
      </c>
      <c r="T5" s="146">
        <f t="shared" si="0"/>
        <v>0.4</v>
      </c>
      <c r="U5" s="146">
        <f t="shared" si="0"/>
        <v>0.1</v>
      </c>
      <c r="V5" s="146">
        <f t="shared" si="0"/>
        <v>781.2000000000002</v>
      </c>
      <c r="W5" s="146">
        <f t="shared" si="0"/>
        <v>381.1</v>
      </c>
      <c r="X5" s="146">
        <f t="shared" si="0"/>
        <v>400.1</v>
      </c>
      <c r="Y5" s="147">
        <f t="shared" si="0"/>
        <v>11518.6</v>
      </c>
      <c r="Z5" s="148">
        <f t="shared" si="0"/>
        <v>37195.50000000001</v>
      </c>
      <c r="AA5" s="149">
        <f t="shared" si="0"/>
        <v>25676.90000000001</v>
      </c>
      <c r="AB5" s="150">
        <f t="shared" si="0"/>
        <v>22153.600000000002</v>
      </c>
      <c r="AC5" s="151">
        <f t="shared" si="0"/>
        <v>3523.3</v>
      </c>
      <c r="AD5" s="152">
        <f>AA5/C5/31*1000000</f>
        <v>667.2991700919908</v>
      </c>
      <c r="AE5" s="153">
        <f>AB5/C5/31*1000000</f>
        <v>575.7345666552396</v>
      </c>
      <c r="AF5" s="154">
        <f>AC5/C5/31*1000000</f>
        <v>91.56460343675094</v>
      </c>
      <c r="AG5" s="155">
        <f>Z5/C5/31*1000000</f>
        <v>966.6480876257119</v>
      </c>
      <c r="AH5" s="156">
        <f>Y5/C5/31*1000000</f>
        <v>299.348917533721</v>
      </c>
      <c r="AI5" s="157">
        <f>AC5*100/AA5</f>
        <v>13.721672008692634</v>
      </c>
    </row>
    <row r="6" spans="1:35" s="180" customFormat="1" ht="19.5" customHeight="1" thickTop="1">
      <c r="A6" s="103">
        <v>1</v>
      </c>
      <c r="B6" s="104" t="s">
        <v>19</v>
      </c>
      <c r="C6" s="158">
        <v>289227</v>
      </c>
      <c r="D6" s="159">
        <f>G6+J6+M6+P6+S6+V6</f>
        <v>5749.200000000001</v>
      </c>
      <c r="E6" s="160">
        <f>H6+K6+N6+Q6+T6+W6</f>
        <v>5655.900000000001</v>
      </c>
      <c r="F6" s="160">
        <f>I6+L6+O6+R6+U6+X6</f>
        <v>93.30000000000001</v>
      </c>
      <c r="G6" s="161">
        <f aca="true" t="shared" si="1" ref="G6:G38">SUM(H6:I6)</f>
        <v>0</v>
      </c>
      <c r="H6" s="105">
        <v>0</v>
      </c>
      <c r="I6" s="105">
        <v>0</v>
      </c>
      <c r="J6" s="161">
        <f>SUM(K6:L6)</f>
        <v>4366</v>
      </c>
      <c r="K6" s="105">
        <v>4310</v>
      </c>
      <c r="L6" s="105">
        <v>56</v>
      </c>
      <c r="M6" s="161">
        <f>SUM(N6:O6)</f>
        <v>373.8</v>
      </c>
      <c r="N6" s="105">
        <v>367.6</v>
      </c>
      <c r="O6" s="105">
        <v>6.2</v>
      </c>
      <c r="P6" s="161">
        <f>SUM(Q6:R6)</f>
        <v>882.6</v>
      </c>
      <c r="Q6" s="105">
        <v>880.2</v>
      </c>
      <c r="R6" s="105">
        <v>2.4</v>
      </c>
      <c r="S6" s="161">
        <f>SUM(T6:U6)</f>
        <v>0</v>
      </c>
      <c r="T6" s="105">
        <v>0</v>
      </c>
      <c r="U6" s="105">
        <v>0</v>
      </c>
      <c r="V6" s="161">
        <f>SUM(W6:X6)</f>
        <v>126.8</v>
      </c>
      <c r="W6" s="105">
        <v>98.1</v>
      </c>
      <c r="X6" s="105">
        <v>28.7</v>
      </c>
      <c r="Y6" s="170">
        <v>3643.6</v>
      </c>
      <c r="Z6" s="162">
        <f aca="true" t="shared" si="2" ref="Z6:Z38">D6+Y6</f>
        <v>9392.800000000001</v>
      </c>
      <c r="AA6" s="171">
        <f aca="true" t="shared" si="3" ref="AA6:AA38">SUM(AB6:AC6)</f>
        <v>5749.200000000001</v>
      </c>
      <c r="AB6" s="172">
        <f aca="true" t="shared" si="4" ref="AB6:AB38">G6+J6+M6+S6+V6</f>
        <v>4866.6</v>
      </c>
      <c r="AC6" s="173">
        <f aca="true" t="shared" si="5" ref="AC6:AC38">P6</f>
        <v>882.6</v>
      </c>
      <c r="AD6" s="174">
        <f aca="true" t="shared" si="6" ref="AD6:AD38">AA6/C6/31*1000000</f>
        <v>641.2197495950552</v>
      </c>
      <c r="AE6" s="175">
        <f aca="true" t="shared" si="7" ref="AE6:AE38">AB6/C6/31*1000000</f>
        <v>542.7816102030362</v>
      </c>
      <c r="AF6" s="176">
        <f aca="true" t="shared" si="8" ref="AF6:AF38">AC6/C6/31*1000000</f>
        <v>98.43813939201901</v>
      </c>
      <c r="AG6" s="177">
        <f aca="true" t="shared" si="9" ref="AG6:AG38">Z6/C6/31*1000000</f>
        <v>1047.5977290747296</v>
      </c>
      <c r="AH6" s="178">
        <f aca="true" t="shared" si="10" ref="AH6:AH38">Y6/C6/31*1000000</f>
        <v>406.3779794796742</v>
      </c>
      <c r="AI6" s="179">
        <f aca="true" t="shared" si="11" ref="AI6:AI38">AC6*100/AA6</f>
        <v>15.351701106240867</v>
      </c>
    </row>
    <row r="7" spans="1:35" s="181" customFormat="1" ht="19.5" customHeight="1">
      <c r="A7" s="102">
        <v>2</v>
      </c>
      <c r="B7" s="106" t="s">
        <v>20</v>
      </c>
      <c r="C7" s="163">
        <v>52298</v>
      </c>
      <c r="D7" s="159">
        <f aca="true" t="shared" si="12" ref="D7:F38">G7+J7+M7+P7+S7+V7</f>
        <v>1296.1000000000001</v>
      </c>
      <c r="E7" s="160">
        <f t="shared" si="12"/>
        <v>1002.8</v>
      </c>
      <c r="F7" s="160">
        <f t="shared" si="12"/>
        <v>293.3</v>
      </c>
      <c r="G7" s="161">
        <f>SUM(H7:I7)</f>
        <v>0</v>
      </c>
      <c r="H7" s="105">
        <v>0</v>
      </c>
      <c r="I7" s="105">
        <v>0</v>
      </c>
      <c r="J7" s="161">
        <f>SUM(K7:L7)</f>
        <v>969.5</v>
      </c>
      <c r="K7" s="105">
        <v>852.3</v>
      </c>
      <c r="L7" s="105">
        <v>117.2</v>
      </c>
      <c r="M7" s="161">
        <f>SUM(N7:O7)</f>
        <v>56.900000000000006</v>
      </c>
      <c r="N7" s="105">
        <v>26.8</v>
      </c>
      <c r="O7" s="105">
        <v>30.1</v>
      </c>
      <c r="P7" s="161">
        <f>SUM(Q7:R7)</f>
        <v>164.8</v>
      </c>
      <c r="Q7" s="105">
        <v>119.5</v>
      </c>
      <c r="R7" s="105">
        <v>45.3</v>
      </c>
      <c r="S7" s="161">
        <f>SUM(T7:U7)</f>
        <v>0</v>
      </c>
      <c r="T7" s="105">
        <v>0</v>
      </c>
      <c r="U7" s="105">
        <v>0</v>
      </c>
      <c r="V7" s="161">
        <f>SUM(W7:X7)</f>
        <v>104.9</v>
      </c>
      <c r="W7" s="105">
        <v>4.2</v>
      </c>
      <c r="X7" s="105">
        <v>100.7</v>
      </c>
      <c r="Y7" s="170">
        <v>554</v>
      </c>
      <c r="Z7" s="162">
        <f>D7+Y7</f>
        <v>1850.1000000000001</v>
      </c>
      <c r="AA7" s="171">
        <f>SUM(AB7:AC7)</f>
        <v>1296.1000000000001</v>
      </c>
      <c r="AB7" s="172">
        <f>G7+J7+M7+S7+V7</f>
        <v>1131.3000000000002</v>
      </c>
      <c r="AC7" s="173">
        <f>P7</f>
        <v>164.8</v>
      </c>
      <c r="AD7" s="174">
        <f t="shared" si="6"/>
        <v>799.450790075239</v>
      </c>
      <c r="AE7" s="175">
        <f t="shared" si="7"/>
        <v>697.8000762380354</v>
      </c>
      <c r="AF7" s="176">
        <f t="shared" si="8"/>
        <v>101.65071383720343</v>
      </c>
      <c r="AG7" s="177">
        <f t="shared" si="9"/>
        <v>1141.1649615910806</v>
      </c>
      <c r="AH7" s="178">
        <f t="shared" si="10"/>
        <v>341.7141715158416</v>
      </c>
      <c r="AI7" s="179">
        <f>AC7*100/AA7</f>
        <v>12.715068281768382</v>
      </c>
    </row>
    <row r="8" spans="1:35" s="181" customFormat="1" ht="19.5" customHeight="1">
      <c r="A8" s="102">
        <v>3</v>
      </c>
      <c r="B8" s="107" t="s">
        <v>21</v>
      </c>
      <c r="C8" s="163">
        <v>36173</v>
      </c>
      <c r="D8" s="159">
        <f t="shared" si="12"/>
        <v>845.6000000000001</v>
      </c>
      <c r="E8" s="160">
        <f t="shared" si="12"/>
        <v>727.7</v>
      </c>
      <c r="F8" s="160">
        <f t="shared" si="12"/>
        <v>117.89999999999999</v>
      </c>
      <c r="G8" s="161">
        <f>SUM(H8:I8)</f>
        <v>0</v>
      </c>
      <c r="H8" s="105">
        <v>0</v>
      </c>
      <c r="I8" s="105">
        <v>0</v>
      </c>
      <c r="J8" s="161">
        <f>SUM(K8:L8)</f>
        <v>720.2</v>
      </c>
      <c r="K8" s="105">
        <v>648.2</v>
      </c>
      <c r="L8" s="105">
        <v>72</v>
      </c>
      <c r="M8" s="161">
        <f>SUM(N8:O8)</f>
        <v>91.19999999999999</v>
      </c>
      <c r="N8" s="105">
        <v>50.4</v>
      </c>
      <c r="O8" s="105">
        <v>40.8</v>
      </c>
      <c r="P8" s="161">
        <f>SUM(Q8:R8)</f>
        <v>34.2</v>
      </c>
      <c r="Q8" s="105">
        <v>29.1</v>
      </c>
      <c r="R8" s="105">
        <v>5.1</v>
      </c>
      <c r="S8" s="161">
        <f>SUM(T8:U8)</f>
        <v>0</v>
      </c>
      <c r="T8" s="105">
        <v>0</v>
      </c>
      <c r="U8" s="105">
        <v>0</v>
      </c>
      <c r="V8" s="161">
        <f>SUM(W8:X8)</f>
        <v>0</v>
      </c>
      <c r="W8" s="105">
        <v>0</v>
      </c>
      <c r="X8" s="105">
        <v>0</v>
      </c>
      <c r="Y8" s="170">
        <v>80.9</v>
      </c>
      <c r="Z8" s="162">
        <f>D8+Y8</f>
        <v>926.5000000000001</v>
      </c>
      <c r="AA8" s="171">
        <f>SUM(AB8:AC8)</f>
        <v>845.6000000000001</v>
      </c>
      <c r="AB8" s="172">
        <f>G8+J8+M8+S8+V8</f>
        <v>811.4000000000001</v>
      </c>
      <c r="AC8" s="173">
        <f>P8</f>
        <v>34.2</v>
      </c>
      <c r="AD8" s="174">
        <f t="shared" si="6"/>
        <v>754.0823087617481</v>
      </c>
      <c r="AE8" s="175">
        <f t="shared" si="7"/>
        <v>723.5837101812706</v>
      </c>
      <c r="AF8" s="176">
        <f t="shared" si="8"/>
        <v>30.49859858047751</v>
      </c>
      <c r="AG8" s="177">
        <f t="shared" si="9"/>
        <v>826.2266545266789</v>
      </c>
      <c r="AH8" s="178">
        <f t="shared" si="10"/>
        <v>72.14434576493072</v>
      </c>
      <c r="AI8" s="179">
        <f>AC8*100/AA8</f>
        <v>4.0444654683065275</v>
      </c>
    </row>
    <row r="9" spans="1:35" s="180" customFormat="1" ht="19.5" customHeight="1">
      <c r="A9" s="108">
        <v>4</v>
      </c>
      <c r="B9" s="107" t="s">
        <v>22</v>
      </c>
      <c r="C9" s="163">
        <v>95606</v>
      </c>
      <c r="D9" s="164">
        <f t="shared" si="12"/>
        <v>1631.8</v>
      </c>
      <c r="E9" s="160">
        <f t="shared" si="12"/>
        <v>1585.3</v>
      </c>
      <c r="F9" s="160">
        <f t="shared" si="12"/>
        <v>46.5</v>
      </c>
      <c r="G9" s="165">
        <f t="shared" si="1"/>
        <v>0</v>
      </c>
      <c r="H9" s="109">
        <v>0</v>
      </c>
      <c r="I9" s="109">
        <v>0</v>
      </c>
      <c r="J9" s="165">
        <f aca="true" t="shared" si="13" ref="J9:J38">SUM(K9:L9)</f>
        <v>1393.1000000000001</v>
      </c>
      <c r="K9" s="109">
        <v>1359.9</v>
      </c>
      <c r="L9" s="109">
        <v>33.2</v>
      </c>
      <c r="M9" s="165">
        <f aca="true" t="shared" si="14" ref="M9:M38">SUM(N9:O9)</f>
        <v>83.1</v>
      </c>
      <c r="N9" s="109">
        <v>74.6</v>
      </c>
      <c r="O9" s="109">
        <v>8.5</v>
      </c>
      <c r="P9" s="165">
        <f aca="true" t="shared" si="15" ref="P9:P38">SUM(Q9:R9)</f>
        <v>150.8</v>
      </c>
      <c r="Q9" s="109">
        <v>150.8</v>
      </c>
      <c r="R9" s="109">
        <v>0</v>
      </c>
      <c r="S9" s="165">
        <f aca="true" t="shared" si="16" ref="S9:S38">SUM(T9:U9)</f>
        <v>0</v>
      </c>
      <c r="T9" s="109">
        <v>0</v>
      </c>
      <c r="U9" s="109">
        <v>0</v>
      </c>
      <c r="V9" s="165">
        <f aca="true" t="shared" si="17" ref="V9:V38">SUM(W9:X9)</f>
        <v>4.8</v>
      </c>
      <c r="W9" s="109">
        <v>0</v>
      </c>
      <c r="X9" s="109">
        <v>4.8</v>
      </c>
      <c r="Y9" s="182">
        <v>960.6</v>
      </c>
      <c r="Z9" s="166">
        <f t="shared" si="2"/>
        <v>2592.4</v>
      </c>
      <c r="AA9" s="167">
        <f t="shared" si="3"/>
        <v>1631.8</v>
      </c>
      <c r="AB9" s="183">
        <f t="shared" si="4"/>
        <v>1481</v>
      </c>
      <c r="AC9" s="184">
        <f t="shared" si="5"/>
        <v>150.8</v>
      </c>
      <c r="AD9" s="185">
        <f t="shared" si="6"/>
        <v>550.5795627619539</v>
      </c>
      <c r="AE9" s="186">
        <f t="shared" si="7"/>
        <v>499.69869619466454</v>
      </c>
      <c r="AF9" s="187">
        <f t="shared" si="8"/>
        <v>50.880866567289274</v>
      </c>
      <c r="AG9" s="188">
        <f t="shared" si="9"/>
        <v>874.6920324206943</v>
      </c>
      <c r="AH9" s="189">
        <f t="shared" si="10"/>
        <v>324.11246965874057</v>
      </c>
      <c r="AI9" s="190">
        <f t="shared" si="11"/>
        <v>9.241328594190465</v>
      </c>
    </row>
    <row r="10" spans="1:35" s="180" customFormat="1" ht="19.5" customHeight="1">
      <c r="A10" s="108">
        <v>5</v>
      </c>
      <c r="B10" s="107" t="s">
        <v>98</v>
      </c>
      <c r="C10" s="163">
        <v>92446</v>
      </c>
      <c r="D10" s="164">
        <f t="shared" si="12"/>
        <v>1639.2000000000003</v>
      </c>
      <c r="E10" s="160">
        <f t="shared" si="12"/>
        <v>1508.1999999999998</v>
      </c>
      <c r="F10" s="160">
        <f t="shared" si="12"/>
        <v>131</v>
      </c>
      <c r="G10" s="165">
        <f t="shared" si="1"/>
        <v>0</v>
      </c>
      <c r="H10" s="109">
        <v>0</v>
      </c>
      <c r="I10" s="109">
        <v>0</v>
      </c>
      <c r="J10" s="165">
        <f t="shared" si="13"/>
        <v>1222.4</v>
      </c>
      <c r="K10" s="109">
        <v>1125.5</v>
      </c>
      <c r="L10" s="109">
        <v>96.9</v>
      </c>
      <c r="M10" s="165">
        <f t="shared" si="14"/>
        <v>100.19999999999999</v>
      </c>
      <c r="N10" s="109">
        <v>66.1</v>
      </c>
      <c r="O10" s="109">
        <v>34.1</v>
      </c>
      <c r="P10" s="165">
        <f t="shared" si="15"/>
        <v>316.6</v>
      </c>
      <c r="Q10" s="109">
        <v>316.6</v>
      </c>
      <c r="R10" s="109">
        <v>0</v>
      </c>
      <c r="S10" s="165">
        <f t="shared" si="16"/>
        <v>0</v>
      </c>
      <c r="T10" s="109">
        <v>0</v>
      </c>
      <c r="U10" s="109">
        <v>0</v>
      </c>
      <c r="V10" s="165">
        <f t="shared" si="17"/>
        <v>0</v>
      </c>
      <c r="W10" s="109">
        <v>0</v>
      </c>
      <c r="X10" s="109">
        <v>0</v>
      </c>
      <c r="Y10" s="182">
        <v>746.1</v>
      </c>
      <c r="Z10" s="166">
        <f t="shared" si="2"/>
        <v>2385.3</v>
      </c>
      <c r="AA10" s="167">
        <f t="shared" si="3"/>
        <v>1639.2000000000003</v>
      </c>
      <c r="AB10" s="183">
        <f t="shared" si="4"/>
        <v>1322.6000000000001</v>
      </c>
      <c r="AC10" s="184">
        <f t="shared" si="5"/>
        <v>316.6</v>
      </c>
      <c r="AD10" s="185">
        <f t="shared" si="6"/>
        <v>571.98169044457</v>
      </c>
      <c r="AE10" s="186">
        <f t="shared" si="7"/>
        <v>461.5074327610958</v>
      </c>
      <c r="AF10" s="187">
        <f t="shared" si="8"/>
        <v>110.47425768347415</v>
      </c>
      <c r="AG10" s="188">
        <f t="shared" si="9"/>
        <v>832.3254796348418</v>
      </c>
      <c r="AH10" s="189">
        <f t="shared" si="10"/>
        <v>260.3437891902718</v>
      </c>
      <c r="AI10" s="190">
        <f t="shared" si="11"/>
        <v>19.314299658369936</v>
      </c>
    </row>
    <row r="11" spans="1:36" s="180" customFormat="1" ht="19.5" customHeight="1">
      <c r="A11" s="108">
        <v>6</v>
      </c>
      <c r="B11" s="107" t="s">
        <v>99</v>
      </c>
      <c r="C11" s="163">
        <v>34784</v>
      </c>
      <c r="D11" s="164">
        <f>G11+J11+M11+P11+S11+V11</f>
        <v>907.6999999999999</v>
      </c>
      <c r="E11" s="160">
        <f t="shared" si="12"/>
        <v>714.2</v>
      </c>
      <c r="F11" s="160">
        <f t="shared" si="12"/>
        <v>193.5</v>
      </c>
      <c r="G11" s="165">
        <f>SUM(H11:I11)</f>
        <v>0</v>
      </c>
      <c r="H11" s="109">
        <v>0</v>
      </c>
      <c r="I11" s="109">
        <v>0</v>
      </c>
      <c r="J11" s="165">
        <f t="shared" si="13"/>
        <v>735.1999999999999</v>
      </c>
      <c r="K11" s="109">
        <v>586.8</v>
      </c>
      <c r="L11" s="109">
        <v>148.4</v>
      </c>
      <c r="M11" s="165">
        <f t="shared" si="14"/>
        <v>66.1</v>
      </c>
      <c r="N11" s="109">
        <v>30.7</v>
      </c>
      <c r="O11" s="109">
        <v>35.4</v>
      </c>
      <c r="P11" s="165">
        <f t="shared" si="15"/>
        <v>106.4</v>
      </c>
      <c r="Q11" s="109">
        <v>96.7</v>
      </c>
      <c r="R11" s="109">
        <v>9.7</v>
      </c>
      <c r="S11" s="165">
        <f t="shared" si="16"/>
        <v>0</v>
      </c>
      <c r="T11" s="109">
        <v>0</v>
      </c>
      <c r="U11" s="109">
        <v>0</v>
      </c>
      <c r="V11" s="165">
        <f t="shared" si="17"/>
        <v>0</v>
      </c>
      <c r="W11" s="109">
        <v>0</v>
      </c>
      <c r="X11" s="109">
        <v>0</v>
      </c>
      <c r="Y11" s="182">
        <v>326.2</v>
      </c>
      <c r="Z11" s="166">
        <f t="shared" si="2"/>
        <v>1233.8999999999999</v>
      </c>
      <c r="AA11" s="167">
        <f t="shared" si="3"/>
        <v>907.6999999999999</v>
      </c>
      <c r="AB11" s="183">
        <f t="shared" si="4"/>
        <v>801.3</v>
      </c>
      <c r="AC11" s="184">
        <f t="shared" si="5"/>
        <v>106.4</v>
      </c>
      <c r="AD11" s="185">
        <f t="shared" si="6"/>
        <v>841.7848769920171</v>
      </c>
      <c r="AE11" s="186">
        <f t="shared" si="7"/>
        <v>743.111404576075</v>
      </c>
      <c r="AF11" s="187">
        <f t="shared" si="8"/>
        <v>98.67347241594207</v>
      </c>
      <c r="AG11" s="188">
        <f t="shared" si="9"/>
        <v>1144.2969700566816</v>
      </c>
      <c r="AH11" s="189">
        <f t="shared" si="10"/>
        <v>302.5120930646645</v>
      </c>
      <c r="AI11" s="190">
        <f t="shared" si="11"/>
        <v>11.721934559876612</v>
      </c>
      <c r="AJ11" s="191"/>
    </row>
    <row r="12" spans="1:35" s="180" customFormat="1" ht="19.5" customHeight="1">
      <c r="A12" s="108">
        <v>7</v>
      </c>
      <c r="B12" s="107" t="s">
        <v>25</v>
      </c>
      <c r="C12" s="163">
        <v>26860</v>
      </c>
      <c r="D12" s="164">
        <f>G12+J12+M12+P12+S12+V12</f>
        <v>578.3000000000001</v>
      </c>
      <c r="E12" s="160">
        <f>H12+K12+N12+Q12+T12+W12</f>
        <v>529.2</v>
      </c>
      <c r="F12" s="160">
        <f>I12+L12+O12+R12+U12+X12</f>
        <v>49.1</v>
      </c>
      <c r="G12" s="165">
        <f>SUM(H12:I12)</f>
        <v>0</v>
      </c>
      <c r="H12" s="109">
        <v>0</v>
      </c>
      <c r="I12" s="109">
        <v>0</v>
      </c>
      <c r="J12" s="165">
        <f>SUM(K12:L12)</f>
        <v>409.6</v>
      </c>
      <c r="K12" s="109">
        <v>386.5</v>
      </c>
      <c r="L12" s="109">
        <v>23.1</v>
      </c>
      <c r="M12" s="165">
        <f>SUM(N12:O12)</f>
        <v>34.5</v>
      </c>
      <c r="N12" s="109">
        <v>27.3</v>
      </c>
      <c r="O12" s="109">
        <v>7.2</v>
      </c>
      <c r="P12" s="165">
        <f>SUM(Q12:R12)</f>
        <v>121.2</v>
      </c>
      <c r="Q12" s="109">
        <v>107.3</v>
      </c>
      <c r="R12" s="109">
        <v>13.9</v>
      </c>
      <c r="S12" s="165">
        <f t="shared" si="16"/>
        <v>0.5</v>
      </c>
      <c r="T12" s="109">
        <v>0.4</v>
      </c>
      <c r="U12" s="109">
        <v>0.1</v>
      </c>
      <c r="V12" s="165">
        <f>SUM(W12:X12)</f>
        <v>12.5</v>
      </c>
      <c r="W12" s="109">
        <v>7.7</v>
      </c>
      <c r="X12" s="109">
        <v>4.8</v>
      </c>
      <c r="Y12" s="182">
        <v>203.9</v>
      </c>
      <c r="Z12" s="166">
        <f>D12+Y12</f>
        <v>782.2</v>
      </c>
      <c r="AA12" s="167">
        <f>SUM(AB12:AC12)</f>
        <v>578.3000000000001</v>
      </c>
      <c r="AB12" s="183">
        <f>G12+J12+M12+S12+V12</f>
        <v>457.1</v>
      </c>
      <c r="AC12" s="184">
        <f>P12</f>
        <v>121.2</v>
      </c>
      <c r="AD12" s="185">
        <f t="shared" si="6"/>
        <v>694.5211731078713</v>
      </c>
      <c r="AE12" s="186">
        <f t="shared" si="7"/>
        <v>548.9635625585473</v>
      </c>
      <c r="AF12" s="187">
        <f t="shared" si="8"/>
        <v>145.55761054932387</v>
      </c>
      <c r="AG12" s="188">
        <f t="shared" si="9"/>
        <v>939.3990344198112</v>
      </c>
      <c r="AH12" s="189">
        <f t="shared" si="10"/>
        <v>244.87786131194008</v>
      </c>
      <c r="AI12" s="190">
        <f>AC12*100/AA12</f>
        <v>20.957980287048244</v>
      </c>
    </row>
    <row r="13" spans="1:35" s="180" customFormat="1" ht="19.5" customHeight="1">
      <c r="A13" s="108">
        <v>8</v>
      </c>
      <c r="B13" s="107" t="s">
        <v>100</v>
      </c>
      <c r="C13" s="163">
        <v>116260</v>
      </c>
      <c r="D13" s="164">
        <f t="shared" si="12"/>
        <v>2350.8999999999996</v>
      </c>
      <c r="E13" s="160">
        <f t="shared" si="12"/>
        <v>2162.8</v>
      </c>
      <c r="F13" s="160">
        <f t="shared" si="12"/>
        <v>188.1</v>
      </c>
      <c r="G13" s="165">
        <f t="shared" si="1"/>
        <v>0</v>
      </c>
      <c r="H13" s="109">
        <v>0</v>
      </c>
      <c r="I13" s="109">
        <v>0</v>
      </c>
      <c r="J13" s="165">
        <f>SUM(K13:L13)</f>
        <v>1961.6</v>
      </c>
      <c r="K13" s="109">
        <v>1831.5</v>
      </c>
      <c r="L13" s="109">
        <v>130.1</v>
      </c>
      <c r="M13" s="165">
        <f t="shared" si="14"/>
        <v>122.1</v>
      </c>
      <c r="N13" s="109">
        <v>95.8</v>
      </c>
      <c r="O13" s="109">
        <v>26.3</v>
      </c>
      <c r="P13" s="165">
        <f t="shared" si="15"/>
        <v>235.6</v>
      </c>
      <c r="Q13" s="109">
        <v>235.5</v>
      </c>
      <c r="R13" s="109">
        <v>0.1</v>
      </c>
      <c r="S13" s="165">
        <f t="shared" si="16"/>
        <v>0</v>
      </c>
      <c r="T13" s="109">
        <v>0</v>
      </c>
      <c r="U13" s="109">
        <v>0</v>
      </c>
      <c r="V13" s="165">
        <f t="shared" si="17"/>
        <v>31.6</v>
      </c>
      <c r="W13" s="109">
        <v>0</v>
      </c>
      <c r="X13" s="109">
        <v>31.6</v>
      </c>
      <c r="Y13" s="182">
        <v>810.1</v>
      </c>
      <c r="Z13" s="166">
        <f t="shared" si="2"/>
        <v>3160.9999999999995</v>
      </c>
      <c r="AA13" s="167">
        <f t="shared" si="3"/>
        <v>2350.8999999999996</v>
      </c>
      <c r="AB13" s="183">
        <f t="shared" si="4"/>
        <v>2115.2999999999997</v>
      </c>
      <c r="AC13" s="184">
        <f t="shared" si="5"/>
        <v>235.6</v>
      </c>
      <c r="AD13" s="185">
        <f t="shared" si="6"/>
        <v>652.2921372008234</v>
      </c>
      <c r="AE13" s="186">
        <f t="shared" si="7"/>
        <v>586.9214164026125</v>
      </c>
      <c r="AF13" s="187">
        <f t="shared" si="8"/>
        <v>65.37072079821091</v>
      </c>
      <c r="AG13" s="188">
        <f t="shared" si="9"/>
        <v>877.0664195379653</v>
      </c>
      <c r="AH13" s="189">
        <f t="shared" si="10"/>
        <v>224.774282337142</v>
      </c>
      <c r="AI13" s="190">
        <f t="shared" si="11"/>
        <v>10.021693819388322</v>
      </c>
    </row>
    <row r="14" spans="1:35" s="181" customFormat="1" ht="17.25" customHeight="1">
      <c r="A14" s="102">
        <v>9</v>
      </c>
      <c r="B14" s="107" t="s">
        <v>101</v>
      </c>
      <c r="C14" s="163">
        <v>19025</v>
      </c>
      <c r="D14" s="164">
        <f t="shared" si="12"/>
        <v>407.7</v>
      </c>
      <c r="E14" s="160">
        <f>H14+K14+N14+Q14+T14+W14</f>
        <v>298.5</v>
      </c>
      <c r="F14" s="160">
        <f t="shared" si="12"/>
        <v>109.19999999999999</v>
      </c>
      <c r="G14" s="165">
        <f>SUM(H14:I14)</f>
        <v>0</v>
      </c>
      <c r="H14" s="109">
        <v>0</v>
      </c>
      <c r="I14" s="109">
        <v>0</v>
      </c>
      <c r="J14" s="165">
        <f t="shared" si="13"/>
        <v>328.29999999999995</v>
      </c>
      <c r="K14" s="109">
        <v>245.2</v>
      </c>
      <c r="L14" s="109">
        <v>83.1</v>
      </c>
      <c r="M14" s="165">
        <f t="shared" si="14"/>
        <v>21.6</v>
      </c>
      <c r="N14" s="109">
        <v>12.1</v>
      </c>
      <c r="O14" s="109">
        <v>9.5</v>
      </c>
      <c r="P14" s="165">
        <f t="shared" si="15"/>
        <v>57.800000000000004</v>
      </c>
      <c r="Q14" s="109">
        <v>41.2</v>
      </c>
      <c r="R14" s="109">
        <v>16.6</v>
      </c>
      <c r="S14" s="165">
        <v>0</v>
      </c>
      <c r="T14" s="109">
        <v>0</v>
      </c>
      <c r="U14" s="109">
        <v>0</v>
      </c>
      <c r="V14" s="165">
        <f t="shared" si="17"/>
        <v>0</v>
      </c>
      <c r="W14" s="109">
        <v>0</v>
      </c>
      <c r="X14" s="109">
        <v>0</v>
      </c>
      <c r="Y14" s="182">
        <v>92.4</v>
      </c>
      <c r="Z14" s="166">
        <f t="shared" si="2"/>
        <v>500.1</v>
      </c>
      <c r="AA14" s="167">
        <f t="shared" si="3"/>
        <v>407.7</v>
      </c>
      <c r="AB14" s="183">
        <f>G14+J14+M14+S14+V14</f>
        <v>349.9</v>
      </c>
      <c r="AC14" s="184">
        <f>P14</f>
        <v>57.800000000000004</v>
      </c>
      <c r="AD14" s="192">
        <f t="shared" si="6"/>
        <v>691.280573099911</v>
      </c>
      <c r="AE14" s="186">
        <f t="shared" si="7"/>
        <v>593.2770971980839</v>
      </c>
      <c r="AF14" s="187">
        <f t="shared" si="8"/>
        <v>98.00347590182697</v>
      </c>
      <c r="AG14" s="188">
        <f t="shared" si="9"/>
        <v>847.950489593489</v>
      </c>
      <c r="AH14" s="193">
        <f t="shared" si="10"/>
        <v>156.66991649357806</v>
      </c>
      <c r="AI14" s="190">
        <f>AC14*100/AA14</f>
        <v>14.177090998283052</v>
      </c>
    </row>
    <row r="15" spans="1:35" s="181" customFormat="1" ht="19.5" customHeight="1">
      <c r="A15" s="102">
        <v>10</v>
      </c>
      <c r="B15" s="107" t="s">
        <v>27</v>
      </c>
      <c r="C15" s="163">
        <v>33356</v>
      </c>
      <c r="D15" s="164">
        <f t="shared" si="12"/>
        <v>822.4</v>
      </c>
      <c r="E15" s="160">
        <f t="shared" si="12"/>
        <v>700.7</v>
      </c>
      <c r="F15" s="160">
        <f t="shared" si="12"/>
        <v>121.7</v>
      </c>
      <c r="G15" s="165">
        <f t="shared" si="1"/>
        <v>574.5</v>
      </c>
      <c r="H15" s="109">
        <v>574.5</v>
      </c>
      <c r="I15" s="109">
        <v>0</v>
      </c>
      <c r="J15" s="165">
        <f t="shared" si="13"/>
        <v>77.4</v>
      </c>
      <c r="K15" s="109">
        <v>0</v>
      </c>
      <c r="L15" s="109">
        <v>77.4</v>
      </c>
      <c r="M15" s="165">
        <f t="shared" si="14"/>
        <v>10.1</v>
      </c>
      <c r="N15" s="109">
        <v>0</v>
      </c>
      <c r="O15" s="109">
        <v>10.1</v>
      </c>
      <c r="P15" s="165">
        <f t="shared" si="15"/>
        <v>122.5</v>
      </c>
      <c r="Q15" s="109">
        <v>122.5</v>
      </c>
      <c r="R15" s="109">
        <v>0</v>
      </c>
      <c r="S15" s="165">
        <f t="shared" si="16"/>
        <v>0</v>
      </c>
      <c r="T15" s="109">
        <v>0</v>
      </c>
      <c r="U15" s="109">
        <v>0</v>
      </c>
      <c r="V15" s="165">
        <f t="shared" si="17"/>
        <v>37.900000000000006</v>
      </c>
      <c r="W15" s="109">
        <v>3.7</v>
      </c>
      <c r="X15" s="109">
        <v>34.2</v>
      </c>
      <c r="Y15" s="182">
        <v>417.3</v>
      </c>
      <c r="Z15" s="166">
        <f t="shared" si="2"/>
        <v>1239.7</v>
      </c>
      <c r="AA15" s="167">
        <f t="shared" si="3"/>
        <v>822.4</v>
      </c>
      <c r="AB15" s="183">
        <f>G15+J15+M15+S15+V15</f>
        <v>699.9</v>
      </c>
      <c r="AC15" s="184">
        <f>P15</f>
        <v>122.5</v>
      </c>
      <c r="AD15" s="185">
        <f t="shared" si="6"/>
        <v>795.3301432445292</v>
      </c>
      <c r="AE15" s="186">
        <f t="shared" si="7"/>
        <v>676.8623142714567</v>
      </c>
      <c r="AF15" s="187">
        <f t="shared" si="8"/>
        <v>118.46782897307251</v>
      </c>
      <c r="AG15" s="188">
        <f t="shared" si="9"/>
        <v>1198.8944292074939</v>
      </c>
      <c r="AH15" s="189">
        <f t="shared" si="10"/>
        <v>403.56428596296456</v>
      </c>
      <c r="AI15" s="190">
        <f>AC15*100/AA15</f>
        <v>14.895428015564203</v>
      </c>
    </row>
    <row r="16" spans="1:35" s="180" customFormat="1" ht="19.5" customHeight="1">
      <c r="A16" s="108">
        <v>11</v>
      </c>
      <c r="B16" s="107" t="s">
        <v>102</v>
      </c>
      <c r="C16" s="163">
        <v>26781</v>
      </c>
      <c r="D16" s="164">
        <f>G16+J16+M16+P16+S16+V16</f>
        <v>621.3</v>
      </c>
      <c r="E16" s="160">
        <f t="shared" si="12"/>
        <v>569.2</v>
      </c>
      <c r="F16" s="160">
        <f t="shared" si="12"/>
        <v>52.10000000000001</v>
      </c>
      <c r="G16" s="165">
        <f t="shared" si="1"/>
        <v>0</v>
      </c>
      <c r="H16" s="109">
        <v>0</v>
      </c>
      <c r="I16" s="109">
        <v>0</v>
      </c>
      <c r="J16" s="165">
        <f t="shared" si="13"/>
        <v>462</v>
      </c>
      <c r="K16" s="109">
        <v>447.2</v>
      </c>
      <c r="L16" s="109">
        <v>14.8</v>
      </c>
      <c r="M16" s="165">
        <f t="shared" si="14"/>
        <v>30.6</v>
      </c>
      <c r="N16" s="109">
        <v>23.2</v>
      </c>
      <c r="O16" s="109">
        <v>7.4</v>
      </c>
      <c r="P16" s="165">
        <f t="shared" si="15"/>
        <v>73.89999999999999</v>
      </c>
      <c r="Q16" s="109">
        <v>72.6</v>
      </c>
      <c r="R16" s="109">
        <v>1.3</v>
      </c>
      <c r="S16" s="165">
        <f t="shared" si="16"/>
        <v>0</v>
      </c>
      <c r="T16" s="109">
        <v>0</v>
      </c>
      <c r="U16" s="109">
        <v>0</v>
      </c>
      <c r="V16" s="165">
        <f t="shared" si="17"/>
        <v>54.8</v>
      </c>
      <c r="W16" s="109">
        <v>26.2</v>
      </c>
      <c r="X16" s="109">
        <v>28.6</v>
      </c>
      <c r="Y16" s="182">
        <v>191.9</v>
      </c>
      <c r="Z16" s="166">
        <f t="shared" si="2"/>
        <v>813.1999999999999</v>
      </c>
      <c r="AA16" s="167">
        <f t="shared" si="3"/>
        <v>621.3</v>
      </c>
      <c r="AB16" s="183">
        <f t="shared" si="4"/>
        <v>547.4</v>
      </c>
      <c r="AC16" s="184">
        <f t="shared" si="5"/>
        <v>73.89999999999999</v>
      </c>
      <c r="AD16" s="185">
        <f t="shared" si="6"/>
        <v>748.3639701232578</v>
      </c>
      <c r="AE16" s="186">
        <f t="shared" si="7"/>
        <v>659.3504542821042</v>
      </c>
      <c r="AF16" s="187">
        <f t="shared" si="8"/>
        <v>89.01351584115362</v>
      </c>
      <c r="AG16" s="188">
        <f t="shared" si="9"/>
        <v>979.5100281735605</v>
      </c>
      <c r="AH16" s="189">
        <f t="shared" si="10"/>
        <v>231.1460580503029</v>
      </c>
      <c r="AI16" s="190">
        <f t="shared" si="11"/>
        <v>11.894414936423628</v>
      </c>
    </row>
    <row r="17" spans="1:35" s="180" customFormat="1" ht="19.5" customHeight="1">
      <c r="A17" s="108">
        <v>12</v>
      </c>
      <c r="B17" s="107" t="s">
        <v>103</v>
      </c>
      <c r="C17" s="163">
        <v>25520</v>
      </c>
      <c r="D17" s="164">
        <f t="shared" si="12"/>
        <v>646.7</v>
      </c>
      <c r="E17" s="160">
        <f t="shared" si="12"/>
        <v>517.9</v>
      </c>
      <c r="F17" s="160">
        <f t="shared" si="12"/>
        <v>128.79999999999998</v>
      </c>
      <c r="G17" s="165">
        <f t="shared" si="1"/>
        <v>0</v>
      </c>
      <c r="H17" s="109">
        <v>0</v>
      </c>
      <c r="I17" s="109">
        <v>0</v>
      </c>
      <c r="J17" s="165">
        <f t="shared" si="13"/>
        <v>513.2</v>
      </c>
      <c r="K17" s="109">
        <v>430.2</v>
      </c>
      <c r="L17" s="109">
        <v>83</v>
      </c>
      <c r="M17" s="165">
        <f t="shared" si="14"/>
        <v>61.400000000000006</v>
      </c>
      <c r="N17" s="109">
        <v>23.8</v>
      </c>
      <c r="O17" s="109">
        <v>37.6</v>
      </c>
      <c r="P17" s="165">
        <f t="shared" si="15"/>
        <v>72.1</v>
      </c>
      <c r="Q17" s="109">
        <v>63.9</v>
      </c>
      <c r="R17" s="109">
        <v>8.2</v>
      </c>
      <c r="S17" s="165">
        <f t="shared" si="16"/>
        <v>0</v>
      </c>
      <c r="T17" s="109">
        <v>0</v>
      </c>
      <c r="U17" s="109">
        <v>0</v>
      </c>
      <c r="V17" s="165">
        <f t="shared" si="17"/>
        <v>0</v>
      </c>
      <c r="W17" s="109">
        <v>0</v>
      </c>
      <c r="X17" s="109">
        <v>0</v>
      </c>
      <c r="Y17" s="182">
        <v>293.9</v>
      </c>
      <c r="Z17" s="166">
        <f t="shared" si="2"/>
        <v>940.6</v>
      </c>
      <c r="AA17" s="167">
        <f t="shared" si="3"/>
        <v>646.7</v>
      </c>
      <c r="AB17" s="183">
        <f t="shared" si="4"/>
        <v>574.6</v>
      </c>
      <c r="AC17" s="184">
        <f t="shared" si="5"/>
        <v>72.1</v>
      </c>
      <c r="AD17" s="185">
        <f t="shared" si="6"/>
        <v>817.4486803519061</v>
      </c>
      <c r="AE17" s="186">
        <f t="shared" si="7"/>
        <v>726.3120639093943</v>
      </c>
      <c r="AF17" s="187">
        <f t="shared" si="8"/>
        <v>91.13661644251188</v>
      </c>
      <c r="AG17" s="188">
        <f t="shared" si="9"/>
        <v>1188.9473151987056</v>
      </c>
      <c r="AH17" s="189">
        <f t="shared" si="10"/>
        <v>371.49863484679946</v>
      </c>
      <c r="AI17" s="190">
        <f t="shared" si="11"/>
        <v>11.14890985000773</v>
      </c>
    </row>
    <row r="18" spans="1:35" s="180" customFormat="1" ht="19.5" customHeight="1">
      <c r="A18" s="108">
        <v>13</v>
      </c>
      <c r="B18" s="107" t="s">
        <v>104</v>
      </c>
      <c r="C18" s="163">
        <v>116583</v>
      </c>
      <c r="D18" s="164">
        <f t="shared" si="12"/>
        <v>2275.3</v>
      </c>
      <c r="E18" s="160">
        <f t="shared" si="12"/>
        <v>2123.7</v>
      </c>
      <c r="F18" s="160">
        <f t="shared" si="12"/>
        <v>151.6</v>
      </c>
      <c r="G18" s="165">
        <f t="shared" si="1"/>
        <v>0</v>
      </c>
      <c r="H18" s="109">
        <v>0</v>
      </c>
      <c r="I18" s="109">
        <v>0</v>
      </c>
      <c r="J18" s="165">
        <f t="shared" si="13"/>
        <v>1920.5</v>
      </c>
      <c r="K18" s="109">
        <v>1808.5</v>
      </c>
      <c r="L18" s="109">
        <v>112</v>
      </c>
      <c r="M18" s="165">
        <f t="shared" si="14"/>
        <v>113.80000000000001</v>
      </c>
      <c r="N18" s="109">
        <v>74.2</v>
      </c>
      <c r="O18" s="109">
        <v>39.6</v>
      </c>
      <c r="P18" s="165">
        <f t="shared" si="15"/>
        <v>241</v>
      </c>
      <c r="Q18" s="109">
        <v>241</v>
      </c>
      <c r="R18" s="109">
        <v>0</v>
      </c>
      <c r="S18" s="165">
        <f t="shared" si="16"/>
        <v>0</v>
      </c>
      <c r="T18" s="109">
        <v>0</v>
      </c>
      <c r="U18" s="109">
        <v>0</v>
      </c>
      <c r="V18" s="165">
        <v>0</v>
      </c>
      <c r="W18" s="109">
        <v>0</v>
      </c>
      <c r="X18" s="109">
        <v>0</v>
      </c>
      <c r="Y18" s="182">
        <v>1111.5</v>
      </c>
      <c r="Z18" s="166">
        <f t="shared" si="2"/>
        <v>3386.8</v>
      </c>
      <c r="AA18" s="167">
        <f t="shared" si="3"/>
        <v>2275.3</v>
      </c>
      <c r="AB18" s="183">
        <f t="shared" si="4"/>
        <v>2034.3</v>
      </c>
      <c r="AC18" s="184">
        <f t="shared" si="5"/>
        <v>241</v>
      </c>
      <c r="AD18" s="185">
        <f t="shared" si="6"/>
        <v>629.5666966328572</v>
      </c>
      <c r="AE18" s="186">
        <f t="shared" si="7"/>
        <v>562.8829301455726</v>
      </c>
      <c r="AF18" s="187">
        <f t="shared" si="8"/>
        <v>66.68376648728457</v>
      </c>
      <c r="AG18" s="177">
        <f t="shared" si="9"/>
        <v>937.1144412412257</v>
      </c>
      <c r="AH18" s="189">
        <f t="shared" si="10"/>
        <v>307.5477446083684</v>
      </c>
      <c r="AI18" s="190">
        <f t="shared" si="11"/>
        <v>10.592009844855623</v>
      </c>
    </row>
    <row r="19" spans="1:35" s="180" customFormat="1" ht="19.5" customHeight="1">
      <c r="A19" s="108">
        <v>14</v>
      </c>
      <c r="B19" s="107" t="s">
        <v>69</v>
      </c>
      <c r="C19" s="163">
        <v>55289</v>
      </c>
      <c r="D19" s="164">
        <f t="shared" si="12"/>
        <v>1299.2</v>
      </c>
      <c r="E19" s="160">
        <f t="shared" si="12"/>
        <v>1165.8</v>
      </c>
      <c r="F19" s="160">
        <f t="shared" si="12"/>
        <v>133.4</v>
      </c>
      <c r="G19" s="165">
        <f t="shared" si="1"/>
        <v>0</v>
      </c>
      <c r="H19" s="109">
        <v>0</v>
      </c>
      <c r="I19" s="109">
        <v>0</v>
      </c>
      <c r="J19" s="165">
        <f t="shared" si="13"/>
        <v>966.2</v>
      </c>
      <c r="K19" s="109">
        <v>921.6</v>
      </c>
      <c r="L19" s="109">
        <v>44.6</v>
      </c>
      <c r="M19" s="165">
        <f t="shared" si="14"/>
        <v>0</v>
      </c>
      <c r="N19" s="109">
        <v>0</v>
      </c>
      <c r="O19" s="109">
        <v>0</v>
      </c>
      <c r="P19" s="165">
        <f t="shared" si="15"/>
        <v>218.9</v>
      </c>
      <c r="Q19" s="109">
        <v>195</v>
      </c>
      <c r="R19" s="109">
        <v>23.9</v>
      </c>
      <c r="S19" s="165">
        <f t="shared" si="16"/>
        <v>0</v>
      </c>
      <c r="T19" s="109">
        <v>0</v>
      </c>
      <c r="U19" s="109">
        <v>0</v>
      </c>
      <c r="V19" s="165">
        <f t="shared" si="17"/>
        <v>114.10000000000001</v>
      </c>
      <c r="W19" s="109">
        <v>49.2</v>
      </c>
      <c r="X19" s="109">
        <v>64.9</v>
      </c>
      <c r="Y19" s="182">
        <v>328.2</v>
      </c>
      <c r="Z19" s="166">
        <f t="shared" si="2"/>
        <v>1627.4</v>
      </c>
      <c r="AA19" s="167">
        <f t="shared" si="3"/>
        <v>1299.2</v>
      </c>
      <c r="AB19" s="183">
        <f t="shared" si="4"/>
        <v>1080.3</v>
      </c>
      <c r="AC19" s="184">
        <f t="shared" si="5"/>
        <v>218.9</v>
      </c>
      <c r="AD19" s="185">
        <f t="shared" si="6"/>
        <v>758.0111309547078</v>
      </c>
      <c r="AE19" s="186">
        <f t="shared" si="7"/>
        <v>630.2951237456672</v>
      </c>
      <c r="AF19" s="187">
        <f t="shared" si="8"/>
        <v>127.7160072090406</v>
      </c>
      <c r="AG19" s="177">
        <f t="shared" si="9"/>
        <v>949.4976250890483</v>
      </c>
      <c r="AH19" s="189">
        <f t="shared" si="10"/>
        <v>191.48649413434043</v>
      </c>
      <c r="AI19" s="190">
        <f t="shared" si="11"/>
        <v>16.848830049261082</v>
      </c>
    </row>
    <row r="20" spans="1:35" s="180" customFormat="1" ht="19.5" customHeight="1">
      <c r="A20" s="108">
        <v>15</v>
      </c>
      <c r="B20" s="107" t="s">
        <v>70</v>
      </c>
      <c r="C20" s="163">
        <v>16510</v>
      </c>
      <c r="D20" s="164">
        <f t="shared" si="12"/>
        <v>425.9</v>
      </c>
      <c r="E20" s="160">
        <f t="shared" si="12"/>
        <v>396.7</v>
      </c>
      <c r="F20" s="160">
        <f t="shared" si="12"/>
        <v>29.2</v>
      </c>
      <c r="G20" s="165">
        <f>SUM(H20:I20)</f>
        <v>0</v>
      </c>
      <c r="H20" s="109">
        <v>0</v>
      </c>
      <c r="I20" s="109">
        <v>0</v>
      </c>
      <c r="J20" s="165">
        <f>SUM(K20:L20)</f>
        <v>334.2</v>
      </c>
      <c r="K20" s="109">
        <v>323.5</v>
      </c>
      <c r="L20" s="109">
        <v>10.7</v>
      </c>
      <c r="M20" s="165">
        <f>SUM(N20:O20)</f>
        <v>0</v>
      </c>
      <c r="N20" s="109">
        <v>0</v>
      </c>
      <c r="O20" s="109">
        <v>0</v>
      </c>
      <c r="P20" s="165">
        <f>SUM(Q20:R20)</f>
        <v>61.8</v>
      </c>
      <c r="Q20" s="109">
        <v>61.8</v>
      </c>
      <c r="R20" s="109">
        <v>0</v>
      </c>
      <c r="S20" s="165">
        <f>SUM(T20:U20)</f>
        <v>0</v>
      </c>
      <c r="T20" s="109">
        <v>0</v>
      </c>
      <c r="U20" s="109">
        <v>0</v>
      </c>
      <c r="V20" s="165">
        <f>SUM(W20:X20)</f>
        <v>29.9</v>
      </c>
      <c r="W20" s="109">
        <v>11.4</v>
      </c>
      <c r="X20" s="109">
        <v>18.5</v>
      </c>
      <c r="Y20" s="182">
        <v>154.1</v>
      </c>
      <c r="Z20" s="166">
        <f>D20+Y20</f>
        <v>580</v>
      </c>
      <c r="AA20" s="167">
        <f>SUM(AB20:AC20)</f>
        <v>425.9</v>
      </c>
      <c r="AB20" s="183">
        <f>G20+J20+M20+S20+V20</f>
        <v>364.09999999999997</v>
      </c>
      <c r="AC20" s="184">
        <f>P20</f>
        <v>61.8</v>
      </c>
      <c r="AD20" s="185">
        <f t="shared" si="6"/>
        <v>832.1447412125593</v>
      </c>
      <c r="AE20" s="186">
        <f t="shared" si="7"/>
        <v>711.3968074089994</v>
      </c>
      <c r="AF20" s="187">
        <f t="shared" si="8"/>
        <v>120.7479338035599</v>
      </c>
      <c r="AG20" s="188">
        <f t="shared" si="9"/>
        <v>1133.2330356968407</v>
      </c>
      <c r="AH20" s="189">
        <f t="shared" si="10"/>
        <v>301.0882944842812</v>
      </c>
      <c r="AI20" s="190">
        <f>AC20*100/AA20</f>
        <v>14.510448462080301</v>
      </c>
    </row>
    <row r="21" spans="1:35" s="180" customFormat="1" ht="19.5" customHeight="1">
      <c r="A21" s="108">
        <v>16</v>
      </c>
      <c r="B21" s="107" t="s">
        <v>71</v>
      </c>
      <c r="C21" s="163">
        <v>6106</v>
      </c>
      <c r="D21" s="164">
        <f t="shared" si="12"/>
        <v>123.6</v>
      </c>
      <c r="E21" s="160">
        <f>H21+K21+N21+Q21+T21+W21</f>
        <v>116.4</v>
      </c>
      <c r="F21" s="160">
        <f t="shared" si="12"/>
        <v>7.199999999999999</v>
      </c>
      <c r="G21" s="165">
        <f>SUM(H21:I21)</f>
        <v>0</v>
      </c>
      <c r="H21" s="109">
        <v>0</v>
      </c>
      <c r="I21" s="109">
        <v>0</v>
      </c>
      <c r="J21" s="165">
        <f>SUM(K21:L21)</f>
        <v>72.5</v>
      </c>
      <c r="K21" s="109">
        <v>69.2</v>
      </c>
      <c r="L21" s="109">
        <v>3.3</v>
      </c>
      <c r="M21" s="165">
        <f>SUM(N21:O21)</f>
        <v>11.6</v>
      </c>
      <c r="N21" s="109">
        <v>7.7</v>
      </c>
      <c r="O21" s="109">
        <v>3.9</v>
      </c>
      <c r="P21" s="165">
        <f>SUM(Q21:R21)</f>
        <v>39.5</v>
      </c>
      <c r="Q21" s="109">
        <v>39.5</v>
      </c>
      <c r="R21" s="109">
        <v>0</v>
      </c>
      <c r="S21" s="165">
        <f>SUM(T21:U21)</f>
        <v>0</v>
      </c>
      <c r="T21" s="109">
        <v>0</v>
      </c>
      <c r="U21" s="109">
        <v>0</v>
      </c>
      <c r="V21" s="165">
        <f>SUM(W21:X21)</f>
        <v>0</v>
      </c>
      <c r="W21" s="109">
        <v>0</v>
      </c>
      <c r="X21" s="109">
        <v>0</v>
      </c>
      <c r="Y21" s="182">
        <v>37.1</v>
      </c>
      <c r="Z21" s="166">
        <f t="shared" si="2"/>
        <v>160.7</v>
      </c>
      <c r="AA21" s="167">
        <f t="shared" si="3"/>
        <v>123.6</v>
      </c>
      <c r="AB21" s="183">
        <f t="shared" si="4"/>
        <v>84.1</v>
      </c>
      <c r="AC21" s="184">
        <f t="shared" si="5"/>
        <v>39.5</v>
      </c>
      <c r="AD21" s="185">
        <f t="shared" si="6"/>
        <v>652.980146445062</v>
      </c>
      <c r="AE21" s="186">
        <f t="shared" si="7"/>
        <v>444.3012161491077</v>
      </c>
      <c r="AF21" s="187">
        <f t="shared" si="8"/>
        <v>208.67893029595427</v>
      </c>
      <c r="AG21" s="188">
        <f t="shared" si="9"/>
        <v>848.9798505964518</v>
      </c>
      <c r="AH21" s="189">
        <f t="shared" si="10"/>
        <v>195.99970415138995</v>
      </c>
      <c r="AI21" s="190">
        <f t="shared" si="11"/>
        <v>31.957928802589</v>
      </c>
    </row>
    <row r="22" spans="1:35" s="180" customFormat="1" ht="19.5" customHeight="1">
      <c r="A22" s="108">
        <v>17</v>
      </c>
      <c r="B22" s="107" t="s">
        <v>72</v>
      </c>
      <c r="C22" s="163">
        <v>13309</v>
      </c>
      <c r="D22" s="164">
        <f t="shared" si="12"/>
        <v>326.90000000000003</v>
      </c>
      <c r="E22" s="160">
        <f t="shared" si="12"/>
        <v>290</v>
      </c>
      <c r="F22" s="160">
        <f t="shared" si="12"/>
        <v>36.89999999999999</v>
      </c>
      <c r="G22" s="165">
        <f t="shared" si="1"/>
        <v>0</v>
      </c>
      <c r="H22" s="109">
        <v>0</v>
      </c>
      <c r="I22" s="109">
        <v>0</v>
      </c>
      <c r="J22" s="165">
        <f t="shared" si="13"/>
        <v>256.1</v>
      </c>
      <c r="K22" s="109">
        <v>230.4</v>
      </c>
      <c r="L22" s="109">
        <v>25.7</v>
      </c>
      <c r="M22" s="165">
        <f>SUM(N22:O22)</f>
        <v>16.6</v>
      </c>
      <c r="N22" s="109">
        <v>10</v>
      </c>
      <c r="O22" s="109">
        <v>6.6</v>
      </c>
      <c r="P22" s="165">
        <f t="shared" si="15"/>
        <v>44</v>
      </c>
      <c r="Q22" s="109">
        <v>42.2</v>
      </c>
      <c r="R22" s="109">
        <v>1.8</v>
      </c>
      <c r="S22" s="165">
        <v>0</v>
      </c>
      <c r="T22" s="109">
        <v>0</v>
      </c>
      <c r="U22" s="109">
        <v>0</v>
      </c>
      <c r="V22" s="165">
        <f t="shared" si="17"/>
        <v>10.2</v>
      </c>
      <c r="W22" s="109">
        <v>7.4</v>
      </c>
      <c r="X22" s="109">
        <v>2.8</v>
      </c>
      <c r="Y22" s="182">
        <v>81.1</v>
      </c>
      <c r="Z22" s="166">
        <f t="shared" si="2"/>
        <v>408</v>
      </c>
      <c r="AA22" s="167">
        <f t="shared" si="3"/>
        <v>326.90000000000003</v>
      </c>
      <c r="AB22" s="183">
        <f t="shared" si="4"/>
        <v>282.90000000000003</v>
      </c>
      <c r="AC22" s="184">
        <f t="shared" si="5"/>
        <v>44</v>
      </c>
      <c r="AD22" s="185">
        <f t="shared" si="6"/>
        <v>792.3331046902533</v>
      </c>
      <c r="AE22" s="186">
        <f t="shared" si="7"/>
        <v>685.6868623948384</v>
      </c>
      <c r="AF22" s="187">
        <f t="shared" si="8"/>
        <v>106.64624229541492</v>
      </c>
      <c r="AG22" s="188">
        <f t="shared" si="9"/>
        <v>988.9015194665749</v>
      </c>
      <c r="AH22" s="189">
        <f t="shared" si="10"/>
        <v>196.5684147763216</v>
      </c>
      <c r="AI22" s="190">
        <f>AC22*100/AA22</f>
        <v>13.45977363107984</v>
      </c>
    </row>
    <row r="23" spans="1:35" s="180" customFormat="1" ht="19.5" customHeight="1">
      <c r="A23" s="108">
        <v>18</v>
      </c>
      <c r="B23" s="107" t="s">
        <v>105</v>
      </c>
      <c r="C23" s="163">
        <v>33028</v>
      </c>
      <c r="D23" s="164">
        <f t="shared" si="12"/>
        <v>648</v>
      </c>
      <c r="E23" s="160">
        <f t="shared" si="12"/>
        <v>564.9</v>
      </c>
      <c r="F23" s="160">
        <f t="shared" si="12"/>
        <v>83.1</v>
      </c>
      <c r="G23" s="165">
        <v>0</v>
      </c>
      <c r="H23" s="109">
        <v>0</v>
      </c>
      <c r="I23" s="194">
        <v>0</v>
      </c>
      <c r="J23" s="165">
        <f t="shared" si="13"/>
        <v>456.8</v>
      </c>
      <c r="K23" s="109">
        <v>399.8</v>
      </c>
      <c r="L23" s="194">
        <v>57</v>
      </c>
      <c r="M23" s="165">
        <f t="shared" si="14"/>
        <v>0</v>
      </c>
      <c r="N23" s="109">
        <v>0</v>
      </c>
      <c r="O23" s="194">
        <v>0</v>
      </c>
      <c r="P23" s="165">
        <f t="shared" si="15"/>
        <v>122.19999999999999</v>
      </c>
      <c r="Q23" s="109">
        <v>119.6</v>
      </c>
      <c r="R23" s="194">
        <v>2.6</v>
      </c>
      <c r="S23" s="165">
        <v>0</v>
      </c>
      <c r="T23" s="109">
        <v>0</v>
      </c>
      <c r="U23" s="194">
        <v>0</v>
      </c>
      <c r="V23" s="165">
        <f t="shared" si="17"/>
        <v>69</v>
      </c>
      <c r="W23" s="109">
        <v>45.5</v>
      </c>
      <c r="X23" s="194">
        <v>23.5</v>
      </c>
      <c r="Y23" s="182">
        <v>287.3</v>
      </c>
      <c r="Z23" s="166">
        <f t="shared" si="2"/>
        <v>935.3</v>
      </c>
      <c r="AA23" s="167">
        <f t="shared" si="3"/>
        <v>648</v>
      </c>
      <c r="AB23" s="183">
        <f t="shared" si="4"/>
        <v>525.8</v>
      </c>
      <c r="AC23" s="184">
        <f t="shared" si="5"/>
        <v>122.19999999999999</v>
      </c>
      <c r="AD23" s="185">
        <f t="shared" si="6"/>
        <v>632.894084003016</v>
      </c>
      <c r="AE23" s="186">
        <f t="shared" si="7"/>
        <v>513.5427613715831</v>
      </c>
      <c r="AF23" s="187">
        <f t="shared" si="8"/>
        <v>119.35132263143295</v>
      </c>
      <c r="AG23" s="188">
        <f t="shared" si="9"/>
        <v>913.4966616790446</v>
      </c>
      <c r="AH23" s="189">
        <f t="shared" si="10"/>
        <v>280.60257767602855</v>
      </c>
      <c r="AI23" s="190">
        <f t="shared" si="11"/>
        <v>18.858024691358022</v>
      </c>
    </row>
    <row r="24" spans="1:35" s="180" customFormat="1" ht="19.5" customHeight="1">
      <c r="A24" s="108">
        <v>19</v>
      </c>
      <c r="B24" s="107" t="s">
        <v>106</v>
      </c>
      <c r="C24" s="163">
        <v>27320</v>
      </c>
      <c r="D24" s="164">
        <f t="shared" si="12"/>
        <v>568.5</v>
      </c>
      <c r="E24" s="160">
        <f t="shared" si="12"/>
        <v>514.6</v>
      </c>
      <c r="F24" s="160">
        <f t="shared" si="12"/>
        <v>53.9</v>
      </c>
      <c r="G24" s="165">
        <v>0</v>
      </c>
      <c r="H24" s="109">
        <v>0</v>
      </c>
      <c r="I24" s="109">
        <v>0</v>
      </c>
      <c r="J24" s="165">
        <f t="shared" si="13"/>
        <v>392.4</v>
      </c>
      <c r="K24" s="109">
        <v>353.2</v>
      </c>
      <c r="L24" s="109">
        <v>39.2</v>
      </c>
      <c r="M24" s="165">
        <f t="shared" si="14"/>
        <v>0</v>
      </c>
      <c r="N24" s="109">
        <v>0</v>
      </c>
      <c r="O24" s="109">
        <v>0</v>
      </c>
      <c r="P24" s="165">
        <f t="shared" si="15"/>
        <v>115.8</v>
      </c>
      <c r="Q24" s="109">
        <v>114.5</v>
      </c>
      <c r="R24" s="109">
        <v>1.3</v>
      </c>
      <c r="S24" s="165">
        <v>0</v>
      </c>
      <c r="T24" s="109">
        <v>0</v>
      </c>
      <c r="U24" s="109">
        <v>0</v>
      </c>
      <c r="V24" s="165">
        <f t="shared" si="17"/>
        <v>60.3</v>
      </c>
      <c r="W24" s="109">
        <v>46.9</v>
      </c>
      <c r="X24" s="109">
        <v>13.4</v>
      </c>
      <c r="Y24" s="182">
        <v>443.5</v>
      </c>
      <c r="Z24" s="166">
        <f t="shared" si="2"/>
        <v>1012</v>
      </c>
      <c r="AA24" s="167">
        <f t="shared" si="3"/>
        <v>568.5</v>
      </c>
      <c r="AB24" s="183">
        <f t="shared" si="4"/>
        <v>452.7</v>
      </c>
      <c r="AC24" s="184">
        <f t="shared" si="5"/>
        <v>115.8</v>
      </c>
      <c r="AD24" s="185">
        <f t="shared" si="6"/>
        <v>671.2558447078827</v>
      </c>
      <c r="AE24" s="186">
        <f t="shared" si="7"/>
        <v>534.5251027251688</v>
      </c>
      <c r="AF24" s="187">
        <f t="shared" si="8"/>
        <v>136.73074198271382</v>
      </c>
      <c r="AG24" s="188">
        <f t="shared" si="9"/>
        <v>1194.9180560147356</v>
      </c>
      <c r="AH24" s="189">
        <f t="shared" si="10"/>
        <v>523.662211306853</v>
      </c>
      <c r="AI24" s="190">
        <f t="shared" si="11"/>
        <v>20.369393139841687</v>
      </c>
    </row>
    <row r="25" spans="1:35" s="180" customFormat="1" ht="19.5" customHeight="1">
      <c r="A25" s="108">
        <v>20</v>
      </c>
      <c r="B25" s="107" t="s">
        <v>33</v>
      </c>
      <c r="C25" s="163">
        <v>5605</v>
      </c>
      <c r="D25" s="164">
        <f t="shared" si="12"/>
        <v>101.89999999999999</v>
      </c>
      <c r="E25" s="160">
        <f t="shared" si="12"/>
        <v>101.3</v>
      </c>
      <c r="F25" s="160">
        <f t="shared" si="12"/>
        <v>0.6</v>
      </c>
      <c r="G25" s="165">
        <f t="shared" si="1"/>
        <v>0</v>
      </c>
      <c r="H25" s="109">
        <v>0</v>
      </c>
      <c r="I25" s="109">
        <v>0</v>
      </c>
      <c r="J25" s="165">
        <f t="shared" si="13"/>
        <v>73.6</v>
      </c>
      <c r="K25" s="109">
        <v>73.3</v>
      </c>
      <c r="L25" s="109">
        <v>0.3</v>
      </c>
      <c r="M25" s="165">
        <f t="shared" si="14"/>
        <v>7.3999999999999995</v>
      </c>
      <c r="N25" s="109">
        <v>7.1</v>
      </c>
      <c r="O25" s="109">
        <v>0.3</v>
      </c>
      <c r="P25" s="165">
        <f t="shared" si="15"/>
        <v>17.6</v>
      </c>
      <c r="Q25" s="109">
        <v>17.6</v>
      </c>
      <c r="R25" s="109">
        <v>0</v>
      </c>
      <c r="S25" s="165">
        <f t="shared" si="16"/>
        <v>0</v>
      </c>
      <c r="T25" s="109">
        <v>0</v>
      </c>
      <c r="U25" s="109">
        <v>0</v>
      </c>
      <c r="V25" s="165">
        <f t="shared" si="17"/>
        <v>3.3</v>
      </c>
      <c r="W25" s="109">
        <v>3.3</v>
      </c>
      <c r="X25" s="109">
        <v>0</v>
      </c>
      <c r="Y25" s="182">
        <v>53</v>
      </c>
      <c r="Z25" s="166">
        <f t="shared" si="2"/>
        <v>154.89999999999998</v>
      </c>
      <c r="AA25" s="167">
        <f t="shared" si="3"/>
        <v>101.9</v>
      </c>
      <c r="AB25" s="183">
        <f t="shared" si="4"/>
        <v>84.3</v>
      </c>
      <c r="AC25" s="184">
        <f t="shared" si="5"/>
        <v>17.6</v>
      </c>
      <c r="AD25" s="185">
        <f t="shared" si="6"/>
        <v>586.4579436562977</v>
      </c>
      <c r="AE25" s="186">
        <f t="shared" si="7"/>
        <v>485.1658945066329</v>
      </c>
      <c r="AF25" s="187">
        <f t="shared" si="8"/>
        <v>101.29204914966476</v>
      </c>
      <c r="AG25" s="188">
        <f t="shared" si="9"/>
        <v>891.4851371183562</v>
      </c>
      <c r="AH25" s="189">
        <f t="shared" si="10"/>
        <v>305.0271934620586</v>
      </c>
      <c r="AI25" s="190">
        <f t="shared" si="11"/>
        <v>17.271835132482828</v>
      </c>
    </row>
    <row r="26" spans="1:35" s="180" customFormat="1" ht="19.5" customHeight="1">
      <c r="A26" s="108">
        <v>21</v>
      </c>
      <c r="B26" s="107" t="s">
        <v>34</v>
      </c>
      <c r="C26" s="163">
        <v>15629</v>
      </c>
      <c r="D26" s="164">
        <f t="shared" si="12"/>
        <v>256.6</v>
      </c>
      <c r="E26" s="160">
        <f t="shared" si="12"/>
        <v>218.89999999999998</v>
      </c>
      <c r="F26" s="160">
        <f t="shared" si="12"/>
        <v>37.7</v>
      </c>
      <c r="G26" s="165">
        <f t="shared" si="1"/>
        <v>0</v>
      </c>
      <c r="H26" s="109">
        <v>0</v>
      </c>
      <c r="I26" s="109">
        <v>0</v>
      </c>
      <c r="J26" s="165">
        <f t="shared" si="13"/>
        <v>203.1</v>
      </c>
      <c r="K26" s="109">
        <v>175.1</v>
      </c>
      <c r="L26" s="109">
        <v>28</v>
      </c>
      <c r="M26" s="165">
        <f t="shared" si="14"/>
        <v>12.899999999999999</v>
      </c>
      <c r="N26" s="109">
        <v>3.2</v>
      </c>
      <c r="O26" s="109">
        <v>9.7</v>
      </c>
      <c r="P26" s="165">
        <f t="shared" si="15"/>
        <v>40.6</v>
      </c>
      <c r="Q26" s="109">
        <v>40.6</v>
      </c>
      <c r="R26" s="109">
        <v>0</v>
      </c>
      <c r="S26" s="165">
        <f t="shared" si="16"/>
        <v>0</v>
      </c>
      <c r="T26" s="109">
        <v>0</v>
      </c>
      <c r="U26" s="109">
        <v>0</v>
      </c>
      <c r="V26" s="165">
        <f t="shared" si="17"/>
        <v>0</v>
      </c>
      <c r="W26" s="109">
        <v>0</v>
      </c>
      <c r="X26" s="109">
        <v>0</v>
      </c>
      <c r="Y26" s="182">
        <v>142.6</v>
      </c>
      <c r="Z26" s="166">
        <f t="shared" si="2"/>
        <v>399.20000000000005</v>
      </c>
      <c r="AA26" s="167">
        <f t="shared" si="3"/>
        <v>256.6</v>
      </c>
      <c r="AB26" s="183">
        <f t="shared" si="4"/>
        <v>216</v>
      </c>
      <c r="AC26" s="184">
        <f t="shared" si="5"/>
        <v>40.6</v>
      </c>
      <c r="AD26" s="185">
        <f t="shared" si="6"/>
        <v>529.6192561800955</v>
      </c>
      <c r="AE26" s="186">
        <f t="shared" si="7"/>
        <v>445.821353604445</v>
      </c>
      <c r="AF26" s="187">
        <f t="shared" si="8"/>
        <v>83.79790257565031</v>
      </c>
      <c r="AG26" s="188">
        <f t="shared" si="9"/>
        <v>823.9439090689559</v>
      </c>
      <c r="AH26" s="189">
        <f t="shared" si="10"/>
        <v>294.32465288886044</v>
      </c>
      <c r="AI26" s="190">
        <f t="shared" si="11"/>
        <v>15.822291504286826</v>
      </c>
    </row>
    <row r="27" spans="1:35" s="180" customFormat="1" ht="19.5" customHeight="1">
      <c r="A27" s="102">
        <v>22</v>
      </c>
      <c r="B27" s="107" t="s">
        <v>35</v>
      </c>
      <c r="C27" s="163">
        <v>7570</v>
      </c>
      <c r="D27" s="164">
        <f t="shared" si="12"/>
        <v>134.9</v>
      </c>
      <c r="E27" s="160">
        <f t="shared" si="12"/>
        <v>126.89999999999999</v>
      </c>
      <c r="F27" s="160">
        <f t="shared" si="12"/>
        <v>8</v>
      </c>
      <c r="G27" s="165">
        <f t="shared" si="1"/>
        <v>0</v>
      </c>
      <c r="H27" s="109">
        <v>0</v>
      </c>
      <c r="I27" s="109">
        <v>0</v>
      </c>
      <c r="J27" s="165">
        <f t="shared" si="13"/>
        <v>110.60000000000001</v>
      </c>
      <c r="K27" s="109">
        <v>105.2</v>
      </c>
      <c r="L27" s="109">
        <v>5.4</v>
      </c>
      <c r="M27" s="165">
        <f t="shared" si="14"/>
        <v>7.699999999999999</v>
      </c>
      <c r="N27" s="109">
        <v>6.6</v>
      </c>
      <c r="O27" s="109">
        <v>1.1</v>
      </c>
      <c r="P27" s="165">
        <f t="shared" si="15"/>
        <v>15.1</v>
      </c>
      <c r="Q27" s="109">
        <v>15.1</v>
      </c>
      <c r="R27" s="109">
        <v>0</v>
      </c>
      <c r="S27" s="165">
        <f t="shared" si="16"/>
        <v>0</v>
      </c>
      <c r="T27" s="109">
        <v>0</v>
      </c>
      <c r="U27" s="109">
        <v>0</v>
      </c>
      <c r="V27" s="165">
        <f t="shared" si="17"/>
        <v>1.5</v>
      </c>
      <c r="W27" s="109">
        <v>0</v>
      </c>
      <c r="X27" s="109">
        <v>1.5</v>
      </c>
      <c r="Y27" s="182">
        <v>50.1</v>
      </c>
      <c r="Z27" s="166">
        <f t="shared" si="2"/>
        <v>185</v>
      </c>
      <c r="AA27" s="167">
        <f t="shared" si="3"/>
        <v>134.9</v>
      </c>
      <c r="AB27" s="183">
        <f t="shared" si="4"/>
        <v>119.80000000000001</v>
      </c>
      <c r="AC27" s="184">
        <f t="shared" si="5"/>
        <v>15.1</v>
      </c>
      <c r="AD27" s="185">
        <f t="shared" si="6"/>
        <v>574.8497890654962</v>
      </c>
      <c r="AE27" s="186">
        <f t="shared" si="7"/>
        <v>510.50411215749773</v>
      </c>
      <c r="AF27" s="187">
        <f t="shared" si="8"/>
        <v>64.34567690799847</v>
      </c>
      <c r="AG27" s="188">
        <f t="shared" si="9"/>
        <v>788.3410747006435</v>
      </c>
      <c r="AH27" s="189">
        <f t="shared" si="10"/>
        <v>213.49128563514725</v>
      </c>
      <c r="AI27" s="190">
        <f t="shared" si="11"/>
        <v>11.193476649369902</v>
      </c>
    </row>
    <row r="28" spans="1:35" s="181" customFormat="1" ht="19.5" customHeight="1">
      <c r="A28" s="108">
        <v>23</v>
      </c>
      <c r="B28" s="107" t="s">
        <v>36</v>
      </c>
      <c r="C28" s="163">
        <v>5425</v>
      </c>
      <c r="D28" s="164">
        <f t="shared" si="12"/>
        <v>108.8</v>
      </c>
      <c r="E28" s="160">
        <f t="shared" si="12"/>
        <v>102.89999999999999</v>
      </c>
      <c r="F28" s="160">
        <f t="shared" si="12"/>
        <v>5.8999999999999995</v>
      </c>
      <c r="G28" s="165">
        <f t="shared" si="1"/>
        <v>0</v>
      </c>
      <c r="H28" s="109">
        <v>0</v>
      </c>
      <c r="I28" s="109">
        <v>0</v>
      </c>
      <c r="J28" s="165">
        <f t="shared" si="13"/>
        <v>93.89999999999999</v>
      </c>
      <c r="K28" s="109">
        <v>90.3</v>
      </c>
      <c r="L28" s="109">
        <v>3.6</v>
      </c>
      <c r="M28" s="165">
        <f t="shared" si="14"/>
        <v>11.5</v>
      </c>
      <c r="N28" s="109">
        <v>9.5</v>
      </c>
      <c r="O28" s="109">
        <v>2</v>
      </c>
      <c r="P28" s="165">
        <f t="shared" si="15"/>
        <v>3.4</v>
      </c>
      <c r="Q28" s="109">
        <v>3.1</v>
      </c>
      <c r="R28" s="109">
        <v>0.3</v>
      </c>
      <c r="S28" s="165">
        <f t="shared" si="16"/>
        <v>0</v>
      </c>
      <c r="T28" s="109">
        <v>0</v>
      </c>
      <c r="U28" s="109">
        <v>0</v>
      </c>
      <c r="V28" s="165">
        <f t="shared" si="17"/>
        <v>0</v>
      </c>
      <c r="W28" s="109">
        <v>0</v>
      </c>
      <c r="X28" s="109">
        <v>0</v>
      </c>
      <c r="Y28" s="182">
        <v>0</v>
      </c>
      <c r="Z28" s="166">
        <f t="shared" si="2"/>
        <v>108.8</v>
      </c>
      <c r="AA28" s="167">
        <f t="shared" si="3"/>
        <v>108.8</v>
      </c>
      <c r="AB28" s="183">
        <f t="shared" si="4"/>
        <v>105.39999999999999</v>
      </c>
      <c r="AC28" s="184">
        <f t="shared" si="5"/>
        <v>3.4</v>
      </c>
      <c r="AD28" s="185">
        <f t="shared" si="6"/>
        <v>646.945146424855</v>
      </c>
      <c r="AE28" s="186">
        <f t="shared" si="7"/>
        <v>626.7281105990783</v>
      </c>
      <c r="AF28" s="187">
        <f t="shared" si="8"/>
        <v>20.21703582577672</v>
      </c>
      <c r="AG28" s="188">
        <f t="shared" si="9"/>
        <v>646.945146424855</v>
      </c>
      <c r="AH28" s="189">
        <f t="shared" si="10"/>
        <v>0</v>
      </c>
      <c r="AI28" s="190">
        <f t="shared" si="11"/>
        <v>3.125</v>
      </c>
    </row>
    <row r="29" spans="1:35" s="181" customFormat="1" ht="19.5" customHeight="1">
      <c r="A29" s="108">
        <v>24</v>
      </c>
      <c r="B29" s="107" t="s">
        <v>37</v>
      </c>
      <c r="C29" s="163">
        <v>11766</v>
      </c>
      <c r="D29" s="164">
        <f>G29+J29+M29+P29+S29+V29</f>
        <v>271.7</v>
      </c>
      <c r="E29" s="160">
        <f>H29+K29+N29+Q29+T29+W29</f>
        <v>244.49999999999997</v>
      </c>
      <c r="F29" s="160">
        <f>L29+I29+O29+R29+U29+X29</f>
        <v>27.2</v>
      </c>
      <c r="G29" s="165">
        <f>SUM(H29:I29)</f>
        <v>0</v>
      </c>
      <c r="H29" s="109">
        <v>0</v>
      </c>
      <c r="I29" s="109">
        <v>0</v>
      </c>
      <c r="J29" s="165">
        <f>SUM(K29:L29)</f>
        <v>184</v>
      </c>
      <c r="K29" s="109">
        <v>161.7</v>
      </c>
      <c r="L29" s="109">
        <v>22.3</v>
      </c>
      <c r="M29" s="165">
        <f>SUM(N29:O29)</f>
        <v>8.7</v>
      </c>
      <c r="N29" s="109">
        <v>5.5</v>
      </c>
      <c r="O29" s="109">
        <v>3.2</v>
      </c>
      <c r="P29" s="165">
        <f>SUM(Q29:R29)</f>
        <v>73.3</v>
      </c>
      <c r="Q29" s="109">
        <v>71.6</v>
      </c>
      <c r="R29" s="109">
        <v>1.7</v>
      </c>
      <c r="S29" s="165">
        <f>SUM(T29:U29)</f>
        <v>0</v>
      </c>
      <c r="T29" s="109">
        <v>0</v>
      </c>
      <c r="U29" s="109">
        <v>0</v>
      </c>
      <c r="V29" s="165">
        <f>SUM(W29:X29)</f>
        <v>5.7</v>
      </c>
      <c r="W29" s="109">
        <v>5.7</v>
      </c>
      <c r="X29" s="109">
        <v>0</v>
      </c>
      <c r="Y29" s="182">
        <v>88</v>
      </c>
      <c r="Z29" s="166">
        <f>D29+Y29</f>
        <v>359.7</v>
      </c>
      <c r="AA29" s="195">
        <f>SUM(AB29:AC29)</f>
        <v>271.7</v>
      </c>
      <c r="AB29" s="165">
        <f>G29+J29+M29+S29+V29</f>
        <v>198.39999999999998</v>
      </c>
      <c r="AC29" s="196">
        <f>P29</f>
        <v>73.3</v>
      </c>
      <c r="AD29" s="185">
        <f t="shared" si="6"/>
        <v>744.9019317552487</v>
      </c>
      <c r="AE29" s="186">
        <f t="shared" si="7"/>
        <v>543.9401665816758</v>
      </c>
      <c r="AF29" s="187">
        <f t="shared" si="8"/>
        <v>200.96176517357281</v>
      </c>
      <c r="AG29" s="188">
        <f t="shared" si="9"/>
        <v>986.1657153197019</v>
      </c>
      <c r="AH29" s="189">
        <f t="shared" si="10"/>
        <v>241.26378356445306</v>
      </c>
      <c r="AI29" s="190">
        <f>AC29*100/AA29</f>
        <v>26.978284873021718</v>
      </c>
    </row>
    <row r="30" spans="1:35" s="181" customFormat="1" ht="19.5" customHeight="1">
      <c r="A30" s="108">
        <v>25</v>
      </c>
      <c r="B30" s="107" t="s">
        <v>38</v>
      </c>
      <c r="C30" s="163">
        <v>15426</v>
      </c>
      <c r="D30" s="164">
        <f t="shared" si="12"/>
        <v>335.40000000000003</v>
      </c>
      <c r="E30" s="160">
        <f t="shared" si="12"/>
        <v>298.00000000000006</v>
      </c>
      <c r="F30" s="160">
        <f t="shared" si="12"/>
        <v>37.400000000000006</v>
      </c>
      <c r="G30" s="165">
        <f t="shared" si="1"/>
        <v>0</v>
      </c>
      <c r="H30" s="109">
        <v>0</v>
      </c>
      <c r="I30" s="109">
        <v>0</v>
      </c>
      <c r="J30" s="165">
        <f t="shared" si="13"/>
        <v>278.70000000000005</v>
      </c>
      <c r="K30" s="109">
        <v>265.1</v>
      </c>
      <c r="L30" s="109">
        <v>13.6</v>
      </c>
      <c r="M30" s="165">
        <f t="shared" si="14"/>
        <v>12.3</v>
      </c>
      <c r="N30" s="109">
        <v>9.1</v>
      </c>
      <c r="O30" s="109">
        <v>3.2</v>
      </c>
      <c r="P30" s="165">
        <f t="shared" si="15"/>
        <v>24.7</v>
      </c>
      <c r="Q30" s="109">
        <v>23.2</v>
      </c>
      <c r="R30" s="109">
        <v>1.5</v>
      </c>
      <c r="S30" s="165">
        <f t="shared" si="16"/>
        <v>0</v>
      </c>
      <c r="T30" s="109">
        <v>0</v>
      </c>
      <c r="U30" s="109">
        <v>0</v>
      </c>
      <c r="V30" s="165">
        <f t="shared" si="17"/>
        <v>19.700000000000003</v>
      </c>
      <c r="W30" s="109">
        <v>0.6</v>
      </c>
      <c r="X30" s="109">
        <v>19.1</v>
      </c>
      <c r="Y30" s="182">
        <v>109.6</v>
      </c>
      <c r="Z30" s="166">
        <f t="shared" si="2"/>
        <v>445</v>
      </c>
      <c r="AA30" s="167">
        <f t="shared" si="3"/>
        <v>335.40000000000003</v>
      </c>
      <c r="AB30" s="183">
        <f t="shared" si="4"/>
        <v>310.70000000000005</v>
      </c>
      <c r="AC30" s="184">
        <f t="shared" si="5"/>
        <v>24.7</v>
      </c>
      <c r="AD30" s="185">
        <f t="shared" si="6"/>
        <v>701.3713755159912</v>
      </c>
      <c r="AE30" s="186">
        <f t="shared" si="7"/>
        <v>649.7199951485343</v>
      </c>
      <c r="AF30" s="187">
        <f t="shared" si="8"/>
        <v>51.651380367456696</v>
      </c>
      <c r="AG30" s="188">
        <f t="shared" si="9"/>
        <v>930.561306215313</v>
      </c>
      <c r="AH30" s="189">
        <f t="shared" si="10"/>
        <v>229.18993069932202</v>
      </c>
      <c r="AI30" s="190">
        <f t="shared" si="11"/>
        <v>7.364341085271317</v>
      </c>
    </row>
    <row r="31" spans="1:35" s="181" customFormat="1" ht="19.5" customHeight="1">
      <c r="A31" s="108">
        <v>26</v>
      </c>
      <c r="B31" s="107" t="s">
        <v>107</v>
      </c>
      <c r="C31" s="163">
        <v>9273</v>
      </c>
      <c r="D31" s="164">
        <f t="shared" si="12"/>
        <v>183.6</v>
      </c>
      <c r="E31" s="160">
        <f t="shared" si="12"/>
        <v>177.10000000000002</v>
      </c>
      <c r="F31" s="160">
        <f t="shared" si="12"/>
        <v>6.5</v>
      </c>
      <c r="G31" s="165">
        <f t="shared" si="1"/>
        <v>0</v>
      </c>
      <c r="H31" s="109">
        <v>0</v>
      </c>
      <c r="I31" s="109">
        <v>0</v>
      </c>
      <c r="J31" s="165">
        <f t="shared" si="13"/>
        <v>137.4</v>
      </c>
      <c r="K31" s="109">
        <v>136.5</v>
      </c>
      <c r="L31" s="109">
        <v>0.9</v>
      </c>
      <c r="M31" s="165">
        <f t="shared" si="14"/>
        <v>8.4</v>
      </c>
      <c r="N31" s="109">
        <v>7.8</v>
      </c>
      <c r="O31" s="109">
        <v>0.6</v>
      </c>
      <c r="P31" s="165">
        <f t="shared" si="15"/>
        <v>27.1</v>
      </c>
      <c r="Q31" s="109">
        <v>27</v>
      </c>
      <c r="R31" s="109">
        <v>0.1</v>
      </c>
      <c r="S31" s="165">
        <f t="shared" si="16"/>
        <v>0</v>
      </c>
      <c r="T31" s="109">
        <v>0</v>
      </c>
      <c r="U31" s="109">
        <v>0</v>
      </c>
      <c r="V31" s="165">
        <f t="shared" si="17"/>
        <v>10.7</v>
      </c>
      <c r="W31" s="109">
        <v>5.8</v>
      </c>
      <c r="X31" s="109">
        <v>4.9</v>
      </c>
      <c r="Y31" s="182">
        <v>56.7</v>
      </c>
      <c r="Z31" s="166">
        <f t="shared" si="2"/>
        <v>240.3</v>
      </c>
      <c r="AA31" s="167">
        <f t="shared" si="3"/>
        <v>183.6</v>
      </c>
      <c r="AB31" s="183">
        <f t="shared" si="4"/>
        <v>156.5</v>
      </c>
      <c r="AC31" s="184">
        <f t="shared" si="5"/>
        <v>27.1</v>
      </c>
      <c r="AD31" s="185">
        <f t="shared" si="6"/>
        <v>638.690892393108</v>
      </c>
      <c r="AE31" s="186">
        <f t="shared" si="7"/>
        <v>544.4178903024041</v>
      </c>
      <c r="AF31" s="187">
        <f t="shared" si="8"/>
        <v>94.27300209070384</v>
      </c>
      <c r="AG31" s="188">
        <f t="shared" si="9"/>
        <v>835.9336679850974</v>
      </c>
      <c r="AH31" s="189">
        <f t="shared" si="10"/>
        <v>197.24277559198924</v>
      </c>
      <c r="AI31" s="190">
        <f t="shared" si="11"/>
        <v>14.760348583877995</v>
      </c>
    </row>
    <row r="32" spans="1:35" s="181" customFormat="1" ht="19.5" customHeight="1">
      <c r="A32" s="108">
        <v>27</v>
      </c>
      <c r="B32" s="107" t="s">
        <v>39</v>
      </c>
      <c r="C32" s="163">
        <v>3364</v>
      </c>
      <c r="D32" s="164">
        <f t="shared" si="12"/>
        <v>66.2</v>
      </c>
      <c r="E32" s="160">
        <f t="shared" si="12"/>
        <v>62.900000000000006</v>
      </c>
      <c r="F32" s="160">
        <f t="shared" si="12"/>
        <v>3.3</v>
      </c>
      <c r="G32" s="165">
        <f>SUM(H32:I32)</f>
        <v>0</v>
      </c>
      <c r="H32" s="109">
        <v>0</v>
      </c>
      <c r="I32" s="109">
        <v>0</v>
      </c>
      <c r="J32" s="165">
        <f>SUM(K32:L32)</f>
        <v>51.1</v>
      </c>
      <c r="K32" s="109">
        <v>50.7</v>
      </c>
      <c r="L32" s="109">
        <v>0.4</v>
      </c>
      <c r="M32" s="165">
        <f>SUM(N32:O32)</f>
        <v>4</v>
      </c>
      <c r="N32" s="109">
        <v>3.7</v>
      </c>
      <c r="O32" s="109">
        <v>0.3</v>
      </c>
      <c r="P32" s="165">
        <f>SUM(Q32:R32)</f>
        <v>7.6</v>
      </c>
      <c r="Q32" s="109">
        <v>7.6</v>
      </c>
      <c r="R32" s="109">
        <v>0</v>
      </c>
      <c r="S32" s="165">
        <f>SUM(T32:U32)</f>
        <v>0</v>
      </c>
      <c r="T32" s="109">
        <v>0</v>
      </c>
      <c r="U32" s="109">
        <v>0</v>
      </c>
      <c r="V32" s="165">
        <f t="shared" si="17"/>
        <v>3.5</v>
      </c>
      <c r="W32" s="109">
        <v>0.9</v>
      </c>
      <c r="X32" s="109">
        <v>2.6</v>
      </c>
      <c r="Y32" s="182">
        <v>20.2</v>
      </c>
      <c r="Z32" s="166">
        <f>D32+Y32</f>
        <v>86.4</v>
      </c>
      <c r="AA32" s="167">
        <f>SUM(AB32:AC32)</f>
        <v>66.2</v>
      </c>
      <c r="AB32" s="183">
        <f>G32+J32+M32+S32+V32</f>
        <v>58.6</v>
      </c>
      <c r="AC32" s="184">
        <f>P32</f>
        <v>7.6</v>
      </c>
      <c r="AD32" s="185">
        <f t="shared" si="6"/>
        <v>634.8049556979018</v>
      </c>
      <c r="AE32" s="186">
        <f t="shared" si="7"/>
        <v>561.9270453760884</v>
      </c>
      <c r="AF32" s="187">
        <f t="shared" si="8"/>
        <v>72.8779103218135</v>
      </c>
      <c r="AG32" s="188">
        <f t="shared" si="9"/>
        <v>828.5067699743009</v>
      </c>
      <c r="AH32" s="189">
        <f t="shared" si="10"/>
        <v>193.70181427639906</v>
      </c>
      <c r="AI32" s="190">
        <f>AC32*100/AA32</f>
        <v>11.48036253776435</v>
      </c>
    </row>
    <row r="33" spans="1:35" s="180" customFormat="1" ht="19.5" customHeight="1">
      <c r="A33" s="102">
        <v>28</v>
      </c>
      <c r="B33" s="107" t="s">
        <v>108</v>
      </c>
      <c r="C33" s="163">
        <v>2666</v>
      </c>
      <c r="D33" s="164">
        <f t="shared" si="12"/>
        <v>70.4</v>
      </c>
      <c r="E33" s="160">
        <f t="shared" si="12"/>
        <v>65.80000000000001</v>
      </c>
      <c r="F33" s="160">
        <f t="shared" si="12"/>
        <v>4.6</v>
      </c>
      <c r="G33" s="165">
        <f t="shared" si="1"/>
        <v>0</v>
      </c>
      <c r="H33" s="109">
        <v>0</v>
      </c>
      <c r="I33" s="109">
        <v>0</v>
      </c>
      <c r="J33" s="165">
        <f t="shared" si="13"/>
        <v>60</v>
      </c>
      <c r="K33" s="109">
        <v>55.7</v>
      </c>
      <c r="L33" s="109">
        <v>4.3</v>
      </c>
      <c r="M33" s="165">
        <f t="shared" si="14"/>
        <v>2</v>
      </c>
      <c r="N33" s="109">
        <v>1.7</v>
      </c>
      <c r="O33" s="109">
        <v>0.3</v>
      </c>
      <c r="P33" s="165">
        <f t="shared" si="15"/>
        <v>8.4</v>
      </c>
      <c r="Q33" s="109">
        <v>8.4</v>
      </c>
      <c r="R33" s="109">
        <v>0</v>
      </c>
      <c r="S33" s="165">
        <v>0</v>
      </c>
      <c r="T33" s="109">
        <v>0</v>
      </c>
      <c r="U33" s="109">
        <v>0</v>
      </c>
      <c r="V33" s="165">
        <f>SUM(W33:X33)</f>
        <v>0</v>
      </c>
      <c r="W33" s="109">
        <v>0</v>
      </c>
      <c r="X33" s="109">
        <v>0</v>
      </c>
      <c r="Y33" s="182">
        <v>9.8</v>
      </c>
      <c r="Z33" s="166">
        <f>D33+Y33</f>
        <v>80.2</v>
      </c>
      <c r="AA33" s="167">
        <f>SUM(AB33:AC33)</f>
        <v>70.4</v>
      </c>
      <c r="AB33" s="183">
        <f t="shared" si="4"/>
        <v>62</v>
      </c>
      <c r="AC33" s="184">
        <f t="shared" si="5"/>
        <v>8.4</v>
      </c>
      <c r="AD33" s="185">
        <f t="shared" si="6"/>
        <v>851.8258596907292</v>
      </c>
      <c r="AE33" s="186">
        <f t="shared" si="7"/>
        <v>750.1875468867217</v>
      </c>
      <c r="AF33" s="187">
        <f t="shared" si="8"/>
        <v>101.63831280400746</v>
      </c>
      <c r="AG33" s="188">
        <f t="shared" si="9"/>
        <v>970.4038912954045</v>
      </c>
      <c r="AH33" s="189">
        <f t="shared" si="10"/>
        <v>118.57803160467537</v>
      </c>
      <c r="AI33" s="190">
        <f t="shared" si="11"/>
        <v>11.931818181818182</v>
      </c>
    </row>
    <row r="34" spans="1:35" s="180" customFormat="1" ht="19.5" customHeight="1">
      <c r="A34" s="108">
        <v>29</v>
      </c>
      <c r="B34" s="107" t="s">
        <v>40</v>
      </c>
      <c r="C34" s="163">
        <v>9077</v>
      </c>
      <c r="D34" s="164">
        <f t="shared" si="12"/>
        <v>179.90000000000003</v>
      </c>
      <c r="E34" s="160">
        <f t="shared" si="12"/>
        <v>173.50000000000003</v>
      </c>
      <c r="F34" s="160">
        <f t="shared" si="12"/>
        <v>6.4</v>
      </c>
      <c r="G34" s="165">
        <f t="shared" si="1"/>
        <v>0</v>
      </c>
      <c r="H34" s="109">
        <v>0</v>
      </c>
      <c r="I34" s="109">
        <v>0</v>
      </c>
      <c r="J34" s="165">
        <f t="shared" si="13"/>
        <v>115.60000000000001</v>
      </c>
      <c r="K34" s="109">
        <v>113.2</v>
      </c>
      <c r="L34" s="109">
        <v>2.4</v>
      </c>
      <c r="M34" s="165">
        <f t="shared" si="14"/>
        <v>8.8</v>
      </c>
      <c r="N34" s="109">
        <v>8.4</v>
      </c>
      <c r="O34" s="109">
        <v>0.4</v>
      </c>
      <c r="P34" s="165">
        <f t="shared" si="15"/>
        <v>26.200000000000003</v>
      </c>
      <c r="Q34" s="109">
        <v>25.6</v>
      </c>
      <c r="R34" s="109">
        <v>0.6</v>
      </c>
      <c r="S34" s="165">
        <f t="shared" si="16"/>
        <v>0</v>
      </c>
      <c r="T34" s="109">
        <v>0</v>
      </c>
      <c r="U34" s="109">
        <v>0</v>
      </c>
      <c r="V34" s="165">
        <f>SUM(W34:X34)</f>
        <v>29.3</v>
      </c>
      <c r="W34" s="109">
        <v>26.3</v>
      </c>
      <c r="X34" s="109">
        <v>3</v>
      </c>
      <c r="Y34" s="182">
        <v>32.8</v>
      </c>
      <c r="Z34" s="166">
        <f t="shared" si="2"/>
        <v>212.70000000000005</v>
      </c>
      <c r="AA34" s="167">
        <f>SUM(AB34:AC34)</f>
        <v>179.90000000000003</v>
      </c>
      <c r="AB34" s="183">
        <f t="shared" si="4"/>
        <v>153.70000000000002</v>
      </c>
      <c r="AC34" s="184">
        <f t="shared" si="5"/>
        <v>26.200000000000003</v>
      </c>
      <c r="AD34" s="185">
        <f t="shared" si="6"/>
        <v>639.3330182275657</v>
      </c>
      <c r="AE34" s="186">
        <f t="shared" si="7"/>
        <v>546.222817685252</v>
      </c>
      <c r="AF34" s="187">
        <f t="shared" si="8"/>
        <v>93.11020054231362</v>
      </c>
      <c r="AG34" s="188">
        <f t="shared" si="9"/>
        <v>755.8984601278668</v>
      </c>
      <c r="AH34" s="189">
        <f t="shared" si="10"/>
        <v>116.565441900301</v>
      </c>
      <c r="AI34" s="190">
        <f t="shared" si="11"/>
        <v>14.563646470261256</v>
      </c>
    </row>
    <row r="35" spans="1:35" s="181" customFormat="1" ht="19.5" customHeight="1">
      <c r="A35" s="108">
        <v>30</v>
      </c>
      <c r="B35" s="107" t="s">
        <v>41</v>
      </c>
      <c r="C35" s="163">
        <v>4218</v>
      </c>
      <c r="D35" s="164">
        <f>G35+J35+M35+P35+S35+V35</f>
        <v>91.7</v>
      </c>
      <c r="E35" s="160">
        <f>H35+K35+N35+Q35+T35+W35</f>
        <v>79.39999999999999</v>
      </c>
      <c r="F35" s="160">
        <f>I35+L35+O35+R35+U35+X35</f>
        <v>12.3</v>
      </c>
      <c r="G35" s="165">
        <f>SUM(H35:I35)</f>
        <v>0</v>
      </c>
      <c r="H35" s="109">
        <v>0</v>
      </c>
      <c r="I35" s="109">
        <v>0</v>
      </c>
      <c r="J35" s="165">
        <f>SUM(K35:L35)</f>
        <v>76.8</v>
      </c>
      <c r="K35" s="109">
        <v>66.6</v>
      </c>
      <c r="L35" s="109">
        <v>10.2</v>
      </c>
      <c r="M35" s="165">
        <f>SUM(N35:O35)</f>
        <v>4.9</v>
      </c>
      <c r="N35" s="109">
        <v>3.1</v>
      </c>
      <c r="O35" s="109">
        <v>1.8</v>
      </c>
      <c r="P35" s="165">
        <f>SUM(Q35:R35)</f>
        <v>10</v>
      </c>
      <c r="Q35" s="109">
        <v>9.7</v>
      </c>
      <c r="R35" s="109">
        <v>0.3</v>
      </c>
      <c r="S35" s="165">
        <f>SUM(T35:U35)</f>
        <v>0</v>
      </c>
      <c r="T35" s="109">
        <v>0</v>
      </c>
      <c r="U35" s="109">
        <v>0</v>
      </c>
      <c r="V35" s="165">
        <f>SUM(W35:X35)</f>
        <v>0</v>
      </c>
      <c r="W35" s="109">
        <v>0</v>
      </c>
      <c r="X35" s="109">
        <v>0</v>
      </c>
      <c r="Y35" s="182">
        <v>23.8</v>
      </c>
      <c r="Z35" s="166">
        <f>D35+Y35</f>
        <v>115.5</v>
      </c>
      <c r="AA35" s="167">
        <f t="shared" si="3"/>
        <v>91.7</v>
      </c>
      <c r="AB35" s="183">
        <f>G35+J35+M35+S35+V35</f>
        <v>81.7</v>
      </c>
      <c r="AC35" s="184">
        <f>P35</f>
        <v>10</v>
      </c>
      <c r="AD35" s="185">
        <f t="shared" si="6"/>
        <v>701.2955230272718</v>
      </c>
      <c r="AE35" s="186">
        <f t="shared" si="7"/>
        <v>624.8183667538507</v>
      </c>
      <c r="AF35" s="187">
        <f t="shared" si="8"/>
        <v>76.47715627342113</v>
      </c>
      <c r="AG35" s="188">
        <f t="shared" si="9"/>
        <v>883.311154958014</v>
      </c>
      <c r="AH35" s="189">
        <f t="shared" si="10"/>
        <v>182.01563193074227</v>
      </c>
      <c r="AI35" s="190">
        <f>AC35*100/AA35</f>
        <v>10.905125408942203</v>
      </c>
    </row>
    <row r="36" spans="1:35" s="180" customFormat="1" ht="19.5" customHeight="1">
      <c r="A36" s="108">
        <v>31</v>
      </c>
      <c r="B36" s="107" t="s">
        <v>109</v>
      </c>
      <c r="C36" s="163">
        <v>5748</v>
      </c>
      <c r="D36" s="164">
        <f t="shared" si="12"/>
        <v>130.20000000000002</v>
      </c>
      <c r="E36" s="160">
        <f t="shared" si="12"/>
        <v>127.2</v>
      </c>
      <c r="F36" s="160">
        <f t="shared" si="12"/>
        <v>3</v>
      </c>
      <c r="G36" s="165">
        <f t="shared" si="1"/>
        <v>0</v>
      </c>
      <c r="H36" s="109">
        <v>0</v>
      </c>
      <c r="I36" s="109">
        <v>0</v>
      </c>
      <c r="J36" s="165">
        <f t="shared" si="13"/>
        <v>83.9</v>
      </c>
      <c r="K36" s="109">
        <v>83.2</v>
      </c>
      <c r="L36" s="109">
        <v>0.7</v>
      </c>
      <c r="M36" s="165">
        <f t="shared" si="14"/>
        <v>6.9</v>
      </c>
      <c r="N36" s="109">
        <v>6.5</v>
      </c>
      <c r="O36" s="109">
        <v>0.4</v>
      </c>
      <c r="P36" s="165">
        <f t="shared" si="15"/>
        <v>12.8</v>
      </c>
      <c r="Q36" s="109">
        <v>12.8</v>
      </c>
      <c r="R36" s="109">
        <v>0</v>
      </c>
      <c r="S36" s="165">
        <f t="shared" si="16"/>
        <v>0</v>
      </c>
      <c r="T36" s="109">
        <v>0</v>
      </c>
      <c r="U36" s="109">
        <v>0</v>
      </c>
      <c r="V36" s="165">
        <f>SUM(W36:X36)</f>
        <v>26.599999999999998</v>
      </c>
      <c r="W36" s="109">
        <v>24.7</v>
      </c>
      <c r="X36" s="109">
        <v>1.9</v>
      </c>
      <c r="Y36" s="182">
        <v>22.5</v>
      </c>
      <c r="Z36" s="166">
        <f t="shared" si="2"/>
        <v>152.70000000000002</v>
      </c>
      <c r="AA36" s="167">
        <f t="shared" si="3"/>
        <v>130.20000000000002</v>
      </c>
      <c r="AB36" s="183">
        <f t="shared" si="4"/>
        <v>117.4</v>
      </c>
      <c r="AC36" s="184">
        <f t="shared" si="5"/>
        <v>12.8</v>
      </c>
      <c r="AD36" s="185">
        <f t="shared" si="6"/>
        <v>730.6889352818373</v>
      </c>
      <c r="AE36" s="186">
        <f t="shared" si="7"/>
        <v>658.8546927963724</v>
      </c>
      <c r="AF36" s="187">
        <f t="shared" si="8"/>
        <v>71.83424248546478</v>
      </c>
      <c r="AG36" s="188">
        <f t="shared" si="9"/>
        <v>856.9600646508184</v>
      </c>
      <c r="AH36" s="189">
        <f t="shared" si="10"/>
        <v>126.27112936898106</v>
      </c>
      <c r="AI36" s="190">
        <f t="shared" si="11"/>
        <v>9.831029185867894</v>
      </c>
    </row>
    <row r="37" spans="1:35" s="180" customFormat="1" ht="19.5" customHeight="1">
      <c r="A37" s="108">
        <v>32</v>
      </c>
      <c r="B37" s="107" t="s">
        <v>111</v>
      </c>
      <c r="C37" s="163">
        <v>16648</v>
      </c>
      <c r="D37" s="164">
        <f t="shared" si="12"/>
        <v>371.29999999999995</v>
      </c>
      <c r="E37" s="160">
        <f t="shared" si="12"/>
        <v>281.7</v>
      </c>
      <c r="F37" s="160">
        <f t="shared" si="12"/>
        <v>89.6</v>
      </c>
      <c r="G37" s="165">
        <f t="shared" si="1"/>
        <v>0</v>
      </c>
      <c r="H37" s="109">
        <v>0</v>
      </c>
      <c r="I37" s="109">
        <v>0</v>
      </c>
      <c r="J37" s="165">
        <f t="shared" si="13"/>
        <v>301.2</v>
      </c>
      <c r="K37" s="109">
        <v>231.6</v>
      </c>
      <c r="L37" s="109">
        <v>69.6</v>
      </c>
      <c r="M37" s="165">
        <f t="shared" si="14"/>
        <v>27.7</v>
      </c>
      <c r="N37" s="109">
        <v>12.2</v>
      </c>
      <c r="O37" s="109">
        <v>15.5</v>
      </c>
      <c r="P37" s="165">
        <f t="shared" si="15"/>
        <v>42.4</v>
      </c>
      <c r="Q37" s="109">
        <v>37.9</v>
      </c>
      <c r="R37" s="109">
        <v>4.5</v>
      </c>
      <c r="S37" s="165">
        <f t="shared" si="16"/>
        <v>0</v>
      </c>
      <c r="T37" s="109">
        <v>0</v>
      </c>
      <c r="U37" s="109">
        <v>0</v>
      </c>
      <c r="V37" s="165">
        <f t="shared" si="17"/>
        <v>0</v>
      </c>
      <c r="W37" s="109">
        <v>0</v>
      </c>
      <c r="X37" s="109">
        <v>0</v>
      </c>
      <c r="Y37" s="182">
        <v>85</v>
      </c>
      <c r="Z37" s="166">
        <f t="shared" si="2"/>
        <v>456.29999999999995</v>
      </c>
      <c r="AA37" s="167">
        <f t="shared" si="3"/>
        <v>371.29999999999995</v>
      </c>
      <c r="AB37" s="183">
        <f t="shared" si="4"/>
        <v>328.9</v>
      </c>
      <c r="AC37" s="184">
        <f t="shared" si="5"/>
        <v>42.4</v>
      </c>
      <c r="AD37" s="185">
        <f t="shared" si="6"/>
        <v>719.4509463502347</v>
      </c>
      <c r="AE37" s="186">
        <f t="shared" si="7"/>
        <v>637.2944149059849</v>
      </c>
      <c r="AF37" s="187">
        <f t="shared" si="8"/>
        <v>82.15653144424981</v>
      </c>
      <c r="AG37" s="188">
        <f t="shared" si="9"/>
        <v>884.1515400474336</v>
      </c>
      <c r="AH37" s="189">
        <f t="shared" si="10"/>
        <v>164.70059369719894</v>
      </c>
      <c r="AI37" s="190">
        <f t="shared" si="11"/>
        <v>11.419337462967952</v>
      </c>
    </row>
    <row r="38" spans="1:35" s="180" customFormat="1" ht="19.5" customHeight="1" thickBot="1">
      <c r="A38" s="197">
        <v>33</v>
      </c>
      <c r="B38" s="198" t="s">
        <v>43</v>
      </c>
      <c r="C38" s="199">
        <v>12357</v>
      </c>
      <c r="D38" s="200">
        <f t="shared" si="12"/>
        <v>210</v>
      </c>
      <c r="E38" s="168">
        <f t="shared" si="12"/>
        <v>194.29999999999998</v>
      </c>
      <c r="F38" s="168">
        <f t="shared" si="12"/>
        <v>15.7</v>
      </c>
      <c r="G38" s="201">
        <f t="shared" si="1"/>
        <v>0</v>
      </c>
      <c r="H38" s="202">
        <v>0</v>
      </c>
      <c r="I38" s="202">
        <v>0</v>
      </c>
      <c r="J38" s="201">
        <f t="shared" si="13"/>
        <v>146.4</v>
      </c>
      <c r="K38" s="202">
        <v>142.6</v>
      </c>
      <c r="L38" s="202">
        <v>3.8</v>
      </c>
      <c r="M38" s="201">
        <f t="shared" si="14"/>
        <v>7.1</v>
      </c>
      <c r="N38" s="202">
        <v>6.1</v>
      </c>
      <c r="O38" s="202">
        <v>1</v>
      </c>
      <c r="P38" s="201">
        <f t="shared" si="15"/>
        <v>32.4</v>
      </c>
      <c r="Q38" s="202">
        <v>32.1</v>
      </c>
      <c r="R38" s="202">
        <v>0.3</v>
      </c>
      <c r="S38" s="201">
        <f t="shared" si="16"/>
        <v>0</v>
      </c>
      <c r="T38" s="202">
        <v>0</v>
      </c>
      <c r="U38" s="202">
        <v>0</v>
      </c>
      <c r="V38" s="201">
        <f t="shared" si="17"/>
        <v>24.1</v>
      </c>
      <c r="W38" s="202">
        <v>13.5</v>
      </c>
      <c r="X38" s="202">
        <v>10.6</v>
      </c>
      <c r="Y38" s="203">
        <v>60.8</v>
      </c>
      <c r="Z38" s="204">
        <f t="shared" si="2"/>
        <v>270.8</v>
      </c>
      <c r="AA38" s="205">
        <f t="shared" si="3"/>
        <v>210</v>
      </c>
      <c r="AB38" s="206">
        <f t="shared" si="4"/>
        <v>177.6</v>
      </c>
      <c r="AC38" s="207">
        <f t="shared" si="5"/>
        <v>32.4</v>
      </c>
      <c r="AD38" s="208">
        <f t="shared" si="6"/>
        <v>548.2069716263734</v>
      </c>
      <c r="AE38" s="209">
        <f t="shared" si="7"/>
        <v>463.6264674325901</v>
      </c>
      <c r="AF38" s="210">
        <f t="shared" si="8"/>
        <v>84.58050419378333</v>
      </c>
      <c r="AG38" s="211">
        <f t="shared" si="9"/>
        <v>706.9259424591521</v>
      </c>
      <c r="AH38" s="212">
        <f t="shared" si="10"/>
        <v>158.71897083277858</v>
      </c>
      <c r="AI38" s="213">
        <f t="shared" si="11"/>
        <v>15.428571428571429</v>
      </c>
    </row>
    <row r="39" spans="1:34" s="12" customFormat="1" ht="15" customHeight="1">
      <c r="A39" s="13"/>
      <c r="C39" s="13"/>
      <c r="D39" s="7"/>
      <c r="E39" s="14"/>
      <c r="F39" s="14"/>
      <c r="AD39" s="15"/>
      <c r="AE39" s="15"/>
      <c r="AF39" s="15"/>
      <c r="AG39" s="15"/>
      <c r="AH39" s="15"/>
    </row>
    <row r="40" spans="1:34" s="12" customFormat="1" ht="15" customHeight="1">
      <c r="A40" s="13"/>
      <c r="C40" s="13"/>
      <c r="D40" s="7"/>
      <c r="E40" s="14"/>
      <c r="F40" s="14"/>
      <c r="AD40" s="15"/>
      <c r="AE40" s="15"/>
      <c r="AF40" s="15"/>
      <c r="AG40" s="15"/>
      <c r="AH40" s="15"/>
    </row>
    <row r="41" spans="1:34" s="12" customFormat="1" ht="15" customHeight="1">
      <c r="A41" s="13"/>
      <c r="C41" s="13"/>
      <c r="D41" s="16"/>
      <c r="E41" s="14"/>
      <c r="F41" s="14"/>
      <c r="AD41" s="15"/>
      <c r="AE41" s="15"/>
      <c r="AF41" s="15"/>
      <c r="AG41" s="15"/>
      <c r="AH41" s="15"/>
    </row>
    <row r="42" spans="1:34" s="12" customFormat="1" ht="15" customHeight="1">
      <c r="A42" s="13"/>
      <c r="C42" s="13"/>
      <c r="D42" s="16"/>
      <c r="E42" s="14"/>
      <c r="F42" s="14"/>
      <c r="AD42" s="15"/>
      <c r="AE42" s="15"/>
      <c r="AF42" s="15"/>
      <c r="AG42" s="15"/>
      <c r="AH42" s="15"/>
    </row>
    <row r="43" spans="1:34" s="12" customFormat="1" ht="15" customHeight="1">
      <c r="A43" s="13"/>
      <c r="C43" s="13"/>
      <c r="D43" s="16"/>
      <c r="E43" s="14"/>
      <c r="F43" s="14"/>
      <c r="AD43" s="15"/>
      <c r="AE43" s="15"/>
      <c r="AF43" s="15"/>
      <c r="AG43" s="15"/>
      <c r="AH43" s="15"/>
    </row>
    <row r="44" spans="1:34" s="12" customFormat="1" ht="15" customHeight="1">
      <c r="A44" s="13"/>
      <c r="C44" s="13"/>
      <c r="D44" s="16"/>
      <c r="E44" s="14"/>
      <c r="F44" s="14"/>
      <c r="AD44" s="15"/>
      <c r="AE44" s="15"/>
      <c r="AF44" s="15"/>
      <c r="AG44" s="15"/>
      <c r="AH44" s="15"/>
    </row>
    <row r="45" spans="1:34" s="12" customFormat="1" ht="15" customHeight="1">
      <c r="A45" s="13"/>
      <c r="C45" s="13"/>
      <c r="D45" s="16"/>
      <c r="E45" s="14"/>
      <c r="F45" s="14"/>
      <c r="AD45" s="15"/>
      <c r="AE45" s="15"/>
      <c r="AF45" s="15"/>
      <c r="AG45" s="15"/>
      <c r="AH45" s="15"/>
    </row>
    <row r="46" spans="1:34" s="12" customFormat="1" ht="15" customHeight="1">
      <c r="A46" s="13"/>
      <c r="C46" s="13"/>
      <c r="D46" s="16"/>
      <c r="E46" s="14"/>
      <c r="F46" s="14"/>
      <c r="AD46" s="15"/>
      <c r="AE46" s="15"/>
      <c r="AF46" s="15"/>
      <c r="AG46" s="15"/>
      <c r="AH46" s="15"/>
    </row>
    <row r="47" spans="1:34" s="12" customFormat="1" ht="15" customHeight="1">
      <c r="A47" s="13"/>
      <c r="C47" s="13"/>
      <c r="D47" s="16"/>
      <c r="E47" s="14"/>
      <c r="F47" s="14"/>
      <c r="AD47" s="15"/>
      <c r="AE47" s="15"/>
      <c r="AF47" s="15"/>
      <c r="AG47" s="15"/>
      <c r="AH47" s="15"/>
    </row>
    <row r="48" spans="1:34" s="12" customFormat="1" ht="15" customHeight="1">
      <c r="A48" s="13"/>
      <c r="C48" s="13"/>
      <c r="D48" s="16"/>
      <c r="E48" s="14"/>
      <c r="F48" s="14"/>
      <c r="AD48" s="15"/>
      <c r="AE48" s="15"/>
      <c r="AF48" s="15"/>
      <c r="AG48" s="15"/>
      <c r="AH48" s="15"/>
    </row>
    <row r="49" spans="1:34" s="12" customFormat="1" ht="15" customHeight="1">
      <c r="A49" s="13"/>
      <c r="C49" s="13"/>
      <c r="D49" s="16"/>
      <c r="E49" s="14"/>
      <c r="F49" s="14"/>
      <c r="AD49" s="15"/>
      <c r="AE49" s="15"/>
      <c r="AF49" s="15"/>
      <c r="AG49" s="15"/>
      <c r="AH49" s="15"/>
    </row>
    <row r="50" spans="1:34" s="12" customFormat="1" ht="15" customHeight="1">
      <c r="A50" s="13"/>
      <c r="C50" s="13"/>
      <c r="D50" s="16"/>
      <c r="E50" s="14"/>
      <c r="F50" s="14"/>
      <c r="AD50" s="15"/>
      <c r="AE50" s="15"/>
      <c r="AF50" s="15"/>
      <c r="AG50" s="15"/>
      <c r="AH50" s="15"/>
    </row>
    <row r="51" spans="1:34" s="12" customFormat="1" ht="15" customHeight="1">
      <c r="A51" s="13"/>
      <c r="C51" s="13"/>
      <c r="D51" s="16"/>
      <c r="E51" s="14"/>
      <c r="F51" s="14"/>
      <c r="AD51" s="15"/>
      <c r="AE51" s="15"/>
      <c r="AF51" s="15"/>
      <c r="AG51" s="15"/>
      <c r="AH51" s="15"/>
    </row>
    <row r="52" spans="1:34" s="12" customFormat="1" ht="15" customHeight="1">
      <c r="A52" s="13"/>
      <c r="C52" s="13"/>
      <c r="D52" s="16"/>
      <c r="E52" s="14"/>
      <c r="F52" s="14"/>
      <c r="AD52" s="15"/>
      <c r="AE52" s="15"/>
      <c r="AF52" s="15"/>
      <c r="AG52" s="15"/>
      <c r="AH52" s="15"/>
    </row>
    <row r="53" spans="1:34" s="12" customFormat="1" ht="15" customHeight="1">
      <c r="A53" s="13"/>
      <c r="C53" s="13"/>
      <c r="D53" s="16"/>
      <c r="E53" s="14"/>
      <c r="F53" s="14"/>
      <c r="AD53" s="15"/>
      <c r="AE53" s="15"/>
      <c r="AF53" s="15"/>
      <c r="AG53" s="15"/>
      <c r="AH53" s="15"/>
    </row>
    <row r="54" spans="1:34" s="12" customFormat="1" ht="15" customHeight="1">
      <c r="A54" s="13"/>
      <c r="C54" s="13"/>
      <c r="D54" s="16"/>
      <c r="E54" s="14"/>
      <c r="F54" s="14"/>
      <c r="AD54" s="15"/>
      <c r="AE54" s="15"/>
      <c r="AF54" s="15"/>
      <c r="AG54" s="15"/>
      <c r="AH54" s="15"/>
    </row>
    <row r="55" spans="1:34" s="12" customFormat="1" ht="15" customHeight="1">
      <c r="A55" s="13"/>
      <c r="C55" s="13"/>
      <c r="D55" s="16"/>
      <c r="E55" s="14"/>
      <c r="F55" s="14"/>
      <c r="AD55" s="15"/>
      <c r="AE55" s="15"/>
      <c r="AF55" s="15"/>
      <c r="AG55" s="15"/>
      <c r="AH55" s="15"/>
    </row>
    <row r="56" spans="1:34" s="12" customFormat="1" ht="15" customHeight="1">
      <c r="A56" s="13"/>
      <c r="C56" s="13"/>
      <c r="D56" s="16"/>
      <c r="E56" s="14"/>
      <c r="F56" s="14"/>
      <c r="AD56" s="15"/>
      <c r="AE56" s="15"/>
      <c r="AF56" s="15"/>
      <c r="AG56" s="15"/>
      <c r="AH56" s="15"/>
    </row>
    <row r="57" spans="1:34" s="12" customFormat="1" ht="15" customHeight="1">
      <c r="A57" s="13"/>
      <c r="C57" s="13"/>
      <c r="D57" s="16"/>
      <c r="E57" s="14"/>
      <c r="F57" s="14"/>
      <c r="AD57" s="15"/>
      <c r="AE57" s="15"/>
      <c r="AF57" s="15"/>
      <c r="AG57" s="15"/>
      <c r="AH57" s="15"/>
    </row>
    <row r="58" spans="1:34" s="12" customFormat="1" ht="15" customHeight="1">
      <c r="A58" s="13"/>
      <c r="C58" s="13"/>
      <c r="D58" s="16"/>
      <c r="E58" s="14"/>
      <c r="F58" s="14"/>
      <c r="AD58" s="15"/>
      <c r="AE58" s="15"/>
      <c r="AF58" s="15"/>
      <c r="AG58" s="15"/>
      <c r="AH58" s="15"/>
    </row>
    <row r="59" spans="1:34" s="12" customFormat="1" ht="15" customHeight="1">
      <c r="A59" s="13"/>
      <c r="C59" s="13"/>
      <c r="D59" s="16"/>
      <c r="E59" s="14"/>
      <c r="F59" s="14"/>
      <c r="AD59" s="15"/>
      <c r="AE59" s="15"/>
      <c r="AF59" s="15"/>
      <c r="AG59" s="15"/>
      <c r="AH59" s="15"/>
    </row>
    <row r="60" spans="1:34" s="12" customFormat="1" ht="15" customHeight="1">
      <c r="A60" s="13"/>
      <c r="C60" s="13"/>
      <c r="D60" s="16"/>
      <c r="E60" s="14"/>
      <c r="F60" s="14"/>
      <c r="AD60" s="15"/>
      <c r="AE60" s="15"/>
      <c r="AF60" s="15"/>
      <c r="AG60" s="15"/>
      <c r="AH60" s="15"/>
    </row>
  </sheetData>
  <sheetProtection/>
  <mergeCells count="18">
    <mergeCell ref="A5:B5"/>
    <mergeCell ref="AG1:AG4"/>
    <mergeCell ref="AH1:AH4"/>
    <mergeCell ref="A1:B4"/>
    <mergeCell ref="C1:C4"/>
    <mergeCell ref="P3:R3"/>
    <mergeCell ref="S3:U3"/>
    <mergeCell ref="V3:X3"/>
    <mergeCell ref="AI1:AI4"/>
    <mergeCell ref="D2:F3"/>
    <mergeCell ref="G2:X2"/>
    <mergeCell ref="Y2:Y4"/>
    <mergeCell ref="Z2:Z4"/>
    <mergeCell ref="G3:I3"/>
    <mergeCell ref="J3:L3"/>
    <mergeCell ref="M3:O3"/>
    <mergeCell ref="AA1:AC3"/>
    <mergeCell ref="AD1:AF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1">
      <selection activeCell="D29" sqref="D29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347" t="s">
        <v>112</v>
      </c>
      <c r="B1" s="348"/>
      <c r="C1" s="353" t="s">
        <v>0</v>
      </c>
      <c r="D1" s="130"/>
      <c r="E1" s="131"/>
      <c r="F1" s="131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3"/>
      <c r="AA1" s="331" t="s">
        <v>1</v>
      </c>
      <c r="AB1" s="332"/>
      <c r="AC1" s="333"/>
      <c r="AD1" s="337" t="s">
        <v>2</v>
      </c>
      <c r="AE1" s="337"/>
      <c r="AF1" s="337"/>
      <c r="AG1" s="341" t="s">
        <v>3</v>
      </c>
      <c r="AH1" s="344" t="s">
        <v>4</v>
      </c>
      <c r="AI1" s="316" t="s">
        <v>5</v>
      </c>
    </row>
    <row r="2" spans="1:35" ht="19.5" customHeight="1">
      <c r="A2" s="349"/>
      <c r="B2" s="350"/>
      <c r="C2" s="354"/>
      <c r="D2" s="319" t="s">
        <v>1</v>
      </c>
      <c r="E2" s="320"/>
      <c r="F2" s="321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4"/>
      <c r="Y2" s="325" t="s">
        <v>6</v>
      </c>
      <c r="Z2" s="327" t="s">
        <v>7</v>
      </c>
      <c r="AA2" s="334"/>
      <c r="AB2" s="335"/>
      <c r="AC2" s="336"/>
      <c r="AD2" s="338"/>
      <c r="AE2" s="338"/>
      <c r="AF2" s="338"/>
      <c r="AG2" s="342"/>
      <c r="AH2" s="345"/>
      <c r="AI2" s="317"/>
    </row>
    <row r="3" spans="1:35" ht="19.5" customHeight="1">
      <c r="A3" s="349"/>
      <c r="B3" s="350"/>
      <c r="C3" s="354"/>
      <c r="D3" s="322"/>
      <c r="E3" s="320"/>
      <c r="F3" s="320"/>
      <c r="G3" s="329" t="s">
        <v>8</v>
      </c>
      <c r="H3" s="330"/>
      <c r="I3" s="330"/>
      <c r="J3" s="329" t="s">
        <v>9</v>
      </c>
      <c r="K3" s="330"/>
      <c r="L3" s="330"/>
      <c r="M3" s="329" t="s">
        <v>10</v>
      </c>
      <c r="N3" s="330"/>
      <c r="O3" s="330"/>
      <c r="P3" s="329" t="s">
        <v>11</v>
      </c>
      <c r="Q3" s="330"/>
      <c r="R3" s="330"/>
      <c r="S3" s="329" t="s">
        <v>12</v>
      </c>
      <c r="T3" s="330"/>
      <c r="U3" s="330"/>
      <c r="V3" s="329" t="s">
        <v>13</v>
      </c>
      <c r="W3" s="330"/>
      <c r="X3" s="330"/>
      <c r="Y3" s="325"/>
      <c r="Z3" s="327"/>
      <c r="AA3" s="334"/>
      <c r="AB3" s="335"/>
      <c r="AC3" s="336"/>
      <c r="AD3" s="338"/>
      <c r="AE3" s="338"/>
      <c r="AF3" s="338"/>
      <c r="AG3" s="342"/>
      <c r="AH3" s="345"/>
      <c r="AI3" s="317"/>
    </row>
    <row r="4" spans="1:35" ht="19.5" customHeight="1" thickBot="1">
      <c r="A4" s="351"/>
      <c r="B4" s="352"/>
      <c r="C4" s="355"/>
      <c r="D4" s="134" t="s">
        <v>14</v>
      </c>
      <c r="E4" s="135" t="s">
        <v>15</v>
      </c>
      <c r="F4" s="135" t="s">
        <v>16</v>
      </c>
      <c r="G4" s="136" t="s">
        <v>14</v>
      </c>
      <c r="H4" s="137" t="s">
        <v>15</v>
      </c>
      <c r="I4" s="137" t="s">
        <v>16</v>
      </c>
      <c r="J4" s="136" t="s">
        <v>14</v>
      </c>
      <c r="K4" s="137" t="s">
        <v>15</v>
      </c>
      <c r="L4" s="137" t="s">
        <v>16</v>
      </c>
      <c r="M4" s="136" t="s">
        <v>14</v>
      </c>
      <c r="N4" s="137" t="s">
        <v>15</v>
      </c>
      <c r="O4" s="137" t="s">
        <v>16</v>
      </c>
      <c r="P4" s="136" t="s">
        <v>14</v>
      </c>
      <c r="Q4" s="137" t="s">
        <v>15</v>
      </c>
      <c r="R4" s="137" t="s">
        <v>16</v>
      </c>
      <c r="S4" s="136" t="s">
        <v>14</v>
      </c>
      <c r="T4" s="137" t="s">
        <v>15</v>
      </c>
      <c r="U4" s="137" t="s">
        <v>16</v>
      </c>
      <c r="V4" s="136" t="s">
        <v>14</v>
      </c>
      <c r="W4" s="137" t="s">
        <v>15</v>
      </c>
      <c r="X4" s="137" t="s">
        <v>16</v>
      </c>
      <c r="Y4" s="326"/>
      <c r="Z4" s="328"/>
      <c r="AA4" s="138" t="s">
        <v>14</v>
      </c>
      <c r="AB4" s="137" t="s">
        <v>97</v>
      </c>
      <c r="AC4" s="139" t="s">
        <v>17</v>
      </c>
      <c r="AD4" s="140"/>
      <c r="AE4" s="141" t="s">
        <v>97</v>
      </c>
      <c r="AF4" s="142" t="s">
        <v>17</v>
      </c>
      <c r="AG4" s="343"/>
      <c r="AH4" s="346"/>
      <c r="AI4" s="318"/>
    </row>
    <row r="5" spans="1:35" s="2" customFormat="1" ht="39.75" customHeight="1" thickBot="1">
      <c r="A5" s="339" t="s">
        <v>18</v>
      </c>
      <c r="B5" s="340"/>
      <c r="C5" s="143">
        <f>SUM(C6:C38)</f>
        <v>1240672</v>
      </c>
      <c r="D5" s="144">
        <f>SUM(E5:F5)</f>
        <v>21713.1</v>
      </c>
      <c r="E5" s="145">
        <f>SUM(E6:E38)</f>
        <v>20070</v>
      </c>
      <c r="F5" s="145">
        <f>SUM(F6:F38)</f>
        <v>1643.1</v>
      </c>
      <c r="G5" s="146">
        <f aca="true" t="shared" si="0" ref="G5:AC5">SUM(G6:G38)</f>
        <v>472.8</v>
      </c>
      <c r="H5" s="146">
        <f t="shared" si="0"/>
        <v>472.8</v>
      </c>
      <c r="I5" s="146">
        <f t="shared" si="0"/>
        <v>0</v>
      </c>
      <c r="J5" s="146">
        <f t="shared" si="0"/>
        <v>16252.899999999994</v>
      </c>
      <c r="K5" s="146">
        <f t="shared" si="0"/>
        <v>15253.599999999999</v>
      </c>
      <c r="L5" s="146">
        <f t="shared" si="0"/>
        <v>999.3000000000001</v>
      </c>
      <c r="M5" s="146">
        <f t="shared" si="0"/>
        <v>1153.9</v>
      </c>
      <c r="N5" s="146">
        <f t="shared" si="0"/>
        <v>928.4</v>
      </c>
      <c r="O5" s="146">
        <f t="shared" si="0"/>
        <v>225.50000000000003</v>
      </c>
      <c r="P5" s="146">
        <f t="shared" si="0"/>
        <v>3205.5</v>
      </c>
      <c r="Q5" s="146">
        <f t="shared" si="0"/>
        <v>3108.6999999999994</v>
      </c>
      <c r="R5" s="146">
        <f t="shared" si="0"/>
        <v>96.8</v>
      </c>
      <c r="S5" s="146">
        <f t="shared" si="0"/>
        <v>0.5</v>
      </c>
      <c r="T5" s="146">
        <f t="shared" si="0"/>
        <v>0.4</v>
      </c>
      <c r="U5" s="146">
        <f t="shared" si="0"/>
        <v>0.1</v>
      </c>
      <c r="V5" s="146">
        <f t="shared" si="0"/>
        <v>627.5000000000002</v>
      </c>
      <c r="W5" s="146">
        <f t="shared" si="0"/>
        <v>306.09999999999997</v>
      </c>
      <c r="X5" s="146">
        <f t="shared" si="0"/>
        <v>321.40000000000003</v>
      </c>
      <c r="Y5" s="147">
        <f t="shared" si="0"/>
        <v>10961.800000000001</v>
      </c>
      <c r="Z5" s="148">
        <f t="shared" si="0"/>
        <v>32674.90000000001</v>
      </c>
      <c r="AA5" s="149">
        <f t="shared" si="0"/>
        <v>21713.099999999988</v>
      </c>
      <c r="AB5" s="150">
        <f t="shared" si="0"/>
        <v>18507.599999999995</v>
      </c>
      <c r="AC5" s="151">
        <f t="shared" si="0"/>
        <v>3205.5</v>
      </c>
      <c r="AD5" s="152">
        <f>AA5/C5/30*1000000</f>
        <v>583.369335327951</v>
      </c>
      <c r="AE5" s="153">
        <f>AB5/C5/30*1000000</f>
        <v>497.24665342653003</v>
      </c>
      <c r="AF5" s="154">
        <f>AC5/C5/30*1000000</f>
        <v>86.12268190142116</v>
      </c>
      <c r="AG5" s="155">
        <f>Z5/C5/30*1000000</f>
        <v>877.8817715990476</v>
      </c>
      <c r="AH5" s="156">
        <f>Y5/C5/30*1000000</f>
        <v>294.5124362710961</v>
      </c>
      <c r="AI5" s="157">
        <f>AC5*100/AA5</f>
        <v>14.76297718888598</v>
      </c>
    </row>
    <row r="6" spans="1:35" s="180" customFormat="1" ht="19.5" customHeight="1" thickTop="1">
      <c r="A6" s="103">
        <v>1</v>
      </c>
      <c r="B6" s="104" t="s">
        <v>19</v>
      </c>
      <c r="C6" s="158">
        <v>289184</v>
      </c>
      <c r="D6" s="159">
        <f>G6+J6+M6+P6+S6+V6</f>
        <v>5081.400000000001</v>
      </c>
      <c r="E6" s="160">
        <f>H6+K6+N6+Q6+T6+W6</f>
        <v>4992.8</v>
      </c>
      <c r="F6" s="160">
        <f>I6+L6+O6+R6+U6+X6</f>
        <v>88.6</v>
      </c>
      <c r="G6" s="161">
        <f aca="true" t="shared" si="1" ref="G6:G38">SUM(H6:I6)</f>
        <v>0</v>
      </c>
      <c r="H6" s="105">
        <v>0</v>
      </c>
      <c r="I6" s="105">
        <v>0</v>
      </c>
      <c r="J6" s="161">
        <f>SUM(K6:L6)</f>
        <v>3830.7000000000003</v>
      </c>
      <c r="K6" s="105">
        <v>3768.4</v>
      </c>
      <c r="L6" s="105">
        <v>62.3</v>
      </c>
      <c r="M6" s="161">
        <f>SUM(N6:O6)</f>
        <v>304.4</v>
      </c>
      <c r="N6" s="105">
        <v>300.9</v>
      </c>
      <c r="O6" s="105">
        <v>3.5</v>
      </c>
      <c r="P6" s="161">
        <f>SUM(Q6:R6)</f>
        <v>846.8000000000001</v>
      </c>
      <c r="Q6" s="105">
        <v>844.6</v>
      </c>
      <c r="R6" s="105">
        <v>2.2</v>
      </c>
      <c r="S6" s="161">
        <f>SUM(T6:U6)</f>
        <v>0</v>
      </c>
      <c r="T6" s="105">
        <v>0</v>
      </c>
      <c r="U6" s="105">
        <v>0</v>
      </c>
      <c r="V6" s="161">
        <f>SUM(W6:X6)</f>
        <v>99.5</v>
      </c>
      <c r="W6" s="105">
        <v>78.9</v>
      </c>
      <c r="X6" s="105">
        <v>20.6</v>
      </c>
      <c r="Y6" s="170">
        <v>3556.6</v>
      </c>
      <c r="Z6" s="162">
        <f aca="true" t="shared" si="2" ref="Z6:Z38">D6+Y6</f>
        <v>8638</v>
      </c>
      <c r="AA6" s="171">
        <f aca="true" t="shared" si="3" ref="AA6:AA38">SUM(AB6:AC6)</f>
        <v>5081.400000000001</v>
      </c>
      <c r="AB6" s="172">
        <f aca="true" t="shared" si="4" ref="AB6:AB38">G6+J6+M6+S6+V6</f>
        <v>4234.6</v>
      </c>
      <c r="AC6" s="173">
        <f aca="true" t="shared" si="5" ref="AC6:AC38">P6</f>
        <v>846.8000000000001</v>
      </c>
      <c r="AD6" s="174">
        <f aca="true" t="shared" si="6" ref="AD6:AD38">AA6/C6/30*1000000</f>
        <v>585.717052119066</v>
      </c>
      <c r="AE6" s="175">
        <f aca="true" t="shared" si="7" ref="AE6:AE38">AB6/C6/30*1000000</f>
        <v>488.1090701191399</v>
      </c>
      <c r="AF6" s="176">
        <f aca="true" t="shared" si="8" ref="AF6:AF38">AC6/C6/30*1000000</f>
        <v>97.60798199992624</v>
      </c>
      <c r="AG6" s="177">
        <f aca="true" t="shared" si="9" ref="AG6:AG38">Z6/C6/30*1000000</f>
        <v>995.67518719339</v>
      </c>
      <c r="AH6" s="178">
        <f aca="true" t="shared" si="10" ref="AH6:AH38">Y6/C6/30*1000000</f>
        <v>409.9581350743241</v>
      </c>
      <c r="AI6" s="179">
        <f aca="true" t="shared" si="11" ref="AI6:AI38">AC6*100/AA6</f>
        <v>16.664698705081275</v>
      </c>
    </row>
    <row r="7" spans="1:35" s="181" customFormat="1" ht="19.5" customHeight="1">
      <c r="A7" s="102">
        <v>2</v>
      </c>
      <c r="B7" s="106" t="s">
        <v>20</v>
      </c>
      <c r="C7" s="163">
        <v>52217</v>
      </c>
      <c r="D7" s="159">
        <f aca="true" t="shared" si="12" ref="D7:F38">G7+J7+M7+P7+S7+V7</f>
        <v>1107.7</v>
      </c>
      <c r="E7" s="160">
        <f t="shared" si="12"/>
        <v>905.6</v>
      </c>
      <c r="F7" s="160">
        <f t="shared" si="12"/>
        <v>202.1</v>
      </c>
      <c r="G7" s="161">
        <f>SUM(H7:I7)</f>
        <v>0</v>
      </c>
      <c r="H7" s="105">
        <v>0</v>
      </c>
      <c r="I7" s="105">
        <v>0</v>
      </c>
      <c r="J7" s="161">
        <f>SUM(K7:L7)</f>
        <v>829</v>
      </c>
      <c r="K7" s="105">
        <v>741.9</v>
      </c>
      <c r="L7" s="105">
        <v>87.1</v>
      </c>
      <c r="M7" s="161">
        <f>SUM(N7:O7)</f>
        <v>47.5</v>
      </c>
      <c r="N7" s="105">
        <v>33.1</v>
      </c>
      <c r="O7" s="105">
        <v>14.4</v>
      </c>
      <c r="P7" s="161">
        <f>SUM(Q7:R7)</f>
        <v>155.8</v>
      </c>
      <c r="Q7" s="105">
        <v>120.6</v>
      </c>
      <c r="R7" s="105">
        <v>35.2</v>
      </c>
      <c r="S7" s="161">
        <f>SUM(T7:U7)</f>
        <v>0</v>
      </c>
      <c r="T7" s="105">
        <v>0</v>
      </c>
      <c r="U7" s="105">
        <v>0</v>
      </c>
      <c r="V7" s="161">
        <f>SUM(W7:X7)</f>
        <v>75.4</v>
      </c>
      <c r="W7" s="105">
        <v>10</v>
      </c>
      <c r="X7" s="105">
        <v>65.4</v>
      </c>
      <c r="Y7" s="170">
        <v>521</v>
      </c>
      <c r="Z7" s="162">
        <f>D7+Y7</f>
        <v>1628.7</v>
      </c>
      <c r="AA7" s="171">
        <f>SUM(AB7:AC7)</f>
        <v>1107.7</v>
      </c>
      <c r="AB7" s="172">
        <f>G7+J7+M7+S7+V7</f>
        <v>951.9</v>
      </c>
      <c r="AC7" s="173">
        <f>P7</f>
        <v>155.8</v>
      </c>
      <c r="AD7" s="174">
        <f t="shared" si="6"/>
        <v>707.1132645179412</v>
      </c>
      <c r="AE7" s="175">
        <f t="shared" si="7"/>
        <v>607.6565103318842</v>
      </c>
      <c r="AF7" s="176">
        <f t="shared" si="8"/>
        <v>99.45675418605691</v>
      </c>
      <c r="AG7" s="177">
        <f t="shared" si="9"/>
        <v>1039.6997146523163</v>
      </c>
      <c r="AH7" s="178">
        <f t="shared" si="10"/>
        <v>332.5864501343751</v>
      </c>
      <c r="AI7" s="179">
        <f>AC7*100/AA7</f>
        <v>14.065180102915953</v>
      </c>
    </row>
    <row r="8" spans="1:35" s="181" customFormat="1" ht="19.5" customHeight="1">
      <c r="A8" s="102">
        <v>3</v>
      </c>
      <c r="B8" s="107" t="s">
        <v>21</v>
      </c>
      <c r="C8" s="163">
        <v>36132</v>
      </c>
      <c r="D8" s="159">
        <f t="shared" si="12"/>
        <v>707.8</v>
      </c>
      <c r="E8" s="160">
        <f t="shared" si="12"/>
        <v>621.8</v>
      </c>
      <c r="F8" s="160">
        <f t="shared" si="12"/>
        <v>85.99999999999999</v>
      </c>
      <c r="G8" s="161">
        <f>SUM(H8:I8)</f>
        <v>0</v>
      </c>
      <c r="H8" s="105">
        <v>0</v>
      </c>
      <c r="I8" s="105">
        <v>0</v>
      </c>
      <c r="J8" s="161">
        <f>SUM(K8:L8)</f>
        <v>588.5999999999999</v>
      </c>
      <c r="K8" s="105">
        <v>539.3</v>
      </c>
      <c r="L8" s="105">
        <v>49.3</v>
      </c>
      <c r="M8" s="161">
        <f>SUM(N8:O8)</f>
        <v>84.6</v>
      </c>
      <c r="N8" s="105">
        <v>53.7</v>
      </c>
      <c r="O8" s="105">
        <v>30.9</v>
      </c>
      <c r="P8" s="161">
        <f>SUM(Q8:R8)</f>
        <v>34.6</v>
      </c>
      <c r="Q8" s="105">
        <v>28.8</v>
      </c>
      <c r="R8" s="105">
        <v>5.8</v>
      </c>
      <c r="S8" s="161">
        <f>SUM(T8:U8)</f>
        <v>0</v>
      </c>
      <c r="T8" s="105">
        <v>0</v>
      </c>
      <c r="U8" s="105">
        <v>0</v>
      </c>
      <c r="V8" s="161">
        <f>SUM(W8:X8)</f>
        <v>0</v>
      </c>
      <c r="W8" s="105">
        <v>0</v>
      </c>
      <c r="X8" s="105">
        <v>0</v>
      </c>
      <c r="Y8" s="170">
        <v>72.8</v>
      </c>
      <c r="Z8" s="162">
        <f>D8+Y8</f>
        <v>780.5999999999999</v>
      </c>
      <c r="AA8" s="171">
        <f>SUM(AB8:AC8)</f>
        <v>707.8</v>
      </c>
      <c r="AB8" s="172">
        <f>G8+J8+M8+S8+V8</f>
        <v>673.1999999999999</v>
      </c>
      <c r="AC8" s="173">
        <f>P8</f>
        <v>34.6</v>
      </c>
      <c r="AD8" s="174">
        <f t="shared" si="6"/>
        <v>652.9761245802429</v>
      </c>
      <c r="AE8" s="175">
        <f t="shared" si="7"/>
        <v>621.0561275323812</v>
      </c>
      <c r="AF8" s="176">
        <f t="shared" si="8"/>
        <v>31.919997047861546</v>
      </c>
      <c r="AG8" s="177">
        <f t="shared" si="9"/>
        <v>720.1372744381711</v>
      </c>
      <c r="AH8" s="178">
        <f t="shared" si="10"/>
        <v>67.16114985792834</v>
      </c>
      <c r="AI8" s="179">
        <f>AC8*100/AA8</f>
        <v>4.888386549872846</v>
      </c>
    </row>
    <row r="9" spans="1:35" s="180" customFormat="1" ht="19.5" customHeight="1">
      <c r="A9" s="108">
        <v>4</v>
      </c>
      <c r="B9" s="107" t="s">
        <v>22</v>
      </c>
      <c r="C9" s="163">
        <v>95596</v>
      </c>
      <c r="D9" s="164">
        <f t="shared" si="12"/>
        <v>1370.1</v>
      </c>
      <c r="E9" s="160">
        <f t="shared" si="12"/>
        <v>1337.7</v>
      </c>
      <c r="F9" s="160">
        <f t="shared" si="12"/>
        <v>32.4</v>
      </c>
      <c r="G9" s="165">
        <f t="shared" si="1"/>
        <v>0</v>
      </c>
      <c r="H9" s="109">
        <v>0</v>
      </c>
      <c r="I9" s="109">
        <v>0</v>
      </c>
      <c r="J9" s="165">
        <f aca="true" t="shared" si="13" ref="J9:J38">SUM(K9:L9)</f>
        <v>1168.4</v>
      </c>
      <c r="K9" s="109">
        <v>1146.4</v>
      </c>
      <c r="L9" s="109">
        <v>22</v>
      </c>
      <c r="M9" s="165">
        <f aca="true" t="shared" si="14" ref="M9:M38">SUM(N9:O9)</f>
        <v>82.3</v>
      </c>
      <c r="N9" s="109">
        <v>75.7</v>
      </c>
      <c r="O9" s="109">
        <v>6.6</v>
      </c>
      <c r="P9" s="165">
        <f aca="true" t="shared" si="15" ref="P9:P38">SUM(Q9:R9)</f>
        <v>115.6</v>
      </c>
      <c r="Q9" s="109">
        <v>115.6</v>
      </c>
      <c r="R9" s="109">
        <v>0</v>
      </c>
      <c r="S9" s="165">
        <f aca="true" t="shared" si="16" ref="S9:S38">SUM(T9:U9)</f>
        <v>0</v>
      </c>
      <c r="T9" s="109">
        <v>0</v>
      </c>
      <c r="U9" s="109">
        <v>0</v>
      </c>
      <c r="V9" s="165">
        <f aca="true" t="shared" si="17" ref="V9:V38">SUM(W9:X9)</f>
        <v>3.8</v>
      </c>
      <c r="W9" s="109">
        <v>0</v>
      </c>
      <c r="X9" s="109">
        <v>3.8</v>
      </c>
      <c r="Y9" s="182">
        <v>860.3</v>
      </c>
      <c r="Z9" s="166">
        <f t="shared" si="2"/>
        <v>2230.3999999999996</v>
      </c>
      <c r="AA9" s="167">
        <f t="shared" si="3"/>
        <v>1370.1</v>
      </c>
      <c r="AB9" s="183">
        <f t="shared" si="4"/>
        <v>1254.5</v>
      </c>
      <c r="AC9" s="184">
        <f t="shared" si="5"/>
        <v>115.6</v>
      </c>
      <c r="AD9" s="185">
        <f t="shared" si="6"/>
        <v>477.73965437884425</v>
      </c>
      <c r="AE9" s="186">
        <f t="shared" si="7"/>
        <v>437.4311337991827</v>
      </c>
      <c r="AF9" s="187">
        <f t="shared" si="8"/>
        <v>40.308520579661625</v>
      </c>
      <c r="AG9" s="188">
        <f t="shared" si="9"/>
        <v>777.7173382428831</v>
      </c>
      <c r="AH9" s="189">
        <f t="shared" si="10"/>
        <v>299.97768386403897</v>
      </c>
      <c r="AI9" s="190">
        <f t="shared" si="11"/>
        <v>8.43734034012116</v>
      </c>
    </row>
    <row r="10" spans="1:35" s="180" customFormat="1" ht="19.5" customHeight="1">
      <c r="A10" s="108">
        <v>5</v>
      </c>
      <c r="B10" s="107" t="s">
        <v>90</v>
      </c>
      <c r="C10" s="163">
        <v>92491</v>
      </c>
      <c r="D10" s="164">
        <f t="shared" si="12"/>
        <v>1426.5</v>
      </c>
      <c r="E10" s="160">
        <f t="shared" si="12"/>
        <v>1333.7</v>
      </c>
      <c r="F10" s="160">
        <f t="shared" si="12"/>
        <v>92.80000000000001</v>
      </c>
      <c r="G10" s="165">
        <f t="shared" si="1"/>
        <v>0</v>
      </c>
      <c r="H10" s="109">
        <v>0</v>
      </c>
      <c r="I10" s="109">
        <v>0</v>
      </c>
      <c r="J10" s="165">
        <f t="shared" si="13"/>
        <v>1039.2</v>
      </c>
      <c r="K10" s="109">
        <v>968</v>
      </c>
      <c r="L10" s="109">
        <v>71.2</v>
      </c>
      <c r="M10" s="165">
        <f t="shared" si="14"/>
        <v>84.80000000000001</v>
      </c>
      <c r="N10" s="109">
        <v>63.2</v>
      </c>
      <c r="O10" s="109">
        <v>21.6</v>
      </c>
      <c r="P10" s="165">
        <f t="shared" si="15"/>
        <v>302.5</v>
      </c>
      <c r="Q10" s="109">
        <v>302.5</v>
      </c>
      <c r="R10" s="109">
        <v>0</v>
      </c>
      <c r="S10" s="165">
        <f t="shared" si="16"/>
        <v>0</v>
      </c>
      <c r="T10" s="109">
        <v>0</v>
      </c>
      <c r="U10" s="109">
        <v>0</v>
      </c>
      <c r="V10" s="165">
        <f t="shared" si="17"/>
        <v>0</v>
      </c>
      <c r="W10" s="109">
        <v>0</v>
      </c>
      <c r="X10" s="109">
        <v>0</v>
      </c>
      <c r="Y10" s="182">
        <v>714</v>
      </c>
      <c r="Z10" s="166">
        <f t="shared" si="2"/>
        <v>2140.5</v>
      </c>
      <c r="AA10" s="167">
        <f t="shared" si="3"/>
        <v>1426.5</v>
      </c>
      <c r="AB10" s="183">
        <f t="shared" si="4"/>
        <v>1124</v>
      </c>
      <c r="AC10" s="184">
        <f t="shared" si="5"/>
        <v>302.5</v>
      </c>
      <c r="AD10" s="185">
        <f t="shared" si="6"/>
        <v>514.1040749910802</v>
      </c>
      <c r="AE10" s="186">
        <f t="shared" si="7"/>
        <v>405.0844586680506</v>
      </c>
      <c r="AF10" s="187">
        <f t="shared" si="8"/>
        <v>109.01961632302964</v>
      </c>
      <c r="AG10" s="188">
        <f t="shared" si="9"/>
        <v>771.4264090560164</v>
      </c>
      <c r="AH10" s="189">
        <f t="shared" si="10"/>
        <v>257.322334064936</v>
      </c>
      <c r="AI10" s="190">
        <f t="shared" si="11"/>
        <v>21.205748335085875</v>
      </c>
    </row>
    <row r="11" spans="1:36" s="180" customFormat="1" ht="19.5" customHeight="1">
      <c r="A11" s="108">
        <v>6</v>
      </c>
      <c r="B11" s="107" t="s">
        <v>24</v>
      </c>
      <c r="C11" s="163">
        <v>34769</v>
      </c>
      <c r="D11" s="164">
        <f>G11+J11+M11+P11+S11+V11</f>
        <v>742.3</v>
      </c>
      <c r="E11" s="160">
        <f t="shared" si="12"/>
        <v>610.9</v>
      </c>
      <c r="F11" s="160">
        <f t="shared" si="12"/>
        <v>131.4</v>
      </c>
      <c r="G11" s="165">
        <f>SUM(H11:I11)</f>
        <v>0</v>
      </c>
      <c r="H11" s="109">
        <v>0</v>
      </c>
      <c r="I11" s="109">
        <v>0</v>
      </c>
      <c r="J11" s="165">
        <f t="shared" si="13"/>
        <v>589</v>
      </c>
      <c r="K11" s="109">
        <v>485.6</v>
      </c>
      <c r="L11" s="109">
        <v>103.4</v>
      </c>
      <c r="M11" s="165">
        <f t="shared" si="14"/>
        <v>51.9</v>
      </c>
      <c r="N11" s="109">
        <v>30</v>
      </c>
      <c r="O11" s="109">
        <v>21.9</v>
      </c>
      <c r="P11" s="165">
        <f t="shared" si="15"/>
        <v>101.39999999999999</v>
      </c>
      <c r="Q11" s="109">
        <v>95.3</v>
      </c>
      <c r="R11" s="109">
        <v>6.1</v>
      </c>
      <c r="S11" s="165">
        <f t="shared" si="16"/>
        <v>0</v>
      </c>
      <c r="T11" s="109">
        <v>0</v>
      </c>
      <c r="U11" s="109">
        <v>0</v>
      </c>
      <c r="V11" s="165">
        <f t="shared" si="17"/>
        <v>0</v>
      </c>
      <c r="W11" s="109">
        <v>0</v>
      </c>
      <c r="X11" s="109">
        <v>0</v>
      </c>
      <c r="Y11" s="182">
        <v>287.1</v>
      </c>
      <c r="Z11" s="166">
        <f t="shared" si="2"/>
        <v>1029.4</v>
      </c>
      <c r="AA11" s="167">
        <f t="shared" si="3"/>
        <v>742.3</v>
      </c>
      <c r="AB11" s="183">
        <f t="shared" si="4"/>
        <v>640.9</v>
      </c>
      <c r="AC11" s="184">
        <f t="shared" si="5"/>
        <v>101.39999999999999</v>
      </c>
      <c r="AD11" s="185">
        <f t="shared" si="6"/>
        <v>711.6492661086983</v>
      </c>
      <c r="AE11" s="186">
        <f t="shared" si="7"/>
        <v>614.4362315089111</v>
      </c>
      <c r="AF11" s="187">
        <f t="shared" si="8"/>
        <v>97.21303459978715</v>
      </c>
      <c r="AG11" s="188">
        <f t="shared" si="9"/>
        <v>986.8944557891608</v>
      </c>
      <c r="AH11" s="189">
        <f t="shared" si="10"/>
        <v>275.2451896804625</v>
      </c>
      <c r="AI11" s="190">
        <f t="shared" si="11"/>
        <v>13.660245183887916</v>
      </c>
      <c r="AJ11" s="191"/>
    </row>
    <row r="12" spans="1:35" s="180" customFormat="1" ht="19.5" customHeight="1">
      <c r="A12" s="108">
        <v>7</v>
      </c>
      <c r="B12" s="107" t="s">
        <v>25</v>
      </c>
      <c r="C12" s="163">
        <v>26820</v>
      </c>
      <c r="D12" s="164">
        <f>G12+J12+M12+P12+S12+V12</f>
        <v>498.59999999999997</v>
      </c>
      <c r="E12" s="160">
        <f t="shared" si="12"/>
        <v>466.59999999999997</v>
      </c>
      <c r="F12" s="160">
        <f>I12+L12+O12+R12+U12+X12</f>
        <v>32</v>
      </c>
      <c r="G12" s="165">
        <f>SUM(H12:I12)</f>
        <v>0</v>
      </c>
      <c r="H12" s="109">
        <v>0</v>
      </c>
      <c r="I12" s="109">
        <v>0</v>
      </c>
      <c r="J12" s="165">
        <f>SUM(K12:L12)</f>
        <v>339.2</v>
      </c>
      <c r="K12" s="109">
        <v>325.9</v>
      </c>
      <c r="L12" s="109">
        <v>13.3</v>
      </c>
      <c r="M12" s="165">
        <f>SUM(N12:O12)</f>
        <v>31.6</v>
      </c>
      <c r="N12" s="109">
        <v>28.5</v>
      </c>
      <c r="O12" s="109">
        <v>3.1</v>
      </c>
      <c r="P12" s="165">
        <f>SUM(Q12:R12)</f>
        <v>113.6</v>
      </c>
      <c r="Q12" s="109">
        <v>102.5</v>
      </c>
      <c r="R12" s="109">
        <v>11.1</v>
      </c>
      <c r="S12" s="165">
        <f t="shared" si="16"/>
        <v>0.5</v>
      </c>
      <c r="T12" s="109">
        <v>0.4</v>
      </c>
      <c r="U12" s="109">
        <v>0.1</v>
      </c>
      <c r="V12" s="165">
        <f>SUM(W12:X12)</f>
        <v>13.700000000000001</v>
      </c>
      <c r="W12" s="109">
        <v>9.3</v>
      </c>
      <c r="X12" s="109">
        <v>4.4</v>
      </c>
      <c r="Y12" s="182">
        <v>185.4</v>
      </c>
      <c r="Z12" s="166">
        <f>D12+Y12</f>
        <v>684</v>
      </c>
      <c r="AA12" s="167">
        <f>SUM(AB12:AC12)</f>
        <v>498.6</v>
      </c>
      <c r="AB12" s="183">
        <f>G12+J12+M12+S12+V12</f>
        <v>385</v>
      </c>
      <c r="AC12" s="184">
        <f>P12</f>
        <v>113.6</v>
      </c>
      <c r="AD12" s="185">
        <f t="shared" si="6"/>
        <v>619.6868008948546</v>
      </c>
      <c r="AE12" s="186">
        <f t="shared" si="7"/>
        <v>478.498632861049</v>
      </c>
      <c r="AF12" s="187">
        <f t="shared" si="8"/>
        <v>141.18816803380562</v>
      </c>
      <c r="AG12" s="188">
        <f t="shared" si="9"/>
        <v>850.1118568232662</v>
      </c>
      <c r="AH12" s="189">
        <f t="shared" si="10"/>
        <v>230.4250559284116</v>
      </c>
      <c r="AI12" s="190">
        <f>AC12*100/AA12</f>
        <v>22.78379462494986</v>
      </c>
    </row>
    <row r="13" spans="1:35" s="180" customFormat="1" ht="19.5" customHeight="1">
      <c r="A13" s="108">
        <v>8</v>
      </c>
      <c r="B13" s="107" t="s">
        <v>73</v>
      </c>
      <c r="C13" s="163">
        <v>116167</v>
      </c>
      <c r="D13" s="164">
        <f t="shared" si="12"/>
        <v>1963.0000000000002</v>
      </c>
      <c r="E13" s="160">
        <f t="shared" si="12"/>
        <v>1800.8</v>
      </c>
      <c r="F13" s="160">
        <f t="shared" si="12"/>
        <v>162.2</v>
      </c>
      <c r="G13" s="165">
        <f t="shared" si="1"/>
        <v>0</v>
      </c>
      <c r="H13" s="109">
        <v>0</v>
      </c>
      <c r="I13" s="109">
        <v>0</v>
      </c>
      <c r="J13" s="165">
        <f>SUM(K13:L13)</f>
        <v>1546.8</v>
      </c>
      <c r="K13" s="109">
        <v>1439.5</v>
      </c>
      <c r="L13" s="109">
        <v>107.3</v>
      </c>
      <c r="M13" s="165">
        <f t="shared" si="14"/>
        <v>131.9</v>
      </c>
      <c r="N13" s="109">
        <v>110</v>
      </c>
      <c r="O13" s="109">
        <v>21.9</v>
      </c>
      <c r="P13" s="165">
        <f t="shared" si="15"/>
        <v>251.4</v>
      </c>
      <c r="Q13" s="109">
        <v>251.3</v>
      </c>
      <c r="R13" s="109">
        <v>0.1</v>
      </c>
      <c r="S13" s="165">
        <f t="shared" si="16"/>
        <v>0</v>
      </c>
      <c r="T13" s="109">
        <v>0</v>
      </c>
      <c r="U13" s="109">
        <v>0</v>
      </c>
      <c r="V13" s="165">
        <f t="shared" si="17"/>
        <v>32.9</v>
      </c>
      <c r="W13" s="109">
        <v>0</v>
      </c>
      <c r="X13" s="109">
        <v>32.9</v>
      </c>
      <c r="Y13" s="182">
        <v>732.9</v>
      </c>
      <c r="Z13" s="166">
        <f t="shared" si="2"/>
        <v>2695.9</v>
      </c>
      <c r="AA13" s="167">
        <f t="shared" si="3"/>
        <v>1963.0000000000002</v>
      </c>
      <c r="AB13" s="183">
        <f t="shared" si="4"/>
        <v>1711.6000000000001</v>
      </c>
      <c r="AC13" s="184">
        <f t="shared" si="5"/>
        <v>251.4</v>
      </c>
      <c r="AD13" s="185">
        <f t="shared" si="6"/>
        <v>563.2695458549617</v>
      </c>
      <c r="AE13" s="186">
        <f t="shared" si="7"/>
        <v>491.1320197072606</v>
      </c>
      <c r="AF13" s="187">
        <f t="shared" si="8"/>
        <v>72.13752614770117</v>
      </c>
      <c r="AG13" s="188">
        <f t="shared" si="9"/>
        <v>773.5702336578662</v>
      </c>
      <c r="AH13" s="189">
        <f t="shared" si="10"/>
        <v>210.30068780290443</v>
      </c>
      <c r="AI13" s="190">
        <f t="shared" si="11"/>
        <v>12.80692817116658</v>
      </c>
    </row>
    <row r="14" spans="1:35" s="181" customFormat="1" ht="17.25" customHeight="1">
      <c r="A14" s="102">
        <v>9</v>
      </c>
      <c r="B14" s="107" t="s">
        <v>91</v>
      </c>
      <c r="C14" s="163">
        <v>18987</v>
      </c>
      <c r="D14" s="164">
        <f t="shared" si="12"/>
        <v>334.3</v>
      </c>
      <c r="E14" s="160">
        <f t="shared" si="12"/>
        <v>265.5</v>
      </c>
      <c r="F14" s="160">
        <f t="shared" si="12"/>
        <v>68.8</v>
      </c>
      <c r="G14" s="165">
        <f>SUM(H14:I14)</f>
        <v>0</v>
      </c>
      <c r="H14" s="109">
        <v>0</v>
      </c>
      <c r="I14" s="109">
        <v>0</v>
      </c>
      <c r="J14" s="165">
        <f t="shared" si="13"/>
        <v>267.3</v>
      </c>
      <c r="K14" s="109">
        <v>212.4</v>
      </c>
      <c r="L14" s="109">
        <v>54.9</v>
      </c>
      <c r="M14" s="165">
        <f t="shared" si="14"/>
        <v>14.6</v>
      </c>
      <c r="N14" s="109">
        <v>7.8</v>
      </c>
      <c r="O14" s="109">
        <v>6.8</v>
      </c>
      <c r="P14" s="165">
        <f t="shared" si="15"/>
        <v>52.4</v>
      </c>
      <c r="Q14" s="109">
        <v>45.3</v>
      </c>
      <c r="R14" s="109">
        <v>7.1</v>
      </c>
      <c r="S14" s="165">
        <v>0</v>
      </c>
      <c r="T14" s="109">
        <v>0</v>
      </c>
      <c r="U14" s="109">
        <v>0</v>
      </c>
      <c r="V14" s="165">
        <f t="shared" si="17"/>
        <v>0</v>
      </c>
      <c r="W14" s="109">
        <v>0</v>
      </c>
      <c r="X14" s="109">
        <v>0</v>
      </c>
      <c r="Y14" s="182">
        <v>82.4</v>
      </c>
      <c r="Z14" s="166">
        <f t="shared" si="2"/>
        <v>416.70000000000005</v>
      </c>
      <c r="AA14" s="167">
        <f t="shared" si="3"/>
        <v>334.3</v>
      </c>
      <c r="AB14" s="183">
        <f>G14+J14+M14+S14+V14</f>
        <v>281.90000000000003</v>
      </c>
      <c r="AC14" s="184">
        <f>P14</f>
        <v>52.4</v>
      </c>
      <c r="AD14" s="192">
        <f t="shared" si="6"/>
        <v>586.8927862923755</v>
      </c>
      <c r="AE14" s="186">
        <f t="shared" si="7"/>
        <v>494.9000193114587</v>
      </c>
      <c r="AF14" s="187">
        <f t="shared" si="8"/>
        <v>91.99276698091677</v>
      </c>
      <c r="AG14" s="188">
        <f t="shared" si="9"/>
        <v>731.5531679570233</v>
      </c>
      <c r="AH14" s="193">
        <f t="shared" si="10"/>
        <v>144.66038166464776</v>
      </c>
      <c r="AI14" s="190">
        <f>AC14*100/AA14</f>
        <v>15.67454382291355</v>
      </c>
    </row>
    <row r="15" spans="1:35" s="181" customFormat="1" ht="19.5" customHeight="1">
      <c r="A15" s="102">
        <v>10</v>
      </c>
      <c r="B15" s="107" t="s">
        <v>27</v>
      </c>
      <c r="C15" s="163">
        <v>33317</v>
      </c>
      <c r="D15" s="164">
        <f t="shared" si="12"/>
        <v>649.4</v>
      </c>
      <c r="E15" s="160">
        <f t="shared" si="12"/>
        <v>573.1</v>
      </c>
      <c r="F15" s="160">
        <f t="shared" si="12"/>
        <v>76.30000000000001</v>
      </c>
      <c r="G15" s="165">
        <f t="shared" si="1"/>
        <v>472.8</v>
      </c>
      <c r="H15" s="109">
        <v>472.8</v>
      </c>
      <c r="I15" s="109">
        <v>0</v>
      </c>
      <c r="J15" s="165">
        <f t="shared" si="13"/>
        <v>40.2</v>
      </c>
      <c r="K15" s="109">
        <v>0</v>
      </c>
      <c r="L15" s="109">
        <v>40.2</v>
      </c>
      <c r="M15" s="165">
        <f t="shared" si="14"/>
        <v>11.1</v>
      </c>
      <c r="N15" s="109">
        <v>0</v>
      </c>
      <c r="O15" s="109">
        <v>11.1</v>
      </c>
      <c r="P15" s="165">
        <f t="shared" si="15"/>
        <v>95.8</v>
      </c>
      <c r="Q15" s="109">
        <v>95.8</v>
      </c>
      <c r="R15" s="109">
        <v>0</v>
      </c>
      <c r="S15" s="165">
        <f t="shared" si="16"/>
        <v>0</v>
      </c>
      <c r="T15" s="109">
        <v>0</v>
      </c>
      <c r="U15" s="109">
        <v>0</v>
      </c>
      <c r="V15" s="165">
        <f t="shared" si="17"/>
        <v>29.5</v>
      </c>
      <c r="W15" s="109">
        <v>4.5</v>
      </c>
      <c r="X15" s="109">
        <v>25</v>
      </c>
      <c r="Y15" s="182">
        <v>404.1</v>
      </c>
      <c r="Z15" s="166">
        <f t="shared" si="2"/>
        <v>1053.5</v>
      </c>
      <c r="AA15" s="167">
        <f t="shared" si="3"/>
        <v>649.4</v>
      </c>
      <c r="AB15" s="183">
        <f>G15+J15+M15+S15+V15</f>
        <v>553.6</v>
      </c>
      <c r="AC15" s="184">
        <f>P15</f>
        <v>95.8</v>
      </c>
      <c r="AD15" s="185">
        <f t="shared" si="6"/>
        <v>649.7183619973787</v>
      </c>
      <c r="AE15" s="186">
        <f t="shared" si="7"/>
        <v>553.8713969845224</v>
      </c>
      <c r="AF15" s="187">
        <f t="shared" si="8"/>
        <v>95.84696501285629</v>
      </c>
      <c r="AG15" s="188">
        <f t="shared" si="9"/>
        <v>1054.0164680693542</v>
      </c>
      <c r="AH15" s="189">
        <f t="shared" si="10"/>
        <v>404.29810607197527</v>
      </c>
      <c r="AI15" s="190">
        <f>AC15*100/AA15</f>
        <v>14.752078842008007</v>
      </c>
    </row>
    <row r="16" spans="1:35" s="180" customFormat="1" ht="19.5" customHeight="1">
      <c r="A16" s="108">
        <v>11</v>
      </c>
      <c r="B16" s="107" t="s">
        <v>92</v>
      </c>
      <c r="C16" s="163">
        <v>26759</v>
      </c>
      <c r="D16" s="164">
        <f>G16+J16+M16+P16+S16+V16</f>
        <v>502.70000000000005</v>
      </c>
      <c r="E16" s="160">
        <f t="shared" si="12"/>
        <v>465</v>
      </c>
      <c r="F16" s="160">
        <f t="shared" si="12"/>
        <v>37.7</v>
      </c>
      <c r="G16" s="165">
        <f t="shared" si="1"/>
        <v>0</v>
      </c>
      <c r="H16" s="109">
        <v>0</v>
      </c>
      <c r="I16" s="109">
        <v>0</v>
      </c>
      <c r="J16" s="165">
        <f t="shared" si="13"/>
        <v>374.8</v>
      </c>
      <c r="K16" s="109">
        <v>365</v>
      </c>
      <c r="L16" s="109">
        <v>9.8</v>
      </c>
      <c r="M16" s="165">
        <f t="shared" si="14"/>
        <v>21.700000000000003</v>
      </c>
      <c r="N16" s="109">
        <v>17.3</v>
      </c>
      <c r="O16" s="109">
        <v>4.4</v>
      </c>
      <c r="P16" s="165">
        <f t="shared" si="15"/>
        <v>57.3</v>
      </c>
      <c r="Q16" s="109">
        <v>56.4</v>
      </c>
      <c r="R16" s="109">
        <v>0.9</v>
      </c>
      <c r="S16" s="165">
        <f t="shared" si="16"/>
        <v>0</v>
      </c>
      <c r="T16" s="109">
        <v>0</v>
      </c>
      <c r="U16" s="109">
        <v>0</v>
      </c>
      <c r="V16" s="165">
        <f t="shared" si="17"/>
        <v>48.900000000000006</v>
      </c>
      <c r="W16" s="109">
        <v>26.3</v>
      </c>
      <c r="X16" s="109">
        <v>22.6</v>
      </c>
      <c r="Y16" s="182">
        <v>166.4</v>
      </c>
      <c r="Z16" s="166">
        <f t="shared" si="2"/>
        <v>669.1</v>
      </c>
      <c r="AA16" s="167">
        <f t="shared" si="3"/>
        <v>502.7</v>
      </c>
      <c r="AB16" s="183">
        <f t="shared" si="4"/>
        <v>445.4</v>
      </c>
      <c r="AC16" s="184">
        <f t="shared" si="5"/>
        <v>57.3</v>
      </c>
      <c r="AD16" s="185">
        <f t="shared" si="6"/>
        <v>626.2067590966279</v>
      </c>
      <c r="AE16" s="186">
        <f t="shared" si="7"/>
        <v>554.8289049167258</v>
      </c>
      <c r="AF16" s="187">
        <f t="shared" si="8"/>
        <v>71.37785417990209</v>
      </c>
      <c r="AG16" s="188">
        <f t="shared" si="9"/>
        <v>833.4890441845112</v>
      </c>
      <c r="AH16" s="189">
        <f t="shared" si="10"/>
        <v>207.2822850878832</v>
      </c>
      <c r="AI16" s="190">
        <f t="shared" si="11"/>
        <v>11.398448378754725</v>
      </c>
    </row>
    <row r="17" spans="1:35" s="180" customFormat="1" ht="19.5" customHeight="1">
      <c r="A17" s="108">
        <v>12</v>
      </c>
      <c r="B17" s="107" t="s">
        <v>75</v>
      </c>
      <c r="C17" s="163">
        <v>25500</v>
      </c>
      <c r="D17" s="164">
        <f t="shared" si="12"/>
        <v>512.6</v>
      </c>
      <c r="E17" s="160">
        <f t="shared" si="12"/>
        <v>432.50000000000006</v>
      </c>
      <c r="F17" s="160">
        <f t="shared" si="12"/>
        <v>80.10000000000001</v>
      </c>
      <c r="G17" s="165">
        <f t="shared" si="1"/>
        <v>0</v>
      </c>
      <c r="H17" s="109">
        <v>0</v>
      </c>
      <c r="I17" s="109">
        <v>0</v>
      </c>
      <c r="J17" s="165">
        <f t="shared" si="13"/>
        <v>407.2</v>
      </c>
      <c r="K17" s="109">
        <v>351.8</v>
      </c>
      <c r="L17" s="109">
        <v>55.4</v>
      </c>
      <c r="M17" s="165">
        <f t="shared" si="14"/>
        <v>40.900000000000006</v>
      </c>
      <c r="N17" s="109">
        <v>22.1</v>
      </c>
      <c r="O17" s="109">
        <v>18.8</v>
      </c>
      <c r="P17" s="165">
        <f t="shared" si="15"/>
        <v>64.5</v>
      </c>
      <c r="Q17" s="109">
        <v>58.6</v>
      </c>
      <c r="R17" s="109">
        <v>5.9</v>
      </c>
      <c r="S17" s="165">
        <f t="shared" si="16"/>
        <v>0</v>
      </c>
      <c r="T17" s="109">
        <v>0</v>
      </c>
      <c r="U17" s="109">
        <v>0</v>
      </c>
      <c r="V17" s="165">
        <f t="shared" si="17"/>
        <v>0</v>
      </c>
      <c r="W17" s="109">
        <v>0</v>
      </c>
      <c r="X17" s="109">
        <v>0</v>
      </c>
      <c r="Y17" s="182">
        <v>249</v>
      </c>
      <c r="Z17" s="166">
        <f t="shared" si="2"/>
        <v>761.6</v>
      </c>
      <c r="AA17" s="167">
        <f t="shared" si="3"/>
        <v>512.6</v>
      </c>
      <c r="AB17" s="183">
        <f t="shared" si="4"/>
        <v>448.1</v>
      </c>
      <c r="AC17" s="184">
        <f t="shared" si="5"/>
        <v>64.5</v>
      </c>
      <c r="AD17" s="185">
        <f t="shared" si="6"/>
        <v>670.0653594771243</v>
      </c>
      <c r="AE17" s="186">
        <f t="shared" si="7"/>
        <v>585.751633986928</v>
      </c>
      <c r="AF17" s="187">
        <f t="shared" si="8"/>
        <v>84.31372549019608</v>
      </c>
      <c r="AG17" s="188">
        <f t="shared" si="9"/>
        <v>995.5555555555555</v>
      </c>
      <c r="AH17" s="189">
        <f t="shared" si="10"/>
        <v>325.4901960784314</v>
      </c>
      <c r="AI17" s="190">
        <f t="shared" si="11"/>
        <v>12.582910651580178</v>
      </c>
    </row>
    <row r="18" spans="1:35" s="180" customFormat="1" ht="19.5" customHeight="1">
      <c r="A18" s="108">
        <v>13</v>
      </c>
      <c r="B18" s="107" t="s">
        <v>93</v>
      </c>
      <c r="C18" s="163">
        <v>116551</v>
      </c>
      <c r="D18" s="164">
        <f t="shared" si="12"/>
        <v>1906.7</v>
      </c>
      <c r="E18" s="160">
        <f t="shared" si="12"/>
        <v>1780.1000000000001</v>
      </c>
      <c r="F18" s="160">
        <f t="shared" si="12"/>
        <v>126.6</v>
      </c>
      <c r="G18" s="165">
        <f t="shared" si="1"/>
        <v>0</v>
      </c>
      <c r="H18" s="109">
        <v>0</v>
      </c>
      <c r="I18" s="109">
        <v>0</v>
      </c>
      <c r="J18" s="165">
        <f t="shared" si="13"/>
        <v>1575.3</v>
      </c>
      <c r="K18" s="109">
        <v>1476.7</v>
      </c>
      <c r="L18" s="109">
        <v>98.6</v>
      </c>
      <c r="M18" s="165">
        <f t="shared" si="14"/>
        <v>112.2</v>
      </c>
      <c r="N18" s="109">
        <v>84.2</v>
      </c>
      <c r="O18" s="109">
        <v>28</v>
      </c>
      <c r="P18" s="165">
        <f t="shared" si="15"/>
        <v>219.2</v>
      </c>
      <c r="Q18" s="109">
        <v>219.2</v>
      </c>
      <c r="R18" s="109">
        <v>0</v>
      </c>
      <c r="S18" s="165">
        <f t="shared" si="16"/>
        <v>0</v>
      </c>
      <c r="T18" s="109">
        <v>0</v>
      </c>
      <c r="U18" s="109">
        <v>0</v>
      </c>
      <c r="V18" s="165">
        <v>0</v>
      </c>
      <c r="W18" s="109">
        <v>0</v>
      </c>
      <c r="X18" s="109">
        <v>0</v>
      </c>
      <c r="Y18" s="182">
        <v>1093</v>
      </c>
      <c r="Z18" s="166">
        <f t="shared" si="2"/>
        <v>2999.7</v>
      </c>
      <c r="AA18" s="167">
        <f t="shared" si="3"/>
        <v>1906.7</v>
      </c>
      <c r="AB18" s="183">
        <f t="shared" si="4"/>
        <v>1687.5</v>
      </c>
      <c r="AC18" s="184">
        <f t="shared" si="5"/>
        <v>219.2</v>
      </c>
      <c r="AD18" s="185">
        <f t="shared" si="6"/>
        <v>545.3120665345357</v>
      </c>
      <c r="AE18" s="186">
        <f t="shared" si="7"/>
        <v>482.6213417302297</v>
      </c>
      <c r="AF18" s="187">
        <f t="shared" si="8"/>
        <v>62.69072480430598</v>
      </c>
      <c r="AG18" s="177">
        <f t="shared" si="9"/>
        <v>857.9076970596562</v>
      </c>
      <c r="AH18" s="189">
        <f t="shared" si="10"/>
        <v>312.5956305251206</v>
      </c>
      <c r="AI18" s="190">
        <f t="shared" si="11"/>
        <v>11.496302512193843</v>
      </c>
    </row>
    <row r="19" spans="1:35" s="180" customFormat="1" ht="19.5" customHeight="1">
      <c r="A19" s="108">
        <v>14</v>
      </c>
      <c r="B19" s="107" t="s">
        <v>69</v>
      </c>
      <c r="C19" s="163">
        <v>55314</v>
      </c>
      <c r="D19" s="164">
        <f t="shared" si="12"/>
        <v>1082.3</v>
      </c>
      <c r="E19" s="160">
        <f t="shared" si="12"/>
        <v>985.9</v>
      </c>
      <c r="F19" s="160">
        <f t="shared" si="12"/>
        <v>96.4</v>
      </c>
      <c r="G19" s="165">
        <f t="shared" si="1"/>
        <v>0</v>
      </c>
      <c r="H19" s="109">
        <v>0</v>
      </c>
      <c r="I19" s="109">
        <v>0</v>
      </c>
      <c r="J19" s="165">
        <f t="shared" si="13"/>
        <v>826.4</v>
      </c>
      <c r="K19" s="109">
        <v>799.4</v>
      </c>
      <c r="L19" s="109">
        <v>27</v>
      </c>
      <c r="M19" s="165">
        <f t="shared" si="14"/>
        <v>0</v>
      </c>
      <c r="N19" s="109">
        <v>0</v>
      </c>
      <c r="O19" s="109">
        <v>0</v>
      </c>
      <c r="P19" s="165">
        <f t="shared" si="15"/>
        <v>161.3</v>
      </c>
      <c r="Q19" s="109">
        <v>147.9</v>
      </c>
      <c r="R19" s="109">
        <v>13.4</v>
      </c>
      <c r="S19" s="165">
        <f t="shared" si="16"/>
        <v>0</v>
      </c>
      <c r="T19" s="109">
        <v>0</v>
      </c>
      <c r="U19" s="109">
        <v>0</v>
      </c>
      <c r="V19" s="165">
        <f t="shared" si="17"/>
        <v>94.6</v>
      </c>
      <c r="W19" s="109">
        <v>38.6</v>
      </c>
      <c r="X19" s="109">
        <v>56</v>
      </c>
      <c r="Y19" s="182">
        <v>328.8</v>
      </c>
      <c r="Z19" s="166">
        <f t="shared" si="2"/>
        <v>1411.1</v>
      </c>
      <c r="AA19" s="167">
        <f t="shared" si="3"/>
        <v>1082.3</v>
      </c>
      <c r="AB19" s="183">
        <f t="shared" si="4"/>
        <v>921</v>
      </c>
      <c r="AC19" s="184">
        <f t="shared" si="5"/>
        <v>161.3</v>
      </c>
      <c r="AD19" s="185">
        <f t="shared" si="6"/>
        <v>652.2158344481807</v>
      </c>
      <c r="AE19" s="186">
        <f t="shared" si="7"/>
        <v>555.0131973822179</v>
      </c>
      <c r="AF19" s="187">
        <f t="shared" si="8"/>
        <v>97.2026370659628</v>
      </c>
      <c r="AG19" s="177">
        <f t="shared" si="9"/>
        <v>850.3573537742103</v>
      </c>
      <c r="AH19" s="189">
        <f t="shared" si="10"/>
        <v>198.14151932602957</v>
      </c>
      <c r="AI19" s="190">
        <f t="shared" si="11"/>
        <v>14.90344636422434</v>
      </c>
    </row>
    <row r="20" spans="1:35" s="180" customFormat="1" ht="19.5" customHeight="1">
      <c r="A20" s="108">
        <v>15</v>
      </c>
      <c r="B20" s="107" t="s">
        <v>70</v>
      </c>
      <c r="C20" s="163">
        <v>16500</v>
      </c>
      <c r="D20" s="164">
        <f t="shared" si="12"/>
        <v>355.59999999999997</v>
      </c>
      <c r="E20" s="160">
        <f t="shared" si="12"/>
        <v>322.4</v>
      </c>
      <c r="F20" s="160">
        <f t="shared" si="12"/>
        <v>33.2</v>
      </c>
      <c r="G20" s="165">
        <f>SUM(H20:I20)</f>
        <v>0</v>
      </c>
      <c r="H20" s="109">
        <v>0</v>
      </c>
      <c r="I20" s="109">
        <v>0</v>
      </c>
      <c r="J20" s="165">
        <f>SUM(K20:L20)</f>
        <v>279.7</v>
      </c>
      <c r="K20" s="109">
        <v>267.3</v>
      </c>
      <c r="L20" s="109">
        <v>12.4</v>
      </c>
      <c r="M20" s="165">
        <f>SUM(N20:O20)</f>
        <v>0</v>
      </c>
      <c r="N20" s="109">
        <v>0</v>
      </c>
      <c r="O20" s="109">
        <v>0</v>
      </c>
      <c r="P20" s="165">
        <f>SUM(Q20:R20)</f>
        <v>44.2</v>
      </c>
      <c r="Q20" s="109">
        <v>44.2</v>
      </c>
      <c r="R20" s="109">
        <v>0</v>
      </c>
      <c r="S20" s="165">
        <f>SUM(T20:U20)</f>
        <v>0</v>
      </c>
      <c r="T20" s="109">
        <v>0</v>
      </c>
      <c r="U20" s="109">
        <v>0</v>
      </c>
      <c r="V20" s="165">
        <f>SUM(W20:X20)</f>
        <v>31.700000000000003</v>
      </c>
      <c r="W20" s="109">
        <v>10.9</v>
      </c>
      <c r="X20" s="109">
        <v>20.8</v>
      </c>
      <c r="Y20" s="182">
        <v>141</v>
      </c>
      <c r="Z20" s="166">
        <f>D20+Y20</f>
        <v>496.59999999999997</v>
      </c>
      <c r="AA20" s="167">
        <f>SUM(AB20:AC20)</f>
        <v>355.59999999999997</v>
      </c>
      <c r="AB20" s="183">
        <f>G20+J20+M20+S20+V20</f>
        <v>311.4</v>
      </c>
      <c r="AC20" s="184">
        <f>P20</f>
        <v>44.2</v>
      </c>
      <c r="AD20" s="185">
        <f t="shared" si="6"/>
        <v>718.3838383838382</v>
      </c>
      <c r="AE20" s="186">
        <f t="shared" si="7"/>
        <v>629.090909090909</v>
      </c>
      <c r="AF20" s="187">
        <f t="shared" si="8"/>
        <v>89.2929292929293</v>
      </c>
      <c r="AG20" s="188">
        <f t="shared" si="9"/>
        <v>1003.2323232323232</v>
      </c>
      <c r="AH20" s="189">
        <f t="shared" si="10"/>
        <v>284.8484848484849</v>
      </c>
      <c r="AI20" s="190">
        <f>AC20*100/AA20</f>
        <v>12.429696287964006</v>
      </c>
    </row>
    <row r="21" spans="1:35" s="180" customFormat="1" ht="19.5" customHeight="1">
      <c r="A21" s="108">
        <v>16</v>
      </c>
      <c r="B21" s="107" t="s">
        <v>71</v>
      </c>
      <c r="C21" s="163">
        <v>6099</v>
      </c>
      <c r="D21" s="164">
        <f t="shared" si="12"/>
        <v>103.69999999999999</v>
      </c>
      <c r="E21" s="160">
        <f t="shared" si="12"/>
        <v>96.8</v>
      </c>
      <c r="F21" s="160">
        <f t="shared" si="12"/>
        <v>6.9</v>
      </c>
      <c r="G21" s="165">
        <f>SUM(H21:I21)</f>
        <v>0</v>
      </c>
      <c r="H21" s="109">
        <v>0</v>
      </c>
      <c r="I21" s="109">
        <v>0</v>
      </c>
      <c r="J21" s="165">
        <f>SUM(K21:L21)</f>
        <v>55.6</v>
      </c>
      <c r="K21" s="109">
        <v>54.4</v>
      </c>
      <c r="L21" s="109">
        <v>1.2</v>
      </c>
      <c r="M21" s="165">
        <f>SUM(N21:O21)</f>
        <v>13.2</v>
      </c>
      <c r="N21" s="109">
        <v>7.5</v>
      </c>
      <c r="O21" s="109">
        <v>5.7</v>
      </c>
      <c r="P21" s="165">
        <f>SUM(Q21:R21)</f>
        <v>34.9</v>
      </c>
      <c r="Q21" s="109">
        <v>34.9</v>
      </c>
      <c r="R21" s="109">
        <v>0</v>
      </c>
      <c r="S21" s="165">
        <f>SUM(T21:U21)</f>
        <v>0</v>
      </c>
      <c r="T21" s="109">
        <v>0</v>
      </c>
      <c r="U21" s="109">
        <v>0</v>
      </c>
      <c r="V21" s="165">
        <f>SUM(W21:X21)</f>
        <v>0</v>
      </c>
      <c r="W21" s="109">
        <v>0</v>
      </c>
      <c r="X21" s="109">
        <v>0</v>
      </c>
      <c r="Y21" s="182">
        <v>36.1</v>
      </c>
      <c r="Z21" s="166">
        <f t="shared" si="2"/>
        <v>139.79999999999998</v>
      </c>
      <c r="AA21" s="167">
        <f t="shared" si="3"/>
        <v>103.69999999999999</v>
      </c>
      <c r="AB21" s="183">
        <f t="shared" si="4"/>
        <v>68.8</v>
      </c>
      <c r="AC21" s="184">
        <f t="shared" si="5"/>
        <v>34.9</v>
      </c>
      <c r="AD21" s="185">
        <f t="shared" si="6"/>
        <v>566.759578072908</v>
      </c>
      <c r="AE21" s="186">
        <f t="shared" si="7"/>
        <v>376.0179264360277</v>
      </c>
      <c r="AF21" s="187">
        <f t="shared" si="8"/>
        <v>190.74165163688036</v>
      </c>
      <c r="AG21" s="188">
        <f t="shared" si="9"/>
        <v>764.059681915068</v>
      </c>
      <c r="AH21" s="189">
        <f t="shared" si="10"/>
        <v>197.3001038421599</v>
      </c>
      <c r="AI21" s="190">
        <f t="shared" si="11"/>
        <v>33.65477338476374</v>
      </c>
    </row>
    <row r="22" spans="1:35" s="180" customFormat="1" ht="19.5" customHeight="1">
      <c r="A22" s="108">
        <v>17</v>
      </c>
      <c r="B22" s="107" t="s">
        <v>72</v>
      </c>
      <c r="C22" s="163">
        <v>13286</v>
      </c>
      <c r="D22" s="164">
        <f t="shared" si="12"/>
        <v>249.49999999999997</v>
      </c>
      <c r="E22" s="160">
        <f t="shared" si="12"/>
        <v>229.39999999999998</v>
      </c>
      <c r="F22" s="160">
        <f t="shared" si="12"/>
        <v>20.099999999999998</v>
      </c>
      <c r="G22" s="165">
        <f t="shared" si="1"/>
        <v>0</v>
      </c>
      <c r="H22" s="109">
        <v>0</v>
      </c>
      <c r="I22" s="109">
        <v>0</v>
      </c>
      <c r="J22" s="165">
        <f t="shared" si="13"/>
        <v>190.29999999999998</v>
      </c>
      <c r="K22" s="109">
        <v>176.7</v>
      </c>
      <c r="L22" s="109">
        <v>13.6</v>
      </c>
      <c r="M22" s="165">
        <f>SUM(N22:O22)</f>
        <v>12.2</v>
      </c>
      <c r="N22" s="109">
        <v>9.4</v>
      </c>
      <c r="O22" s="109">
        <v>2.8</v>
      </c>
      <c r="P22" s="165">
        <f t="shared" si="15"/>
        <v>35.199999999999996</v>
      </c>
      <c r="Q22" s="109">
        <v>33.8</v>
      </c>
      <c r="R22" s="109">
        <v>1.4</v>
      </c>
      <c r="S22" s="165">
        <v>0</v>
      </c>
      <c r="T22" s="109">
        <v>0</v>
      </c>
      <c r="U22" s="109">
        <v>0</v>
      </c>
      <c r="V22" s="165">
        <f t="shared" si="17"/>
        <v>11.8</v>
      </c>
      <c r="W22" s="109">
        <v>9.5</v>
      </c>
      <c r="X22" s="109">
        <v>2.3</v>
      </c>
      <c r="Y22" s="182">
        <v>72</v>
      </c>
      <c r="Z22" s="166">
        <f t="shared" si="2"/>
        <v>321.5</v>
      </c>
      <c r="AA22" s="167">
        <f t="shared" si="3"/>
        <v>249.49999999999997</v>
      </c>
      <c r="AB22" s="183">
        <f t="shared" si="4"/>
        <v>214.29999999999998</v>
      </c>
      <c r="AC22" s="184">
        <f t="shared" si="5"/>
        <v>35.199999999999996</v>
      </c>
      <c r="AD22" s="185">
        <f t="shared" si="6"/>
        <v>625.972201314667</v>
      </c>
      <c r="AE22" s="186">
        <f t="shared" si="7"/>
        <v>537.6586883436198</v>
      </c>
      <c r="AF22" s="187">
        <f t="shared" si="8"/>
        <v>88.31351297104722</v>
      </c>
      <c r="AG22" s="188">
        <f t="shared" si="9"/>
        <v>806.6134778463545</v>
      </c>
      <c r="AH22" s="189">
        <f t="shared" si="10"/>
        <v>180.64127653168748</v>
      </c>
      <c r="AI22" s="190">
        <f>AC22*100/AA22</f>
        <v>14.108216432865731</v>
      </c>
    </row>
    <row r="23" spans="1:35" s="180" customFormat="1" ht="19.5" customHeight="1">
      <c r="A23" s="108">
        <v>18</v>
      </c>
      <c r="B23" s="107" t="s">
        <v>77</v>
      </c>
      <c r="C23" s="163">
        <v>33036</v>
      </c>
      <c r="D23" s="164">
        <f t="shared" si="12"/>
        <v>553.8000000000001</v>
      </c>
      <c r="E23" s="160">
        <f t="shared" si="12"/>
        <v>496.2</v>
      </c>
      <c r="F23" s="160">
        <f t="shared" si="12"/>
        <v>57.60000000000001</v>
      </c>
      <c r="G23" s="165">
        <v>0</v>
      </c>
      <c r="H23" s="109">
        <v>0</v>
      </c>
      <c r="I23" s="194">
        <v>0</v>
      </c>
      <c r="J23" s="165">
        <f t="shared" si="13"/>
        <v>394.40000000000003</v>
      </c>
      <c r="K23" s="109">
        <v>351.8</v>
      </c>
      <c r="L23" s="194">
        <v>42.6</v>
      </c>
      <c r="M23" s="165">
        <f t="shared" si="14"/>
        <v>0</v>
      </c>
      <c r="N23" s="109">
        <v>0</v>
      </c>
      <c r="O23" s="194">
        <v>0</v>
      </c>
      <c r="P23" s="165">
        <f t="shared" si="15"/>
        <v>105.4</v>
      </c>
      <c r="Q23" s="109">
        <v>104.2</v>
      </c>
      <c r="R23" s="194">
        <v>1.2</v>
      </c>
      <c r="S23" s="165">
        <v>0</v>
      </c>
      <c r="T23" s="109">
        <v>0</v>
      </c>
      <c r="U23" s="194">
        <v>0</v>
      </c>
      <c r="V23" s="165">
        <f t="shared" si="17"/>
        <v>54</v>
      </c>
      <c r="W23" s="109">
        <v>40.2</v>
      </c>
      <c r="X23" s="194">
        <v>13.8</v>
      </c>
      <c r="Y23" s="182">
        <v>311.5</v>
      </c>
      <c r="Z23" s="166">
        <f t="shared" si="2"/>
        <v>865.3000000000001</v>
      </c>
      <c r="AA23" s="167">
        <f t="shared" si="3"/>
        <v>553.8000000000001</v>
      </c>
      <c r="AB23" s="183">
        <f t="shared" si="4"/>
        <v>448.40000000000003</v>
      </c>
      <c r="AC23" s="184">
        <f t="shared" si="5"/>
        <v>105.4</v>
      </c>
      <c r="AD23" s="185">
        <f t="shared" si="6"/>
        <v>558.7843564596199</v>
      </c>
      <c r="AE23" s="186">
        <f t="shared" si="7"/>
        <v>452.4357266820035</v>
      </c>
      <c r="AF23" s="187">
        <f t="shared" si="8"/>
        <v>106.34862977761635</v>
      </c>
      <c r="AG23" s="188">
        <f t="shared" si="9"/>
        <v>873.0879444646245</v>
      </c>
      <c r="AH23" s="189">
        <f t="shared" si="10"/>
        <v>314.3035880050046</v>
      </c>
      <c r="AI23" s="190">
        <f t="shared" si="11"/>
        <v>19.032141567352834</v>
      </c>
    </row>
    <row r="24" spans="1:35" s="180" customFormat="1" ht="19.5" customHeight="1">
      <c r="A24" s="108">
        <v>19</v>
      </c>
      <c r="B24" s="107" t="s">
        <v>94</v>
      </c>
      <c r="C24" s="163">
        <v>27302</v>
      </c>
      <c r="D24" s="164">
        <f t="shared" si="12"/>
        <v>484.4</v>
      </c>
      <c r="E24" s="160">
        <f t="shared" si="12"/>
        <v>444.79999999999995</v>
      </c>
      <c r="F24" s="160">
        <f t="shared" si="12"/>
        <v>39.6</v>
      </c>
      <c r="G24" s="165">
        <v>0</v>
      </c>
      <c r="H24" s="109">
        <v>0</v>
      </c>
      <c r="I24" s="109">
        <v>0</v>
      </c>
      <c r="J24" s="165">
        <f t="shared" si="13"/>
        <v>336.8</v>
      </c>
      <c r="K24" s="109">
        <v>310.2</v>
      </c>
      <c r="L24" s="109">
        <v>26.6</v>
      </c>
      <c r="M24" s="165">
        <f t="shared" si="14"/>
        <v>0</v>
      </c>
      <c r="N24" s="109">
        <v>0</v>
      </c>
      <c r="O24" s="109">
        <v>0</v>
      </c>
      <c r="P24" s="165">
        <f t="shared" si="15"/>
        <v>101.5</v>
      </c>
      <c r="Q24" s="109">
        <v>100.7</v>
      </c>
      <c r="R24" s="109">
        <v>0.8</v>
      </c>
      <c r="S24" s="165">
        <v>0</v>
      </c>
      <c r="T24" s="109">
        <v>0</v>
      </c>
      <c r="U24" s="109">
        <v>0</v>
      </c>
      <c r="V24" s="165">
        <f t="shared" si="17"/>
        <v>46.099999999999994</v>
      </c>
      <c r="W24" s="109">
        <v>33.9</v>
      </c>
      <c r="X24" s="109">
        <v>12.2</v>
      </c>
      <c r="Y24" s="182">
        <v>440.9</v>
      </c>
      <c r="Z24" s="166">
        <f t="shared" si="2"/>
        <v>925.3</v>
      </c>
      <c r="AA24" s="167">
        <f t="shared" si="3"/>
        <v>484.4</v>
      </c>
      <c r="AB24" s="183">
        <f t="shared" si="4"/>
        <v>382.9</v>
      </c>
      <c r="AC24" s="184">
        <f t="shared" si="5"/>
        <v>101.5</v>
      </c>
      <c r="AD24" s="185">
        <f t="shared" si="6"/>
        <v>591.409664737626</v>
      </c>
      <c r="AE24" s="186">
        <f t="shared" si="7"/>
        <v>467.48711938075354</v>
      </c>
      <c r="AF24" s="187">
        <f t="shared" si="8"/>
        <v>123.9225453568725</v>
      </c>
      <c r="AG24" s="188">
        <f t="shared" si="9"/>
        <v>1129.7096671794495</v>
      </c>
      <c r="AH24" s="189">
        <f t="shared" si="10"/>
        <v>538.3000024418235</v>
      </c>
      <c r="AI24" s="190">
        <f t="shared" si="11"/>
        <v>20.953757225433527</v>
      </c>
    </row>
    <row r="25" spans="1:35" s="180" customFormat="1" ht="19.5" customHeight="1">
      <c r="A25" s="108">
        <v>20</v>
      </c>
      <c r="B25" s="107" t="s">
        <v>33</v>
      </c>
      <c r="C25" s="163">
        <v>5598</v>
      </c>
      <c r="D25" s="164">
        <f t="shared" si="12"/>
        <v>80.30000000000001</v>
      </c>
      <c r="E25" s="160">
        <f t="shared" si="12"/>
        <v>78.5</v>
      </c>
      <c r="F25" s="160">
        <f t="shared" si="12"/>
        <v>1.8</v>
      </c>
      <c r="G25" s="165">
        <f t="shared" si="1"/>
        <v>0</v>
      </c>
      <c r="H25" s="109">
        <v>0</v>
      </c>
      <c r="I25" s="109">
        <v>0</v>
      </c>
      <c r="J25" s="165">
        <f t="shared" si="13"/>
        <v>60.2</v>
      </c>
      <c r="K25" s="109">
        <v>58.6</v>
      </c>
      <c r="L25" s="109">
        <v>1.6</v>
      </c>
      <c r="M25" s="165">
        <f t="shared" si="14"/>
        <v>2.6</v>
      </c>
      <c r="N25" s="109">
        <v>2.4</v>
      </c>
      <c r="O25" s="109">
        <v>0.2</v>
      </c>
      <c r="P25" s="165">
        <f t="shared" si="15"/>
        <v>16</v>
      </c>
      <c r="Q25" s="109">
        <v>16</v>
      </c>
      <c r="R25" s="109">
        <v>0</v>
      </c>
      <c r="S25" s="165">
        <f t="shared" si="16"/>
        <v>0</v>
      </c>
      <c r="T25" s="109">
        <v>0</v>
      </c>
      <c r="U25" s="109">
        <v>0</v>
      </c>
      <c r="V25" s="165">
        <f t="shared" si="17"/>
        <v>1.5</v>
      </c>
      <c r="W25" s="109">
        <v>1.5</v>
      </c>
      <c r="X25" s="109">
        <v>0</v>
      </c>
      <c r="Y25" s="182">
        <v>46.4</v>
      </c>
      <c r="Z25" s="166">
        <f t="shared" si="2"/>
        <v>126.70000000000002</v>
      </c>
      <c r="AA25" s="167">
        <f t="shared" si="3"/>
        <v>80.30000000000001</v>
      </c>
      <c r="AB25" s="183">
        <f t="shared" si="4"/>
        <v>64.30000000000001</v>
      </c>
      <c r="AC25" s="184">
        <f t="shared" si="5"/>
        <v>16</v>
      </c>
      <c r="AD25" s="185">
        <f t="shared" si="6"/>
        <v>478.1469572466358</v>
      </c>
      <c r="AE25" s="186">
        <f t="shared" si="7"/>
        <v>382.8748362510421</v>
      </c>
      <c r="AF25" s="187">
        <f t="shared" si="8"/>
        <v>95.27212099559367</v>
      </c>
      <c r="AG25" s="188">
        <f t="shared" si="9"/>
        <v>754.4361081338574</v>
      </c>
      <c r="AH25" s="189">
        <f t="shared" si="10"/>
        <v>276.28915088722164</v>
      </c>
      <c r="AI25" s="190">
        <f t="shared" si="11"/>
        <v>19.9252801992528</v>
      </c>
    </row>
    <row r="26" spans="1:35" s="180" customFormat="1" ht="19.5" customHeight="1">
      <c r="A26" s="108">
        <v>21</v>
      </c>
      <c r="B26" s="107" t="s">
        <v>34</v>
      </c>
      <c r="C26" s="163">
        <v>15626</v>
      </c>
      <c r="D26" s="164">
        <f t="shared" si="12"/>
        <v>206.8</v>
      </c>
      <c r="E26" s="160">
        <f t="shared" si="12"/>
        <v>183.10000000000002</v>
      </c>
      <c r="F26" s="160">
        <f t="shared" si="12"/>
        <v>23.7</v>
      </c>
      <c r="G26" s="165">
        <f t="shared" si="1"/>
        <v>0</v>
      </c>
      <c r="H26" s="109">
        <v>0</v>
      </c>
      <c r="I26" s="109">
        <v>0</v>
      </c>
      <c r="J26" s="165">
        <f t="shared" si="13"/>
        <v>162</v>
      </c>
      <c r="K26" s="109">
        <v>142.3</v>
      </c>
      <c r="L26" s="109">
        <v>19.7</v>
      </c>
      <c r="M26" s="165">
        <f t="shared" si="14"/>
        <v>7.8</v>
      </c>
      <c r="N26" s="109">
        <v>3.8</v>
      </c>
      <c r="O26" s="109">
        <v>4</v>
      </c>
      <c r="P26" s="165">
        <f t="shared" si="15"/>
        <v>37</v>
      </c>
      <c r="Q26" s="109">
        <v>37</v>
      </c>
      <c r="R26" s="109">
        <v>0</v>
      </c>
      <c r="S26" s="165">
        <f t="shared" si="16"/>
        <v>0</v>
      </c>
      <c r="T26" s="109">
        <v>0</v>
      </c>
      <c r="U26" s="109">
        <v>0</v>
      </c>
      <c r="V26" s="165">
        <f t="shared" si="17"/>
        <v>0</v>
      </c>
      <c r="W26" s="109">
        <v>0</v>
      </c>
      <c r="X26" s="109">
        <v>0</v>
      </c>
      <c r="Y26" s="182">
        <v>128.1</v>
      </c>
      <c r="Z26" s="166">
        <f t="shared" si="2"/>
        <v>334.9</v>
      </c>
      <c r="AA26" s="167">
        <f t="shared" si="3"/>
        <v>206.8</v>
      </c>
      <c r="AB26" s="183">
        <f t="shared" si="4"/>
        <v>169.8</v>
      </c>
      <c r="AC26" s="184">
        <f t="shared" si="5"/>
        <v>37</v>
      </c>
      <c r="AD26" s="185">
        <f t="shared" si="6"/>
        <v>441.1451000469304</v>
      </c>
      <c r="AE26" s="186">
        <f t="shared" si="7"/>
        <v>362.2168181236401</v>
      </c>
      <c r="AF26" s="187">
        <f t="shared" si="8"/>
        <v>78.92828192329024</v>
      </c>
      <c r="AG26" s="188">
        <f t="shared" si="9"/>
        <v>714.4076112462135</v>
      </c>
      <c r="AH26" s="189">
        <f t="shared" si="10"/>
        <v>273.2625111992832</v>
      </c>
      <c r="AI26" s="190">
        <f t="shared" si="11"/>
        <v>17.891682785299807</v>
      </c>
    </row>
    <row r="27" spans="1:35" s="180" customFormat="1" ht="19.5" customHeight="1">
      <c r="A27" s="102">
        <v>22</v>
      </c>
      <c r="B27" s="107" t="s">
        <v>35</v>
      </c>
      <c r="C27" s="163">
        <v>7552</v>
      </c>
      <c r="D27" s="164">
        <f t="shared" si="12"/>
        <v>133.1</v>
      </c>
      <c r="E27" s="160">
        <f t="shared" si="12"/>
        <v>123.4</v>
      </c>
      <c r="F27" s="160">
        <f t="shared" si="12"/>
        <v>9.7</v>
      </c>
      <c r="G27" s="165">
        <f t="shared" si="1"/>
        <v>0</v>
      </c>
      <c r="H27" s="109">
        <v>0</v>
      </c>
      <c r="I27" s="109">
        <v>0</v>
      </c>
      <c r="J27" s="165">
        <f t="shared" si="13"/>
        <v>105.4</v>
      </c>
      <c r="K27" s="109">
        <v>97.9</v>
      </c>
      <c r="L27" s="109">
        <v>7.5</v>
      </c>
      <c r="M27" s="165">
        <f t="shared" si="14"/>
        <v>8.799999999999999</v>
      </c>
      <c r="N27" s="109">
        <v>7.6</v>
      </c>
      <c r="O27" s="109">
        <v>1.2</v>
      </c>
      <c r="P27" s="165">
        <f t="shared" si="15"/>
        <v>17.9</v>
      </c>
      <c r="Q27" s="109">
        <v>17.9</v>
      </c>
      <c r="R27" s="109">
        <v>0</v>
      </c>
      <c r="S27" s="165">
        <f t="shared" si="16"/>
        <v>0</v>
      </c>
      <c r="T27" s="109">
        <v>0</v>
      </c>
      <c r="U27" s="109">
        <v>0</v>
      </c>
      <c r="V27" s="165">
        <f t="shared" si="17"/>
        <v>1</v>
      </c>
      <c r="W27" s="109">
        <v>0</v>
      </c>
      <c r="X27" s="109">
        <v>1</v>
      </c>
      <c r="Y27" s="182">
        <v>46.3</v>
      </c>
      <c r="Z27" s="166">
        <f t="shared" si="2"/>
        <v>179.39999999999998</v>
      </c>
      <c r="AA27" s="167">
        <f t="shared" si="3"/>
        <v>133.1</v>
      </c>
      <c r="AB27" s="183">
        <f t="shared" si="4"/>
        <v>115.2</v>
      </c>
      <c r="AC27" s="184">
        <f t="shared" si="5"/>
        <v>17.9</v>
      </c>
      <c r="AD27" s="185">
        <f t="shared" si="6"/>
        <v>587.4823446327683</v>
      </c>
      <c r="AE27" s="186">
        <f t="shared" si="7"/>
        <v>508.47457627118644</v>
      </c>
      <c r="AF27" s="187">
        <f t="shared" si="8"/>
        <v>79.00776836158192</v>
      </c>
      <c r="AG27" s="188">
        <f t="shared" si="9"/>
        <v>791.8432203389831</v>
      </c>
      <c r="AH27" s="189">
        <f t="shared" si="10"/>
        <v>204.36087570621467</v>
      </c>
      <c r="AI27" s="190">
        <f t="shared" si="11"/>
        <v>13.448534936138241</v>
      </c>
    </row>
    <row r="28" spans="1:35" s="181" customFormat="1" ht="19.5" customHeight="1">
      <c r="A28" s="108">
        <v>23</v>
      </c>
      <c r="B28" s="107" t="s">
        <v>36</v>
      </c>
      <c r="C28" s="163">
        <v>5438</v>
      </c>
      <c r="D28" s="164">
        <f t="shared" si="12"/>
        <v>89.3</v>
      </c>
      <c r="E28" s="160">
        <f t="shared" si="12"/>
        <v>85.3</v>
      </c>
      <c r="F28" s="160">
        <f t="shared" si="12"/>
        <v>3.9999999999999996</v>
      </c>
      <c r="G28" s="165">
        <f t="shared" si="1"/>
        <v>0</v>
      </c>
      <c r="H28" s="109">
        <v>0</v>
      </c>
      <c r="I28" s="109">
        <v>0</v>
      </c>
      <c r="J28" s="165">
        <f t="shared" si="13"/>
        <v>70.39999999999999</v>
      </c>
      <c r="K28" s="109">
        <v>68.1</v>
      </c>
      <c r="L28" s="109">
        <v>2.3</v>
      </c>
      <c r="M28" s="165">
        <f t="shared" si="14"/>
        <v>12.9</v>
      </c>
      <c r="N28" s="109">
        <v>11.5</v>
      </c>
      <c r="O28" s="109">
        <v>1.4</v>
      </c>
      <c r="P28" s="165">
        <f t="shared" si="15"/>
        <v>6</v>
      </c>
      <c r="Q28" s="109">
        <v>5.7</v>
      </c>
      <c r="R28" s="109">
        <v>0.3</v>
      </c>
      <c r="S28" s="165">
        <f t="shared" si="16"/>
        <v>0</v>
      </c>
      <c r="T28" s="109">
        <v>0</v>
      </c>
      <c r="U28" s="109">
        <v>0</v>
      </c>
      <c r="V28" s="165">
        <f t="shared" si="17"/>
        <v>0</v>
      </c>
      <c r="W28" s="109">
        <v>0</v>
      </c>
      <c r="X28" s="109">
        <v>0</v>
      </c>
      <c r="Y28" s="182">
        <v>0</v>
      </c>
      <c r="Z28" s="166">
        <f t="shared" si="2"/>
        <v>89.3</v>
      </c>
      <c r="AA28" s="167">
        <f t="shared" si="3"/>
        <v>89.3</v>
      </c>
      <c r="AB28" s="183">
        <f t="shared" si="4"/>
        <v>83.3</v>
      </c>
      <c r="AC28" s="184">
        <f t="shared" si="5"/>
        <v>6</v>
      </c>
      <c r="AD28" s="185">
        <f t="shared" si="6"/>
        <v>547.3826161579012</v>
      </c>
      <c r="AE28" s="186">
        <f t="shared" si="7"/>
        <v>510.6043888684565</v>
      </c>
      <c r="AF28" s="187">
        <f t="shared" si="8"/>
        <v>36.77822728944465</v>
      </c>
      <c r="AG28" s="188">
        <f t="shared" si="9"/>
        <v>547.3826161579012</v>
      </c>
      <c r="AH28" s="189">
        <f t="shared" si="10"/>
        <v>0</v>
      </c>
      <c r="AI28" s="190">
        <f t="shared" si="11"/>
        <v>6.71892497200448</v>
      </c>
    </row>
    <row r="29" spans="1:35" s="181" customFormat="1" ht="19.5" customHeight="1">
      <c r="A29" s="108">
        <v>24</v>
      </c>
      <c r="B29" s="107" t="s">
        <v>37</v>
      </c>
      <c r="C29" s="163">
        <v>11745</v>
      </c>
      <c r="D29" s="164">
        <f>G29+J29+M29+P29+S29+V29</f>
        <v>227.59999999999997</v>
      </c>
      <c r="E29" s="160">
        <f t="shared" si="12"/>
        <v>208.7</v>
      </c>
      <c r="F29" s="160">
        <f>L29+I29+O29+R29+U29+X29</f>
        <v>18.9</v>
      </c>
      <c r="G29" s="165">
        <f>SUM(H29:I29)</f>
        <v>0</v>
      </c>
      <c r="H29" s="109">
        <v>0</v>
      </c>
      <c r="I29" s="109">
        <v>0</v>
      </c>
      <c r="J29" s="165">
        <f>SUM(K29:L29)</f>
        <v>155.29999999999998</v>
      </c>
      <c r="K29" s="109">
        <v>140.6</v>
      </c>
      <c r="L29" s="109">
        <v>14.7</v>
      </c>
      <c r="M29" s="165">
        <f>SUM(N29:O29)</f>
        <v>9.2</v>
      </c>
      <c r="N29" s="109">
        <v>6.3</v>
      </c>
      <c r="O29" s="109">
        <v>2.9</v>
      </c>
      <c r="P29" s="165">
        <f>SUM(Q29:R29)</f>
        <v>59.599999999999994</v>
      </c>
      <c r="Q29" s="109">
        <v>58.3</v>
      </c>
      <c r="R29" s="109">
        <v>1.3</v>
      </c>
      <c r="S29" s="165">
        <f>SUM(T29:U29)</f>
        <v>0</v>
      </c>
      <c r="T29" s="109">
        <v>0</v>
      </c>
      <c r="U29" s="109">
        <v>0</v>
      </c>
      <c r="V29" s="165">
        <f>SUM(W29:X29)</f>
        <v>3.5</v>
      </c>
      <c r="W29" s="109">
        <v>3.5</v>
      </c>
      <c r="X29" s="109">
        <v>0</v>
      </c>
      <c r="Y29" s="182">
        <v>89.6</v>
      </c>
      <c r="Z29" s="166">
        <f>D29+Y29</f>
        <v>317.19999999999993</v>
      </c>
      <c r="AA29" s="195">
        <f>SUM(AB29:AC29)</f>
        <v>227.59999999999997</v>
      </c>
      <c r="AB29" s="165">
        <f>G29+J29+M29+S29+V29</f>
        <v>167.99999999999997</v>
      </c>
      <c r="AC29" s="196">
        <f>P29</f>
        <v>59.599999999999994</v>
      </c>
      <c r="AD29" s="185">
        <f t="shared" si="6"/>
        <v>645.94863062296</v>
      </c>
      <c r="AE29" s="186">
        <f t="shared" si="7"/>
        <v>476.7986377181779</v>
      </c>
      <c r="AF29" s="187">
        <f t="shared" si="8"/>
        <v>169.14999290478215</v>
      </c>
      <c r="AG29" s="188">
        <f t="shared" si="9"/>
        <v>900.2412374059882</v>
      </c>
      <c r="AH29" s="189">
        <f t="shared" si="10"/>
        <v>254.29260678302822</v>
      </c>
      <c r="AI29" s="190">
        <f>AC29*100/AA29</f>
        <v>26.186291739894553</v>
      </c>
    </row>
    <row r="30" spans="1:35" s="181" customFormat="1" ht="19.5" customHeight="1">
      <c r="A30" s="108">
        <v>25</v>
      </c>
      <c r="B30" s="107" t="s">
        <v>38</v>
      </c>
      <c r="C30" s="163">
        <v>15400</v>
      </c>
      <c r="D30" s="164">
        <f t="shared" si="12"/>
        <v>300.7</v>
      </c>
      <c r="E30" s="160">
        <f t="shared" si="12"/>
        <v>274.69999999999993</v>
      </c>
      <c r="F30" s="160">
        <f t="shared" si="12"/>
        <v>26</v>
      </c>
      <c r="G30" s="165">
        <f t="shared" si="1"/>
        <v>0</v>
      </c>
      <c r="H30" s="109">
        <v>0</v>
      </c>
      <c r="I30" s="109">
        <v>0</v>
      </c>
      <c r="J30" s="165">
        <f t="shared" si="13"/>
        <v>248.6</v>
      </c>
      <c r="K30" s="109">
        <v>240.6</v>
      </c>
      <c r="L30" s="109">
        <v>8</v>
      </c>
      <c r="M30" s="165">
        <f t="shared" si="14"/>
        <v>10.399999999999999</v>
      </c>
      <c r="N30" s="109">
        <v>8.7</v>
      </c>
      <c r="O30" s="109">
        <v>1.7</v>
      </c>
      <c r="P30" s="165">
        <f t="shared" si="15"/>
        <v>25.8</v>
      </c>
      <c r="Q30" s="109">
        <v>25</v>
      </c>
      <c r="R30" s="109">
        <v>0.8</v>
      </c>
      <c r="S30" s="165">
        <f t="shared" si="16"/>
        <v>0</v>
      </c>
      <c r="T30" s="109">
        <v>0</v>
      </c>
      <c r="U30" s="109">
        <v>0</v>
      </c>
      <c r="V30" s="165">
        <f t="shared" si="17"/>
        <v>15.9</v>
      </c>
      <c r="W30" s="109">
        <v>0.4</v>
      </c>
      <c r="X30" s="109">
        <v>15.5</v>
      </c>
      <c r="Y30" s="182">
        <v>124.2</v>
      </c>
      <c r="Z30" s="166">
        <f t="shared" si="2"/>
        <v>424.9</v>
      </c>
      <c r="AA30" s="167">
        <f t="shared" si="3"/>
        <v>300.7</v>
      </c>
      <c r="AB30" s="183">
        <f t="shared" si="4"/>
        <v>274.9</v>
      </c>
      <c r="AC30" s="184">
        <f t="shared" si="5"/>
        <v>25.8</v>
      </c>
      <c r="AD30" s="185">
        <f t="shared" si="6"/>
        <v>650.8658008658009</v>
      </c>
      <c r="AE30" s="186">
        <f t="shared" si="7"/>
        <v>595.021645021645</v>
      </c>
      <c r="AF30" s="187">
        <f t="shared" si="8"/>
        <v>55.84415584415585</v>
      </c>
      <c r="AG30" s="188">
        <f t="shared" si="9"/>
        <v>919.6969696969696</v>
      </c>
      <c r="AH30" s="189">
        <f t="shared" si="10"/>
        <v>268.8311688311688</v>
      </c>
      <c r="AI30" s="190">
        <f t="shared" si="11"/>
        <v>8.579980046558031</v>
      </c>
    </row>
    <row r="31" spans="1:35" s="181" customFormat="1" ht="19.5" customHeight="1">
      <c r="A31" s="108">
        <v>26</v>
      </c>
      <c r="B31" s="107" t="s">
        <v>81</v>
      </c>
      <c r="C31" s="163">
        <v>9266</v>
      </c>
      <c r="D31" s="164">
        <f t="shared" si="12"/>
        <v>158.5</v>
      </c>
      <c r="E31" s="160">
        <f t="shared" si="12"/>
        <v>155</v>
      </c>
      <c r="F31" s="160">
        <f t="shared" si="12"/>
        <v>3.5</v>
      </c>
      <c r="G31" s="165">
        <f t="shared" si="1"/>
        <v>0</v>
      </c>
      <c r="H31" s="109">
        <v>0</v>
      </c>
      <c r="I31" s="109">
        <v>0</v>
      </c>
      <c r="J31" s="165">
        <f t="shared" si="13"/>
        <v>122.30000000000001</v>
      </c>
      <c r="K31" s="109">
        <v>121.4</v>
      </c>
      <c r="L31" s="109">
        <v>0.9</v>
      </c>
      <c r="M31" s="165">
        <f t="shared" si="14"/>
        <v>8.1</v>
      </c>
      <c r="N31" s="109">
        <v>7.7</v>
      </c>
      <c r="O31" s="109">
        <v>0.4</v>
      </c>
      <c r="P31" s="165">
        <f t="shared" si="15"/>
        <v>25.9</v>
      </c>
      <c r="Q31" s="109">
        <v>25.9</v>
      </c>
      <c r="R31" s="109">
        <v>0</v>
      </c>
      <c r="S31" s="165">
        <f t="shared" si="16"/>
        <v>0</v>
      </c>
      <c r="T31" s="109">
        <v>0</v>
      </c>
      <c r="U31" s="109">
        <v>0</v>
      </c>
      <c r="V31" s="165">
        <f t="shared" si="17"/>
        <v>2.2</v>
      </c>
      <c r="W31" s="109">
        <v>0</v>
      </c>
      <c r="X31" s="109">
        <v>2.2</v>
      </c>
      <c r="Y31" s="182">
        <v>53.7</v>
      </c>
      <c r="Z31" s="166">
        <f t="shared" si="2"/>
        <v>212.2</v>
      </c>
      <c r="AA31" s="167">
        <f t="shared" si="3"/>
        <v>158.5</v>
      </c>
      <c r="AB31" s="183">
        <f t="shared" si="4"/>
        <v>132.6</v>
      </c>
      <c r="AC31" s="184">
        <f t="shared" si="5"/>
        <v>25.9</v>
      </c>
      <c r="AD31" s="185">
        <f t="shared" si="6"/>
        <v>570.1849053888769</v>
      </c>
      <c r="AE31" s="186">
        <f t="shared" si="7"/>
        <v>477.0127347291172</v>
      </c>
      <c r="AF31" s="187">
        <f t="shared" si="8"/>
        <v>93.17217065975969</v>
      </c>
      <c r="AG31" s="188">
        <f t="shared" si="9"/>
        <v>763.3642708108497</v>
      </c>
      <c r="AH31" s="189">
        <f t="shared" si="10"/>
        <v>193.17936542197282</v>
      </c>
      <c r="AI31" s="190">
        <f t="shared" si="11"/>
        <v>16.34069400630915</v>
      </c>
    </row>
    <row r="32" spans="1:35" s="181" customFormat="1" ht="19.5" customHeight="1">
      <c r="A32" s="108">
        <v>27</v>
      </c>
      <c r="B32" s="107" t="s">
        <v>39</v>
      </c>
      <c r="C32" s="163">
        <v>3357</v>
      </c>
      <c r="D32" s="164">
        <f t="shared" si="12"/>
        <v>55.10000000000001</v>
      </c>
      <c r="E32" s="160">
        <f t="shared" si="12"/>
        <v>53.00000000000001</v>
      </c>
      <c r="F32" s="160">
        <f t="shared" si="12"/>
        <v>2.1</v>
      </c>
      <c r="G32" s="165">
        <f>SUM(H32:I32)</f>
        <v>0</v>
      </c>
      <c r="H32" s="109">
        <v>0</v>
      </c>
      <c r="I32" s="109">
        <v>0</v>
      </c>
      <c r="J32" s="165">
        <f>SUM(K32:L32)</f>
        <v>41.6</v>
      </c>
      <c r="K32" s="109">
        <v>41.2</v>
      </c>
      <c r="L32" s="109">
        <v>0.4</v>
      </c>
      <c r="M32" s="165">
        <f>SUM(N32:O32)</f>
        <v>3</v>
      </c>
      <c r="N32" s="109">
        <v>2.9</v>
      </c>
      <c r="O32" s="109">
        <v>0.1</v>
      </c>
      <c r="P32" s="165">
        <f>SUM(Q32:R32)</f>
        <v>8.3</v>
      </c>
      <c r="Q32" s="109">
        <v>8.3</v>
      </c>
      <c r="R32" s="109">
        <v>0</v>
      </c>
      <c r="S32" s="165">
        <f>SUM(T32:U32)</f>
        <v>0</v>
      </c>
      <c r="T32" s="109">
        <v>0</v>
      </c>
      <c r="U32" s="109">
        <v>0</v>
      </c>
      <c r="V32" s="165">
        <f t="shared" si="17"/>
        <v>2.2</v>
      </c>
      <c r="W32" s="109">
        <v>0.6</v>
      </c>
      <c r="X32" s="109">
        <v>1.6</v>
      </c>
      <c r="Y32" s="182">
        <v>17.6</v>
      </c>
      <c r="Z32" s="166">
        <f>D32+Y32</f>
        <v>72.70000000000002</v>
      </c>
      <c r="AA32" s="167">
        <f>SUM(AB32:AC32)</f>
        <v>55.10000000000001</v>
      </c>
      <c r="AB32" s="183">
        <f>G32+J32+M32+S32+V32</f>
        <v>46.800000000000004</v>
      </c>
      <c r="AC32" s="184">
        <f>P32</f>
        <v>8.3</v>
      </c>
      <c r="AD32" s="185">
        <f t="shared" si="6"/>
        <v>547.1154800913515</v>
      </c>
      <c r="AE32" s="186">
        <f t="shared" si="7"/>
        <v>464.70062555853445</v>
      </c>
      <c r="AF32" s="187">
        <f t="shared" si="8"/>
        <v>82.414854532817</v>
      </c>
      <c r="AG32" s="188">
        <f t="shared" si="9"/>
        <v>721.8746897031081</v>
      </c>
      <c r="AH32" s="189">
        <f t="shared" si="10"/>
        <v>174.75920961175652</v>
      </c>
      <c r="AI32" s="190">
        <f>AC32*100/AA32</f>
        <v>15.063520871143375</v>
      </c>
    </row>
    <row r="33" spans="1:35" s="180" customFormat="1" ht="19.5" customHeight="1">
      <c r="A33" s="102">
        <v>28</v>
      </c>
      <c r="B33" s="107" t="s">
        <v>82</v>
      </c>
      <c r="C33" s="163">
        <v>2661</v>
      </c>
      <c r="D33" s="164">
        <f t="shared" si="12"/>
        <v>54.099999999999994</v>
      </c>
      <c r="E33" s="160">
        <f t="shared" si="12"/>
        <v>52.699999999999996</v>
      </c>
      <c r="F33" s="160">
        <f t="shared" si="12"/>
        <v>1.4000000000000001</v>
      </c>
      <c r="G33" s="165">
        <f t="shared" si="1"/>
        <v>0</v>
      </c>
      <c r="H33" s="109">
        <v>0</v>
      </c>
      <c r="I33" s="109">
        <v>0</v>
      </c>
      <c r="J33" s="165">
        <f t="shared" si="13"/>
        <v>44.4</v>
      </c>
      <c r="K33" s="109">
        <v>43.4</v>
      </c>
      <c r="L33" s="109">
        <v>1</v>
      </c>
      <c r="M33" s="165">
        <f t="shared" si="14"/>
        <v>2.8</v>
      </c>
      <c r="N33" s="109">
        <v>2.5</v>
      </c>
      <c r="O33" s="109">
        <v>0.3</v>
      </c>
      <c r="P33" s="165">
        <f t="shared" si="15"/>
        <v>6.8999999999999995</v>
      </c>
      <c r="Q33" s="109">
        <v>6.8</v>
      </c>
      <c r="R33" s="109">
        <v>0.1</v>
      </c>
      <c r="S33" s="165">
        <v>0</v>
      </c>
      <c r="T33" s="109">
        <v>0</v>
      </c>
      <c r="U33" s="109">
        <v>0</v>
      </c>
      <c r="V33" s="165">
        <f>SUM(W33:X33)</f>
        <v>0</v>
      </c>
      <c r="W33" s="109">
        <v>0</v>
      </c>
      <c r="X33" s="109">
        <v>0</v>
      </c>
      <c r="Y33" s="182">
        <v>11.6</v>
      </c>
      <c r="Z33" s="166">
        <f>D33+Y33</f>
        <v>65.69999999999999</v>
      </c>
      <c r="AA33" s="167">
        <f>SUM(AB33:AC33)</f>
        <v>54.099999999999994</v>
      </c>
      <c r="AB33" s="183">
        <f t="shared" si="4"/>
        <v>47.199999999999996</v>
      </c>
      <c r="AC33" s="184">
        <f t="shared" si="5"/>
        <v>6.8999999999999995</v>
      </c>
      <c r="AD33" s="185">
        <f t="shared" si="6"/>
        <v>677.6900914443191</v>
      </c>
      <c r="AE33" s="186">
        <f t="shared" si="7"/>
        <v>591.256419892271</v>
      </c>
      <c r="AF33" s="187">
        <f t="shared" si="8"/>
        <v>86.4336715520481</v>
      </c>
      <c r="AG33" s="188">
        <f t="shared" si="9"/>
        <v>822.998872604284</v>
      </c>
      <c r="AH33" s="189">
        <f t="shared" si="10"/>
        <v>145.30878115996492</v>
      </c>
      <c r="AI33" s="190">
        <f t="shared" si="11"/>
        <v>12.754158964879853</v>
      </c>
    </row>
    <row r="34" spans="1:35" s="180" customFormat="1" ht="19.5" customHeight="1">
      <c r="A34" s="108">
        <v>29</v>
      </c>
      <c r="B34" s="107" t="s">
        <v>40</v>
      </c>
      <c r="C34" s="163">
        <v>9076</v>
      </c>
      <c r="D34" s="164">
        <f t="shared" si="12"/>
        <v>118</v>
      </c>
      <c r="E34" s="160">
        <f t="shared" si="12"/>
        <v>115.1</v>
      </c>
      <c r="F34" s="160">
        <f t="shared" si="12"/>
        <v>2.9</v>
      </c>
      <c r="G34" s="165">
        <f t="shared" si="1"/>
        <v>0</v>
      </c>
      <c r="H34" s="109">
        <v>0</v>
      </c>
      <c r="I34" s="109">
        <v>0</v>
      </c>
      <c r="J34" s="165">
        <f t="shared" si="13"/>
        <v>88.8</v>
      </c>
      <c r="K34" s="109">
        <v>88.1</v>
      </c>
      <c r="L34" s="109">
        <v>0.7</v>
      </c>
      <c r="M34" s="165">
        <f t="shared" si="14"/>
        <v>6</v>
      </c>
      <c r="N34" s="109">
        <v>5.9</v>
      </c>
      <c r="O34" s="109">
        <v>0.1</v>
      </c>
      <c r="P34" s="165">
        <f t="shared" si="15"/>
        <v>21.200000000000003</v>
      </c>
      <c r="Q34" s="109">
        <v>21.1</v>
      </c>
      <c r="R34" s="109">
        <v>0.1</v>
      </c>
      <c r="S34" s="165">
        <f t="shared" si="16"/>
        <v>0</v>
      </c>
      <c r="T34" s="109">
        <v>0</v>
      </c>
      <c r="U34" s="109">
        <v>0</v>
      </c>
      <c r="V34" s="165">
        <f>SUM(W34:X34)</f>
        <v>2</v>
      </c>
      <c r="W34" s="109">
        <v>0</v>
      </c>
      <c r="X34" s="109">
        <v>2</v>
      </c>
      <c r="Y34" s="182">
        <v>33.9</v>
      </c>
      <c r="Z34" s="166">
        <f t="shared" si="2"/>
        <v>151.9</v>
      </c>
      <c r="AA34" s="167">
        <f>SUM(AB34:AC34)</f>
        <v>118</v>
      </c>
      <c r="AB34" s="183">
        <f t="shared" si="4"/>
        <v>96.8</v>
      </c>
      <c r="AC34" s="184">
        <f t="shared" si="5"/>
        <v>21.200000000000003</v>
      </c>
      <c r="AD34" s="185">
        <f t="shared" si="6"/>
        <v>433.37740561187013</v>
      </c>
      <c r="AE34" s="186">
        <f t="shared" si="7"/>
        <v>355.5163801968562</v>
      </c>
      <c r="AF34" s="187">
        <f t="shared" si="8"/>
        <v>77.86102541501396</v>
      </c>
      <c r="AG34" s="188">
        <f t="shared" si="9"/>
        <v>557.8815924783312</v>
      </c>
      <c r="AH34" s="189">
        <f t="shared" si="10"/>
        <v>124.504186866461</v>
      </c>
      <c r="AI34" s="190">
        <f t="shared" si="11"/>
        <v>17.96610169491526</v>
      </c>
    </row>
    <row r="35" spans="1:35" s="181" customFormat="1" ht="19.5" customHeight="1">
      <c r="A35" s="108">
        <v>30</v>
      </c>
      <c r="B35" s="107" t="s">
        <v>41</v>
      </c>
      <c r="C35" s="163">
        <v>4215</v>
      </c>
      <c r="D35" s="164">
        <f>G35+J35+M35+P35+S35+V35</f>
        <v>73.1</v>
      </c>
      <c r="E35" s="160">
        <f t="shared" si="12"/>
        <v>67.3</v>
      </c>
      <c r="F35" s="160">
        <f>I35+L35+O35+R35+U35+X35</f>
        <v>5.8</v>
      </c>
      <c r="G35" s="165">
        <f>SUM(H35:I35)</f>
        <v>0</v>
      </c>
      <c r="H35" s="109">
        <v>0</v>
      </c>
      <c r="I35" s="109">
        <v>0</v>
      </c>
      <c r="J35" s="165">
        <f>SUM(K35:L35)</f>
        <v>58.5</v>
      </c>
      <c r="K35" s="109">
        <v>53.8</v>
      </c>
      <c r="L35" s="109">
        <v>4.7</v>
      </c>
      <c r="M35" s="165">
        <f>SUM(N35:O35)</f>
        <v>3.5</v>
      </c>
      <c r="N35" s="109">
        <v>2.5</v>
      </c>
      <c r="O35" s="109">
        <v>1</v>
      </c>
      <c r="P35" s="165">
        <f>SUM(Q35:R35)</f>
        <v>11.1</v>
      </c>
      <c r="Q35" s="109">
        <v>11</v>
      </c>
      <c r="R35" s="109">
        <v>0.1</v>
      </c>
      <c r="S35" s="165">
        <f>SUM(T35:U35)</f>
        <v>0</v>
      </c>
      <c r="T35" s="109">
        <v>0</v>
      </c>
      <c r="U35" s="109">
        <v>0</v>
      </c>
      <c r="V35" s="165">
        <f>SUM(W35:X35)</f>
        <v>0</v>
      </c>
      <c r="W35" s="109">
        <v>0</v>
      </c>
      <c r="X35" s="109">
        <v>0</v>
      </c>
      <c r="Y35" s="182">
        <v>20.6</v>
      </c>
      <c r="Z35" s="166">
        <f>D35+Y35</f>
        <v>93.69999999999999</v>
      </c>
      <c r="AA35" s="167">
        <f t="shared" si="3"/>
        <v>73.1</v>
      </c>
      <c r="AB35" s="183">
        <f>G35+J35+M35+S35+V35</f>
        <v>62</v>
      </c>
      <c r="AC35" s="184">
        <f>P35</f>
        <v>11.1</v>
      </c>
      <c r="AD35" s="185">
        <f t="shared" si="6"/>
        <v>578.0941083432186</v>
      </c>
      <c r="AE35" s="186">
        <f t="shared" si="7"/>
        <v>490.3123764333729</v>
      </c>
      <c r="AF35" s="187">
        <f t="shared" si="8"/>
        <v>87.78173190984577</v>
      </c>
      <c r="AG35" s="188">
        <f t="shared" si="9"/>
        <v>741.0043495452747</v>
      </c>
      <c r="AH35" s="189">
        <f t="shared" si="10"/>
        <v>162.91024120205614</v>
      </c>
      <c r="AI35" s="190">
        <f>AC35*100/AA35</f>
        <v>15.18467852257182</v>
      </c>
    </row>
    <row r="36" spans="1:35" s="180" customFormat="1" ht="19.5" customHeight="1">
      <c r="A36" s="108">
        <v>31</v>
      </c>
      <c r="B36" s="107" t="s">
        <v>95</v>
      </c>
      <c r="C36" s="163">
        <v>5741</v>
      </c>
      <c r="D36" s="164">
        <f t="shared" si="12"/>
        <v>106.30000000000001</v>
      </c>
      <c r="E36" s="160">
        <f t="shared" si="12"/>
        <v>103.30000000000001</v>
      </c>
      <c r="F36" s="160">
        <f t="shared" si="12"/>
        <v>3</v>
      </c>
      <c r="G36" s="165">
        <f t="shared" si="1"/>
        <v>0</v>
      </c>
      <c r="H36" s="109">
        <v>0</v>
      </c>
      <c r="I36" s="109">
        <v>0</v>
      </c>
      <c r="J36" s="165">
        <f t="shared" si="13"/>
        <v>66.80000000000001</v>
      </c>
      <c r="K36" s="109">
        <v>66.4</v>
      </c>
      <c r="L36" s="109">
        <v>0.4</v>
      </c>
      <c r="M36" s="165">
        <f t="shared" si="14"/>
        <v>4.3999999999999995</v>
      </c>
      <c r="N36" s="109">
        <v>4.1</v>
      </c>
      <c r="O36" s="109">
        <v>0.3</v>
      </c>
      <c r="P36" s="165">
        <f t="shared" si="15"/>
        <v>10</v>
      </c>
      <c r="Q36" s="109">
        <v>9.7</v>
      </c>
      <c r="R36" s="109">
        <v>0.3</v>
      </c>
      <c r="S36" s="165">
        <f t="shared" si="16"/>
        <v>0</v>
      </c>
      <c r="T36" s="109">
        <v>0</v>
      </c>
      <c r="U36" s="109">
        <v>0</v>
      </c>
      <c r="V36" s="165">
        <f>SUM(W36:X36)</f>
        <v>25.1</v>
      </c>
      <c r="W36" s="109">
        <v>23.1</v>
      </c>
      <c r="X36" s="109">
        <v>2</v>
      </c>
      <c r="Y36" s="182">
        <v>18.1</v>
      </c>
      <c r="Z36" s="166">
        <f t="shared" si="2"/>
        <v>124.4</v>
      </c>
      <c r="AA36" s="167">
        <f t="shared" si="3"/>
        <v>106.30000000000001</v>
      </c>
      <c r="AB36" s="183">
        <f t="shared" si="4"/>
        <v>96.30000000000001</v>
      </c>
      <c r="AC36" s="184">
        <f t="shared" si="5"/>
        <v>10</v>
      </c>
      <c r="AD36" s="185">
        <f t="shared" si="6"/>
        <v>617.1979329965744</v>
      </c>
      <c r="AE36" s="186">
        <f t="shared" si="7"/>
        <v>559.1360390175929</v>
      </c>
      <c r="AF36" s="187">
        <f t="shared" si="8"/>
        <v>58.0618939789816</v>
      </c>
      <c r="AG36" s="188">
        <f t="shared" si="9"/>
        <v>722.2899610985312</v>
      </c>
      <c r="AH36" s="189">
        <f t="shared" si="10"/>
        <v>105.09202810195669</v>
      </c>
      <c r="AI36" s="190">
        <f t="shared" si="11"/>
        <v>9.40733772342427</v>
      </c>
    </row>
    <row r="37" spans="1:35" s="180" customFormat="1" ht="19.5" customHeight="1">
      <c r="A37" s="108">
        <v>32</v>
      </c>
      <c r="B37" s="107" t="s">
        <v>84</v>
      </c>
      <c r="C37" s="163">
        <v>16626</v>
      </c>
      <c r="D37" s="164">
        <f t="shared" si="12"/>
        <v>291.3</v>
      </c>
      <c r="E37" s="160">
        <f t="shared" si="12"/>
        <v>244.60000000000002</v>
      </c>
      <c r="F37" s="160">
        <f t="shared" si="12"/>
        <v>46.7</v>
      </c>
      <c r="G37" s="165">
        <f t="shared" si="1"/>
        <v>0</v>
      </c>
      <c r="H37" s="109">
        <v>0</v>
      </c>
      <c r="I37" s="109">
        <v>0</v>
      </c>
      <c r="J37" s="165">
        <f t="shared" si="13"/>
        <v>229.3</v>
      </c>
      <c r="K37" s="109">
        <v>193.9</v>
      </c>
      <c r="L37" s="109">
        <v>35.4</v>
      </c>
      <c r="M37" s="165">
        <f t="shared" si="14"/>
        <v>22.3</v>
      </c>
      <c r="N37" s="109">
        <v>13.5</v>
      </c>
      <c r="O37" s="109">
        <v>8.8</v>
      </c>
      <c r="P37" s="165">
        <f t="shared" si="15"/>
        <v>39.7</v>
      </c>
      <c r="Q37" s="109">
        <v>37.2</v>
      </c>
      <c r="R37" s="109">
        <v>2.5</v>
      </c>
      <c r="S37" s="165">
        <f t="shared" si="16"/>
        <v>0</v>
      </c>
      <c r="T37" s="109">
        <v>0</v>
      </c>
      <c r="U37" s="109">
        <v>0</v>
      </c>
      <c r="V37" s="165">
        <f t="shared" si="17"/>
        <v>0</v>
      </c>
      <c r="W37" s="109">
        <v>0</v>
      </c>
      <c r="X37" s="109">
        <v>0</v>
      </c>
      <c r="Y37" s="182">
        <v>59.9</v>
      </c>
      <c r="Z37" s="166">
        <f t="shared" si="2"/>
        <v>351.2</v>
      </c>
      <c r="AA37" s="167">
        <f t="shared" si="3"/>
        <v>291.3</v>
      </c>
      <c r="AB37" s="183">
        <f t="shared" si="4"/>
        <v>251.60000000000002</v>
      </c>
      <c r="AC37" s="184">
        <f t="shared" si="5"/>
        <v>39.7</v>
      </c>
      <c r="AD37" s="185">
        <f t="shared" si="6"/>
        <v>584.0250210513653</v>
      </c>
      <c r="AE37" s="186">
        <f t="shared" si="7"/>
        <v>504.43081117927744</v>
      </c>
      <c r="AF37" s="187">
        <f t="shared" si="8"/>
        <v>79.5942098720879</v>
      </c>
      <c r="AG37" s="188">
        <f t="shared" si="9"/>
        <v>704.1180480372108</v>
      </c>
      <c r="AH37" s="189">
        <f t="shared" si="10"/>
        <v>120.09302698584544</v>
      </c>
      <c r="AI37" s="190">
        <f t="shared" si="11"/>
        <v>13.628561620322692</v>
      </c>
    </row>
    <row r="38" spans="1:35" s="180" customFormat="1" ht="19.5" customHeight="1" thickBot="1">
      <c r="A38" s="197">
        <v>33</v>
      </c>
      <c r="B38" s="198" t="s">
        <v>43</v>
      </c>
      <c r="C38" s="199">
        <v>12344</v>
      </c>
      <c r="D38" s="200">
        <f t="shared" si="12"/>
        <v>186.5</v>
      </c>
      <c r="E38" s="168">
        <f t="shared" si="12"/>
        <v>163.7</v>
      </c>
      <c r="F38" s="168">
        <f t="shared" si="12"/>
        <v>22.8</v>
      </c>
      <c r="G38" s="201">
        <f t="shared" si="1"/>
        <v>0</v>
      </c>
      <c r="H38" s="202">
        <v>0</v>
      </c>
      <c r="I38" s="202">
        <v>0</v>
      </c>
      <c r="J38" s="201">
        <f t="shared" si="13"/>
        <v>120.39999999999999</v>
      </c>
      <c r="K38" s="202">
        <v>116.6</v>
      </c>
      <c r="L38" s="202">
        <v>3.8</v>
      </c>
      <c r="M38" s="201">
        <f t="shared" si="14"/>
        <v>7.199999999999999</v>
      </c>
      <c r="N38" s="202">
        <v>5.6</v>
      </c>
      <c r="O38" s="202">
        <v>1.6</v>
      </c>
      <c r="P38" s="201">
        <f t="shared" si="15"/>
        <v>26.700000000000003</v>
      </c>
      <c r="Q38" s="202">
        <v>26.6</v>
      </c>
      <c r="R38" s="202">
        <v>0.1</v>
      </c>
      <c r="S38" s="201">
        <f t="shared" si="16"/>
        <v>0</v>
      </c>
      <c r="T38" s="202">
        <v>0</v>
      </c>
      <c r="U38" s="202">
        <v>0</v>
      </c>
      <c r="V38" s="201">
        <f t="shared" si="17"/>
        <v>32.2</v>
      </c>
      <c r="W38" s="202">
        <v>14.9</v>
      </c>
      <c r="X38" s="202">
        <v>17.3</v>
      </c>
      <c r="Y38" s="203">
        <v>56.5</v>
      </c>
      <c r="Z38" s="204">
        <f t="shared" si="2"/>
        <v>243</v>
      </c>
      <c r="AA38" s="205">
        <f t="shared" si="3"/>
        <v>186.5</v>
      </c>
      <c r="AB38" s="206">
        <f t="shared" si="4"/>
        <v>159.8</v>
      </c>
      <c r="AC38" s="207">
        <f t="shared" si="5"/>
        <v>26.700000000000003</v>
      </c>
      <c r="AD38" s="208">
        <f t="shared" si="6"/>
        <v>503.6184921149276</v>
      </c>
      <c r="AE38" s="209">
        <f t="shared" si="7"/>
        <v>431.5186865413696</v>
      </c>
      <c r="AF38" s="210">
        <f t="shared" si="8"/>
        <v>72.09980557355802</v>
      </c>
      <c r="AG38" s="211">
        <f t="shared" si="9"/>
        <v>656.1892417368763</v>
      </c>
      <c r="AH38" s="212">
        <f t="shared" si="10"/>
        <v>152.57074962194858</v>
      </c>
      <c r="AI38" s="213">
        <f t="shared" si="11"/>
        <v>14.316353887399467</v>
      </c>
    </row>
    <row r="39" spans="1:34" s="12" customFormat="1" ht="15" customHeight="1">
      <c r="A39" s="13"/>
      <c r="C39" s="13"/>
      <c r="D39" s="7"/>
      <c r="E39" s="14"/>
      <c r="F39" s="14"/>
      <c r="AD39" s="15"/>
      <c r="AE39" s="15"/>
      <c r="AF39" s="15"/>
      <c r="AG39" s="15"/>
      <c r="AH39" s="15"/>
    </row>
    <row r="40" spans="1:34" s="12" customFormat="1" ht="15" customHeight="1">
      <c r="A40" s="13"/>
      <c r="C40" s="13"/>
      <c r="D40" s="7"/>
      <c r="E40" s="14"/>
      <c r="F40" s="14"/>
      <c r="AD40" s="15"/>
      <c r="AE40" s="15"/>
      <c r="AF40" s="15"/>
      <c r="AG40" s="15"/>
      <c r="AH40" s="15"/>
    </row>
    <row r="41" spans="1:34" s="12" customFormat="1" ht="15" customHeight="1">
      <c r="A41" s="13"/>
      <c r="C41" s="13"/>
      <c r="D41" s="16"/>
      <c r="E41" s="14"/>
      <c r="F41" s="14"/>
      <c r="AD41" s="15"/>
      <c r="AE41" s="15"/>
      <c r="AF41" s="15"/>
      <c r="AG41" s="15"/>
      <c r="AH41" s="15"/>
    </row>
    <row r="42" spans="1:34" s="12" customFormat="1" ht="15" customHeight="1">
      <c r="A42" s="13"/>
      <c r="C42" s="13"/>
      <c r="D42" s="16"/>
      <c r="E42" s="14"/>
      <c r="F42" s="14"/>
      <c r="AD42" s="15"/>
      <c r="AE42" s="15"/>
      <c r="AF42" s="15"/>
      <c r="AG42" s="15"/>
      <c r="AH42" s="15"/>
    </row>
    <row r="43" spans="1:34" s="12" customFormat="1" ht="15" customHeight="1">
      <c r="A43" s="13"/>
      <c r="C43" s="13"/>
      <c r="D43" s="16"/>
      <c r="E43" s="14"/>
      <c r="F43" s="14"/>
      <c r="AD43" s="15"/>
      <c r="AE43" s="15"/>
      <c r="AF43" s="15"/>
      <c r="AG43" s="15"/>
      <c r="AH43" s="15"/>
    </row>
    <row r="44" spans="1:34" s="12" customFormat="1" ht="15" customHeight="1">
      <c r="A44" s="13"/>
      <c r="C44" s="13"/>
      <c r="D44" s="16"/>
      <c r="E44" s="14"/>
      <c r="F44" s="14"/>
      <c r="AD44" s="15"/>
      <c r="AE44" s="15"/>
      <c r="AF44" s="15"/>
      <c r="AG44" s="15"/>
      <c r="AH44" s="15"/>
    </row>
    <row r="45" spans="1:34" s="12" customFormat="1" ht="15" customHeight="1">
      <c r="A45" s="13"/>
      <c r="C45" s="13"/>
      <c r="D45" s="16"/>
      <c r="E45" s="14"/>
      <c r="F45" s="14"/>
      <c r="AD45" s="15"/>
      <c r="AE45" s="15"/>
      <c r="AF45" s="15"/>
      <c r="AG45" s="15"/>
      <c r="AH45" s="15"/>
    </row>
    <row r="46" spans="1:34" s="12" customFormat="1" ht="15" customHeight="1">
      <c r="A46" s="13"/>
      <c r="C46" s="13"/>
      <c r="D46" s="16"/>
      <c r="E46" s="14"/>
      <c r="F46" s="14"/>
      <c r="AD46" s="15"/>
      <c r="AE46" s="15"/>
      <c r="AF46" s="15"/>
      <c r="AG46" s="15"/>
      <c r="AH46" s="15"/>
    </row>
    <row r="47" spans="1:34" s="12" customFormat="1" ht="15" customHeight="1">
      <c r="A47" s="13"/>
      <c r="C47" s="13"/>
      <c r="D47" s="16"/>
      <c r="E47" s="14"/>
      <c r="F47" s="14"/>
      <c r="AD47" s="15"/>
      <c r="AE47" s="15"/>
      <c r="AF47" s="15"/>
      <c r="AG47" s="15"/>
      <c r="AH47" s="15"/>
    </row>
    <row r="48" spans="1:34" s="12" customFormat="1" ht="15" customHeight="1">
      <c r="A48" s="13"/>
      <c r="C48" s="13"/>
      <c r="D48" s="16"/>
      <c r="E48" s="14"/>
      <c r="F48" s="14"/>
      <c r="AD48" s="15"/>
      <c r="AE48" s="15"/>
      <c r="AF48" s="15"/>
      <c r="AG48" s="15"/>
      <c r="AH48" s="15"/>
    </row>
    <row r="49" spans="1:34" s="12" customFormat="1" ht="15" customHeight="1">
      <c r="A49" s="13"/>
      <c r="C49" s="13"/>
      <c r="D49" s="16"/>
      <c r="E49" s="14"/>
      <c r="F49" s="14"/>
      <c r="AD49" s="15"/>
      <c r="AE49" s="15"/>
      <c r="AF49" s="15"/>
      <c r="AG49" s="15"/>
      <c r="AH49" s="15"/>
    </row>
    <row r="50" spans="1:34" s="12" customFormat="1" ht="15" customHeight="1">
      <c r="A50" s="13"/>
      <c r="C50" s="13"/>
      <c r="D50" s="16"/>
      <c r="E50" s="14"/>
      <c r="F50" s="14"/>
      <c r="AD50" s="15"/>
      <c r="AE50" s="15"/>
      <c r="AF50" s="15"/>
      <c r="AG50" s="15"/>
      <c r="AH50" s="15"/>
    </row>
    <row r="51" spans="1:34" s="12" customFormat="1" ht="15" customHeight="1">
      <c r="A51" s="13"/>
      <c r="C51" s="13"/>
      <c r="D51" s="16"/>
      <c r="E51" s="14"/>
      <c r="F51" s="14"/>
      <c r="AD51" s="15"/>
      <c r="AE51" s="15"/>
      <c r="AF51" s="15"/>
      <c r="AG51" s="15"/>
      <c r="AH51" s="15"/>
    </row>
    <row r="52" spans="1:34" s="12" customFormat="1" ht="15" customHeight="1">
      <c r="A52" s="13"/>
      <c r="C52" s="13"/>
      <c r="D52" s="16"/>
      <c r="E52" s="14"/>
      <c r="F52" s="14"/>
      <c r="AD52" s="15"/>
      <c r="AE52" s="15"/>
      <c r="AF52" s="15"/>
      <c r="AG52" s="15"/>
      <c r="AH52" s="15"/>
    </row>
    <row r="53" spans="1:34" s="12" customFormat="1" ht="15" customHeight="1">
      <c r="A53" s="13"/>
      <c r="C53" s="13"/>
      <c r="D53" s="16"/>
      <c r="E53" s="14"/>
      <c r="F53" s="14"/>
      <c r="AD53" s="15"/>
      <c r="AE53" s="15"/>
      <c r="AF53" s="15"/>
      <c r="AG53" s="15"/>
      <c r="AH53" s="15"/>
    </row>
    <row r="54" spans="1:34" s="12" customFormat="1" ht="15" customHeight="1">
      <c r="A54" s="13"/>
      <c r="C54" s="13"/>
      <c r="D54" s="16"/>
      <c r="E54" s="14"/>
      <c r="F54" s="14"/>
      <c r="AD54" s="15"/>
      <c r="AE54" s="15"/>
      <c r="AF54" s="15"/>
      <c r="AG54" s="15"/>
      <c r="AH54" s="15"/>
    </row>
    <row r="55" spans="1:34" s="12" customFormat="1" ht="15" customHeight="1">
      <c r="A55" s="13"/>
      <c r="C55" s="13"/>
      <c r="D55" s="16"/>
      <c r="E55" s="14"/>
      <c r="F55" s="14"/>
      <c r="AD55" s="15"/>
      <c r="AE55" s="15"/>
      <c r="AF55" s="15"/>
      <c r="AG55" s="15"/>
      <c r="AH55" s="15"/>
    </row>
    <row r="56" spans="1:34" s="12" customFormat="1" ht="15" customHeight="1">
      <c r="A56" s="13"/>
      <c r="C56" s="13"/>
      <c r="D56" s="16"/>
      <c r="E56" s="14"/>
      <c r="F56" s="14"/>
      <c r="AD56" s="15"/>
      <c r="AE56" s="15"/>
      <c r="AF56" s="15"/>
      <c r="AG56" s="15"/>
      <c r="AH56" s="15"/>
    </row>
    <row r="57" spans="1:34" s="12" customFormat="1" ht="15" customHeight="1">
      <c r="A57" s="13"/>
      <c r="C57" s="13"/>
      <c r="D57" s="16"/>
      <c r="E57" s="14"/>
      <c r="F57" s="14"/>
      <c r="AD57" s="15"/>
      <c r="AE57" s="15"/>
      <c r="AF57" s="15"/>
      <c r="AG57" s="15"/>
      <c r="AH57" s="15"/>
    </row>
    <row r="58" spans="1:34" s="12" customFormat="1" ht="15" customHeight="1">
      <c r="A58" s="13"/>
      <c r="C58" s="13"/>
      <c r="D58" s="16"/>
      <c r="E58" s="14"/>
      <c r="F58" s="14"/>
      <c r="AD58" s="15"/>
      <c r="AE58" s="15"/>
      <c r="AF58" s="15"/>
      <c r="AG58" s="15"/>
      <c r="AH58" s="15"/>
    </row>
    <row r="59" spans="1:34" s="12" customFormat="1" ht="15" customHeight="1">
      <c r="A59" s="13"/>
      <c r="C59" s="13"/>
      <c r="D59" s="16"/>
      <c r="E59" s="14"/>
      <c r="F59" s="14"/>
      <c r="AD59" s="15"/>
      <c r="AE59" s="15"/>
      <c r="AF59" s="15"/>
      <c r="AG59" s="15"/>
      <c r="AH59" s="15"/>
    </row>
    <row r="60" spans="1:34" s="12" customFormat="1" ht="15" customHeight="1">
      <c r="A60" s="13"/>
      <c r="C60" s="13"/>
      <c r="D60" s="16"/>
      <c r="E60" s="14"/>
      <c r="F60" s="14"/>
      <c r="AD60" s="15"/>
      <c r="AE60" s="15"/>
      <c r="AF60" s="15"/>
      <c r="AG60" s="15"/>
      <c r="AH60" s="15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1">
      <selection activeCell="H20" sqref="H20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347" t="s">
        <v>113</v>
      </c>
      <c r="B1" s="348"/>
      <c r="C1" s="353" t="s">
        <v>0</v>
      </c>
      <c r="D1" s="130"/>
      <c r="E1" s="131"/>
      <c r="F1" s="131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3"/>
      <c r="AA1" s="331" t="s">
        <v>1</v>
      </c>
      <c r="AB1" s="332"/>
      <c r="AC1" s="333"/>
      <c r="AD1" s="337" t="s">
        <v>2</v>
      </c>
      <c r="AE1" s="337"/>
      <c r="AF1" s="337"/>
      <c r="AG1" s="341" t="s">
        <v>3</v>
      </c>
      <c r="AH1" s="344" t="s">
        <v>4</v>
      </c>
      <c r="AI1" s="316" t="s">
        <v>5</v>
      </c>
    </row>
    <row r="2" spans="1:35" ht="19.5" customHeight="1">
      <c r="A2" s="349"/>
      <c r="B2" s="350"/>
      <c r="C2" s="354"/>
      <c r="D2" s="319" t="s">
        <v>1</v>
      </c>
      <c r="E2" s="320"/>
      <c r="F2" s="321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4"/>
      <c r="Y2" s="325" t="s">
        <v>6</v>
      </c>
      <c r="Z2" s="327" t="s">
        <v>7</v>
      </c>
      <c r="AA2" s="334"/>
      <c r="AB2" s="335"/>
      <c r="AC2" s="336"/>
      <c r="AD2" s="338"/>
      <c r="AE2" s="338"/>
      <c r="AF2" s="338"/>
      <c r="AG2" s="342"/>
      <c r="AH2" s="345"/>
      <c r="AI2" s="317"/>
    </row>
    <row r="3" spans="1:35" ht="19.5" customHeight="1">
      <c r="A3" s="349"/>
      <c r="B3" s="350"/>
      <c r="C3" s="354"/>
      <c r="D3" s="322"/>
      <c r="E3" s="320"/>
      <c r="F3" s="320"/>
      <c r="G3" s="329" t="s">
        <v>8</v>
      </c>
      <c r="H3" s="330"/>
      <c r="I3" s="330"/>
      <c r="J3" s="329" t="s">
        <v>9</v>
      </c>
      <c r="K3" s="330"/>
      <c r="L3" s="330"/>
      <c r="M3" s="329" t="s">
        <v>10</v>
      </c>
      <c r="N3" s="330"/>
      <c r="O3" s="330"/>
      <c r="P3" s="329" t="s">
        <v>11</v>
      </c>
      <c r="Q3" s="330"/>
      <c r="R3" s="330"/>
      <c r="S3" s="329" t="s">
        <v>12</v>
      </c>
      <c r="T3" s="330"/>
      <c r="U3" s="330"/>
      <c r="V3" s="329" t="s">
        <v>13</v>
      </c>
      <c r="W3" s="330"/>
      <c r="X3" s="330"/>
      <c r="Y3" s="325"/>
      <c r="Z3" s="327"/>
      <c r="AA3" s="334"/>
      <c r="AB3" s="335"/>
      <c r="AC3" s="336"/>
      <c r="AD3" s="338"/>
      <c r="AE3" s="338"/>
      <c r="AF3" s="338"/>
      <c r="AG3" s="342"/>
      <c r="AH3" s="345"/>
      <c r="AI3" s="317"/>
    </row>
    <row r="4" spans="1:35" ht="19.5" customHeight="1" thickBot="1">
      <c r="A4" s="351"/>
      <c r="B4" s="352"/>
      <c r="C4" s="355"/>
      <c r="D4" s="134" t="s">
        <v>14</v>
      </c>
      <c r="E4" s="135" t="s">
        <v>15</v>
      </c>
      <c r="F4" s="135" t="s">
        <v>16</v>
      </c>
      <c r="G4" s="136" t="s">
        <v>14</v>
      </c>
      <c r="H4" s="137" t="s">
        <v>15</v>
      </c>
      <c r="I4" s="137" t="s">
        <v>16</v>
      </c>
      <c r="J4" s="136" t="s">
        <v>14</v>
      </c>
      <c r="K4" s="137" t="s">
        <v>15</v>
      </c>
      <c r="L4" s="137" t="s">
        <v>16</v>
      </c>
      <c r="M4" s="136" t="s">
        <v>14</v>
      </c>
      <c r="N4" s="137" t="s">
        <v>15</v>
      </c>
      <c r="O4" s="137" t="s">
        <v>16</v>
      </c>
      <c r="P4" s="136" t="s">
        <v>14</v>
      </c>
      <c r="Q4" s="137" t="s">
        <v>15</v>
      </c>
      <c r="R4" s="137" t="s">
        <v>16</v>
      </c>
      <c r="S4" s="136" t="s">
        <v>14</v>
      </c>
      <c r="T4" s="137" t="s">
        <v>15</v>
      </c>
      <c r="U4" s="137" t="s">
        <v>16</v>
      </c>
      <c r="V4" s="136" t="s">
        <v>14</v>
      </c>
      <c r="W4" s="137" t="s">
        <v>15</v>
      </c>
      <c r="X4" s="137" t="s">
        <v>16</v>
      </c>
      <c r="Y4" s="326"/>
      <c r="Z4" s="328"/>
      <c r="AA4" s="138" t="s">
        <v>14</v>
      </c>
      <c r="AB4" s="137" t="s">
        <v>97</v>
      </c>
      <c r="AC4" s="139" t="s">
        <v>17</v>
      </c>
      <c r="AD4" s="140"/>
      <c r="AE4" s="141" t="s">
        <v>97</v>
      </c>
      <c r="AF4" s="142" t="s">
        <v>17</v>
      </c>
      <c r="AG4" s="343"/>
      <c r="AH4" s="346"/>
      <c r="AI4" s="318"/>
    </row>
    <row r="5" spans="1:35" s="2" customFormat="1" ht="39.75" customHeight="1" thickBot="1">
      <c r="A5" s="339" t="s">
        <v>18</v>
      </c>
      <c r="B5" s="340"/>
      <c r="C5" s="143">
        <f>SUM(C6:C38)</f>
        <v>1239882</v>
      </c>
      <c r="D5" s="144">
        <f>SUM(E5:F5)</f>
        <v>24180.699999999993</v>
      </c>
      <c r="E5" s="145">
        <f>SUM(E6:E38)</f>
        <v>22413.199999999993</v>
      </c>
      <c r="F5" s="145">
        <f>SUM(F6:F38)</f>
        <v>1767.4999999999998</v>
      </c>
      <c r="G5" s="146">
        <f aca="true" t="shared" si="0" ref="G5:AC5">SUM(G6:G38)</f>
        <v>547.9</v>
      </c>
      <c r="H5" s="146">
        <f t="shared" si="0"/>
        <v>547.9</v>
      </c>
      <c r="I5" s="146">
        <f t="shared" si="0"/>
        <v>0</v>
      </c>
      <c r="J5" s="146">
        <f t="shared" si="0"/>
        <v>18937.299999999996</v>
      </c>
      <c r="K5" s="146">
        <f t="shared" si="0"/>
        <v>17816.299999999996</v>
      </c>
      <c r="L5" s="146">
        <f t="shared" si="0"/>
        <v>1120.9999999999998</v>
      </c>
      <c r="M5" s="146">
        <f t="shared" si="0"/>
        <v>1018.3000000000001</v>
      </c>
      <c r="N5" s="146">
        <f t="shared" si="0"/>
        <v>762.3</v>
      </c>
      <c r="O5" s="146">
        <f t="shared" si="0"/>
        <v>256</v>
      </c>
      <c r="P5" s="146">
        <f t="shared" si="0"/>
        <v>3126.3000000000015</v>
      </c>
      <c r="Q5" s="146">
        <f t="shared" si="0"/>
        <v>3026.8</v>
      </c>
      <c r="R5" s="146">
        <f t="shared" si="0"/>
        <v>99.50000000000001</v>
      </c>
      <c r="S5" s="146">
        <f t="shared" si="0"/>
        <v>0.4</v>
      </c>
      <c r="T5" s="146">
        <f t="shared" si="0"/>
        <v>0.3</v>
      </c>
      <c r="U5" s="146">
        <f t="shared" si="0"/>
        <v>0.1</v>
      </c>
      <c r="V5" s="146">
        <f t="shared" si="0"/>
        <v>550.4999999999999</v>
      </c>
      <c r="W5" s="146">
        <f t="shared" si="0"/>
        <v>259.59999999999997</v>
      </c>
      <c r="X5" s="146">
        <f t="shared" si="0"/>
        <v>290.90000000000003</v>
      </c>
      <c r="Y5" s="147">
        <f t="shared" si="0"/>
        <v>12376.699999999999</v>
      </c>
      <c r="Z5" s="148">
        <f t="shared" si="0"/>
        <v>36557.399999999994</v>
      </c>
      <c r="AA5" s="149">
        <f t="shared" si="0"/>
        <v>24180.699999999997</v>
      </c>
      <c r="AB5" s="150">
        <f t="shared" si="0"/>
        <v>21054.399999999994</v>
      </c>
      <c r="AC5" s="151">
        <f t="shared" si="0"/>
        <v>3126.3000000000015</v>
      </c>
      <c r="AD5" s="152">
        <f>AA5/C5/31*1000000</f>
        <v>629.110335213481</v>
      </c>
      <c r="AE5" s="153">
        <f>AB5/C5/31*1000000</f>
        <v>547.7732506386792</v>
      </c>
      <c r="AF5" s="154">
        <f>AC5/C5/31*1000000</f>
        <v>81.33708457480166</v>
      </c>
      <c r="AG5" s="155">
        <f>Z5/C5/31*1000000</f>
        <v>951.1154833620742</v>
      </c>
      <c r="AH5" s="156">
        <f>Y5/C5/31*1000000</f>
        <v>322.00514814859326</v>
      </c>
      <c r="AI5" s="157">
        <f>AC5*100/AA5</f>
        <v>12.928906111072061</v>
      </c>
    </row>
    <row r="6" spans="1:35" s="180" customFormat="1" ht="19.5" customHeight="1" thickTop="1">
      <c r="A6" s="103">
        <v>1</v>
      </c>
      <c r="B6" s="104" t="s">
        <v>19</v>
      </c>
      <c r="C6" s="158">
        <v>289065</v>
      </c>
      <c r="D6" s="159">
        <f>G6+J6+M6+P6+S6+V6</f>
        <v>5577.700000000001</v>
      </c>
      <c r="E6" s="160">
        <f>H6+K6+N6+Q6+T6+W6</f>
        <v>5489.8</v>
      </c>
      <c r="F6" s="160">
        <f>I6+L6+O6+R6+U6+X6</f>
        <v>87.9</v>
      </c>
      <c r="G6" s="161">
        <f aca="true" t="shared" si="1" ref="G6:G38">SUM(H6:I6)</f>
        <v>0</v>
      </c>
      <c r="H6" s="105">
        <v>0</v>
      </c>
      <c r="I6" s="105">
        <v>0</v>
      </c>
      <c r="J6" s="161">
        <f>SUM(K6:L6)</f>
        <v>4404.1</v>
      </c>
      <c r="K6" s="105">
        <v>4341.1</v>
      </c>
      <c r="L6" s="105">
        <v>63</v>
      </c>
      <c r="M6" s="161">
        <f>SUM(N6:O6)</f>
        <v>264.59999999999997</v>
      </c>
      <c r="N6" s="105">
        <v>258.4</v>
      </c>
      <c r="O6" s="105">
        <v>6.2</v>
      </c>
      <c r="P6" s="161">
        <f>SUM(Q6:R6)</f>
        <v>814.5999999999999</v>
      </c>
      <c r="Q6" s="105">
        <v>812.3</v>
      </c>
      <c r="R6" s="105">
        <v>2.3</v>
      </c>
      <c r="S6" s="161">
        <f>SUM(T6:U6)</f>
        <v>0</v>
      </c>
      <c r="T6" s="105">
        <v>0</v>
      </c>
      <c r="U6" s="105">
        <v>0</v>
      </c>
      <c r="V6" s="161">
        <f>SUM(W6:X6)</f>
        <v>94.4</v>
      </c>
      <c r="W6" s="105">
        <v>78</v>
      </c>
      <c r="X6" s="105">
        <v>16.4</v>
      </c>
      <c r="Y6" s="170">
        <v>3991.1</v>
      </c>
      <c r="Z6" s="162">
        <f aca="true" t="shared" si="2" ref="Z6:Z38">D6+Y6</f>
        <v>9568.800000000001</v>
      </c>
      <c r="AA6" s="171">
        <f aca="true" t="shared" si="3" ref="AA6:AA38">SUM(AB6:AC6)</f>
        <v>5577.700000000001</v>
      </c>
      <c r="AB6" s="172">
        <f aca="true" t="shared" si="4" ref="AB6:AB38">G6+J6+M6+S6+V6</f>
        <v>4763.1</v>
      </c>
      <c r="AC6" s="173">
        <f aca="true" t="shared" si="5" ref="AC6:AC38">P6</f>
        <v>814.5999999999999</v>
      </c>
      <c r="AD6" s="174">
        <f aca="true" t="shared" si="6" ref="AD6:AD38">AA6/C6/31*1000000</f>
        <v>622.440649859419</v>
      </c>
      <c r="AE6" s="175">
        <f aca="true" t="shared" si="7" ref="AE6:AE38">AB6/C6/31*1000000</f>
        <v>531.5357691065132</v>
      </c>
      <c r="AF6" s="176">
        <f aca="true" t="shared" si="8" ref="AF6:AF38">AC6/C6/31*1000000</f>
        <v>90.90488075290577</v>
      </c>
      <c r="AG6" s="177">
        <f aca="true" t="shared" si="9" ref="AG6:AG38">Z6/C6/31*1000000</f>
        <v>1067.8254639680883</v>
      </c>
      <c r="AH6" s="178">
        <f aca="true" t="shared" si="10" ref="AH6:AH38">Y6/C6/31*1000000</f>
        <v>445.38481410866956</v>
      </c>
      <c r="AI6" s="179">
        <f aca="true" t="shared" si="11" ref="AI6:AI38">AC6*100/AA6</f>
        <v>14.604586119726765</v>
      </c>
    </row>
    <row r="7" spans="1:35" s="181" customFormat="1" ht="19.5" customHeight="1">
      <c r="A7" s="102">
        <v>2</v>
      </c>
      <c r="B7" s="106" t="s">
        <v>20</v>
      </c>
      <c r="C7" s="163">
        <v>52129</v>
      </c>
      <c r="D7" s="159">
        <f aca="true" t="shared" si="12" ref="D7:F38">G7+J7+M7+P7+S7+V7</f>
        <v>1240</v>
      </c>
      <c r="E7" s="160">
        <f t="shared" si="12"/>
        <v>1013.3</v>
      </c>
      <c r="F7" s="160">
        <f t="shared" si="12"/>
        <v>226.7</v>
      </c>
      <c r="G7" s="161">
        <f>SUM(H7:I7)</f>
        <v>0</v>
      </c>
      <c r="H7" s="105">
        <v>0</v>
      </c>
      <c r="I7" s="105">
        <v>0</v>
      </c>
      <c r="J7" s="161">
        <f>SUM(K7:L7)</f>
        <v>966.3</v>
      </c>
      <c r="K7" s="105">
        <v>870.8</v>
      </c>
      <c r="L7" s="105">
        <v>95.5</v>
      </c>
      <c r="M7" s="161">
        <f>SUM(N7:O7)</f>
        <v>47.3</v>
      </c>
      <c r="N7" s="105">
        <v>28.2</v>
      </c>
      <c r="O7" s="105">
        <v>19.1</v>
      </c>
      <c r="P7" s="161">
        <f>SUM(Q7:R7)</f>
        <v>143</v>
      </c>
      <c r="Q7" s="105">
        <v>107</v>
      </c>
      <c r="R7" s="105">
        <v>36</v>
      </c>
      <c r="S7" s="161">
        <f>SUM(T7:U7)</f>
        <v>0</v>
      </c>
      <c r="T7" s="105">
        <v>0</v>
      </c>
      <c r="U7" s="105">
        <v>0</v>
      </c>
      <c r="V7" s="161">
        <f>SUM(W7:X7)</f>
        <v>83.39999999999999</v>
      </c>
      <c r="W7" s="105">
        <v>7.3</v>
      </c>
      <c r="X7" s="105">
        <v>76.1</v>
      </c>
      <c r="Y7" s="170">
        <v>569.4</v>
      </c>
      <c r="Z7" s="162">
        <f>D7+Y7</f>
        <v>1809.4</v>
      </c>
      <c r="AA7" s="171">
        <f>SUM(AB7:AC7)</f>
        <v>1240</v>
      </c>
      <c r="AB7" s="172">
        <f>G7+J7+M7+S7+V7</f>
        <v>1097</v>
      </c>
      <c r="AC7" s="173">
        <f>P7</f>
        <v>143</v>
      </c>
      <c r="AD7" s="174">
        <f t="shared" si="6"/>
        <v>767.32720750446</v>
      </c>
      <c r="AE7" s="175">
        <f t="shared" si="7"/>
        <v>678.8370537358006</v>
      </c>
      <c r="AF7" s="176">
        <f t="shared" si="8"/>
        <v>88.49015376865951</v>
      </c>
      <c r="AG7" s="177">
        <f t="shared" si="9"/>
        <v>1119.6789106923952</v>
      </c>
      <c r="AH7" s="178">
        <f t="shared" si="10"/>
        <v>352.3517031879352</v>
      </c>
      <c r="AI7" s="179">
        <f>AC7*100/AA7</f>
        <v>11.53225806451613</v>
      </c>
    </row>
    <row r="8" spans="1:35" s="181" customFormat="1" ht="19.5" customHeight="1">
      <c r="A8" s="102">
        <v>3</v>
      </c>
      <c r="B8" s="107" t="s">
        <v>21</v>
      </c>
      <c r="C8" s="163">
        <v>36084</v>
      </c>
      <c r="D8" s="159">
        <f t="shared" si="12"/>
        <v>811.3</v>
      </c>
      <c r="E8" s="160">
        <f t="shared" si="12"/>
        <v>699.8000000000001</v>
      </c>
      <c r="F8" s="160">
        <f t="shared" si="12"/>
        <v>111.5</v>
      </c>
      <c r="G8" s="161">
        <f>SUM(H8:I8)</f>
        <v>0</v>
      </c>
      <c r="H8" s="105">
        <v>0</v>
      </c>
      <c r="I8" s="105">
        <v>0</v>
      </c>
      <c r="J8" s="161">
        <f>SUM(K8:L8)</f>
        <v>695.8</v>
      </c>
      <c r="K8" s="105">
        <v>627.4</v>
      </c>
      <c r="L8" s="105">
        <v>68.4</v>
      </c>
      <c r="M8" s="161">
        <f>SUM(N8:O8)</f>
        <v>84</v>
      </c>
      <c r="N8" s="105">
        <v>45.7</v>
      </c>
      <c r="O8" s="105">
        <v>38.3</v>
      </c>
      <c r="P8" s="161">
        <f>SUM(Q8:R8)</f>
        <v>31.5</v>
      </c>
      <c r="Q8" s="105">
        <v>26.7</v>
      </c>
      <c r="R8" s="105">
        <v>4.8</v>
      </c>
      <c r="S8" s="161">
        <f>SUM(T8:U8)</f>
        <v>0</v>
      </c>
      <c r="T8" s="105">
        <v>0</v>
      </c>
      <c r="U8" s="105">
        <v>0</v>
      </c>
      <c r="V8" s="161">
        <f>SUM(W8:X8)</f>
        <v>0</v>
      </c>
      <c r="W8" s="105">
        <v>0</v>
      </c>
      <c r="X8" s="105">
        <v>0</v>
      </c>
      <c r="Y8" s="170">
        <v>87.5</v>
      </c>
      <c r="Z8" s="162">
        <f>D8+Y8</f>
        <v>898.8</v>
      </c>
      <c r="AA8" s="171">
        <f>SUM(AB8:AC8)</f>
        <v>811.3</v>
      </c>
      <c r="AB8" s="172">
        <f>G8+J8+M8+S8+V8</f>
        <v>779.8</v>
      </c>
      <c r="AC8" s="173">
        <f>P8</f>
        <v>31.5</v>
      </c>
      <c r="AD8" s="174">
        <f t="shared" si="6"/>
        <v>725.2790084784249</v>
      </c>
      <c r="AE8" s="175">
        <f t="shared" si="7"/>
        <v>697.1189089257681</v>
      </c>
      <c r="AF8" s="176">
        <f t="shared" si="8"/>
        <v>28.160099552656703</v>
      </c>
      <c r="AG8" s="177">
        <f t="shared" si="9"/>
        <v>803.5015072358045</v>
      </c>
      <c r="AH8" s="178">
        <f t="shared" si="10"/>
        <v>78.22249875737974</v>
      </c>
      <c r="AI8" s="179">
        <f>AC8*100/AA8</f>
        <v>3.8826574633304576</v>
      </c>
    </row>
    <row r="9" spans="1:35" s="180" customFormat="1" ht="19.5" customHeight="1">
      <c r="A9" s="108">
        <v>4</v>
      </c>
      <c r="B9" s="107" t="s">
        <v>22</v>
      </c>
      <c r="C9" s="163">
        <v>95554</v>
      </c>
      <c r="D9" s="164">
        <f t="shared" si="12"/>
        <v>1585.2</v>
      </c>
      <c r="E9" s="160">
        <f t="shared" si="12"/>
        <v>1541.7</v>
      </c>
      <c r="F9" s="160">
        <f t="shared" si="12"/>
        <v>43.50000000000001</v>
      </c>
      <c r="G9" s="165">
        <f t="shared" si="1"/>
        <v>0</v>
      </c>
      <c r="H9" s="109">
        <v>0</v>
      </c>
      <c r="I9" s="109">
        <v>0</v>
      </c>
      <c r="J9" s="165">
        <f aca="true" t="shared" si="13" ref="J9:J38">SUM(K9:L9)</f>
        <v>1384.3</v>
      </c>
      <c r="K9" s="109">
        <v>1353.2</v>
      </c>
      <c r="L9" s="109">
        <v>31.1</v>
      </c>
      <c r="M9" s="165">
        <f aca="true" t="shared" si="14" ref="M9:M38">SUM(N9:O9)</f>
        <v>67.3</v>
      </c>
      <c r="N9" s="109">
        <v>59.6</v>
      </c>
      <c r="O9" s="109">
        <v>7.7</v>
      </c>
      <c r="P9" s="165">
        <f aca="true" t="shared" si="15" ref="P9:P38">SUM(Q9:R9)</f>
        <v>128.9</v>
      </c>
      <c r="Q9" s="109">
        <v>128.9</v>
      </c>
      <c r="R9" s="109">
        <v>0</v>
      </c>
      <c r="S9" s="165">
        <f aca="true" t="shared" si="16" ref="S9:S38">SUM(T9:U9)</f>
        <v>0</v>
      </c>
      <c r="T9" s="109">
        <v>0</v>
      </c>
      <c r="U9" s="109">
        <v>0</v>
      </c>
      <c r="V9" s="165">
        <f aca="true" t="shared" si="17" ref="V9:V38">SUM(W9:X9)</f>
        <v>4.7</v>
      </c>
      <c r="W9" s="109">
        <v>0</v>
      </c>
      <c r="X9" s="109">
        <v>4.7</v>
      </c>
      <c r="Y9" s="182">
        <v>976.7</v>
      </c>
      <c r="Z9" s="166">
        <f t="shared" si="2"/>
        <v>2561.9</v>
      </c>
      <c r="AA9" s="167">
        <f t="shared" si="3"/>
        <v>1585.2</v>
      </c>
      <c r="AB9" s="183">
        <f t="shared" si="4"/>
        <v>1456.3</v>
      </c>
      <c r="AC9" s="184">
        <f t="shared" si="5"/>
        <v>128.9</v>
      </c>
      <c r="AD9" s="185">
        <f t="shared" si="6"/>
        <v>535.1474963996038</v>
      </c>
      <c r="AE9" s="186">
        <f t="shared" si="7"/>
        <v>491.63215935323177</v>
      </c>
      <c r="AF9" s="187">
        <f t="shared" si="8"/>
        <v>43.515337046372025</v>
      </c>
      <c r="AG9" s="188">
        <f t="shared" si="9"/>
        <v>864.8715436702909</v>
      </c>
      <c r="AH9" s="189">
        <f t="shared" si="10"/>
        <v>329.72404727068704</v>
      </c>
      <c r="AI9" s="190">
        <f t="shared" si="11"/>
        <v>8.131466061064849</v>
      </c>
    </row>
    <row r="10" spans="1:35" s="180" customFormat="1" ht="19.5" customHeight="1">
      <c r="A10" s="108">
        <v>5</v>
      </c>
      <c r="B10" s="107" t="s">
        <v>98</v>
      </c>
      <c r="C10" s="163">
        <v>92539</v>
      </c>
      <c r="D10" s="164">
        <f t="shared" si="12"/>
        <v>1543.9</v>
      </c>
      <c r="E10" s="160">
        <f t="shared" si="12"/>
        <v>1449.5</v>
      </c>
      <c r="F10" s="160">
        <f t="shared" si="12"/>
        <v>94.4</v>
      </c>
      <c r="G10" s="165">
        <f t="shared" si="1"/>
        <v>0</v>
      </c>
      <c r="H10" s="109">
        <v>0</v>
      </c>
      <c r="I10" s="109">
        <v>0</v>
      </c>
      <c r="J10" s="165">
        <f t="shared" si="13"/>
        <v>1185.6000000000001</v>
      </c>
      <c r="K10" s="109">
        <v>1114.7</v>
      </c>
      <c r="L10" s="109">
        <v>70.9</v>
      </c>
      <c r="M10" s="165">
        <f t="shared" si="14"/>
        <v>74.9</v>
      </c>
      <c r="N10" s="109">
        <v>51.4</v>
      </c>
      <c r="O10" s="109">
        <v>23.5</v>
      </c>
      <c r="P10" s="165">
        <f t="shared" si="15"/>
        <v>283.4</v>
      </c>
      <c r="Q10" s="109">
        <v>283.4</v>
      </c>
      <c r="R10" s="109">
        <v>0</v>
      </c>
      <c r="S10" s="165">
        <f t="shared" si="16"/>
        <v>0</v>
      </c>
      <c r="T10" s="109">
        <v>0</v>
      </c>
      <c r="U10" s="109">
        <v>0</v>
      </c>
      <c r="V10" s="165">
        <f t="shared" si="17"/>
        <v>0</v>
      </c>
      <c r="W10" s="109">
        <v>0</v>
      </c>
      <c r="X10" s="109">
        <v>0</v>
      </c>
      <c r="Y10" s="182">
        <v>796.8</v>
      </c>
      <c r="Z10" s="166">
        <f t="shared" si="2"/>
        <v>2340.7</v>
      </c>
      <c r="AA10" s="167">
        <f t="shared" si="3"/>
        <v>1543.9</v>
      </c>
      <c r="AB10" s="183">
        <f t="shared" si="4"/>
        <v>1260.5000000000002</v>
      </c>
      <c r="AC10" s="184">
        <f t="shared" si="5"/>
        <v>283.4</v>
      </c>
      <c r="AD10" s="185">
        <f t="shared" si="6"/>
        <v>538.1863409638272</v>
      </c>
      <c r="AE10" s="186">
        <f t="shared" si="7"/>
        <v>439.39625803802346</v>
      </c>
      <c r="AF10" s="187">
        <f t="shared" si="8"/>
        <v>98.7900829258039</v>
      </c>
      <c r="AG10" s="188">
        <f t="shared" si="9"/>
        <v>815.941944616899</v>
      </c>
      <c r="AH10" s="189">
        <f t="shared" si="10"/>
        <v>277.7556036530718</v>
      </c>
      <c r="AI10" s="190">
        <f t="shared" si="11"/>
        <v>18.356111147095017</v>
      </c>
    </row>
    <row r="11" spans="1:36" s="180" customFormat="1" ht="19.5" customHeight="1">
      <c r="A11" s="108">
        <v>6</v>
      </c>
      <c r="B11" s="107" t="s">
        <v>99</v>
      </c>
      <c r="C11" s="163">
        <v>34798</v>
      </c>
      <c r="D11" s="164">
        <f>G11+J11+M11+P11+S11+V11</f>
        <v>835.9</v>
      </c>
      <c r="E11" s="160">
        <f t="shared" si="12"/>
        <v>704.6</v>
      </c>
      <c r="F11" s="160">
        <f t="shared" si="12"/>
        <v>131.3</v>
      </c>
      <c r="G11" s="165">
        <f>SUM(H11:I11)</f>
        <v>0</v>
      </c>
      <c r="H11" s="109">
        <v>0</v>
      </c>
      <c r="I11" s="109">
        <v>0</v>
      </c>
      <c r="J11" s="165">
        <f t="shared" si="13"/>
        <v>699.4</v>
      </c>
      <c r="K11" s="109">
        <v>595.6</v>
      </c>
      <c r="L11" s="109">
        <v>103.8</v>
      </c>
      <c r="M11" s="165">
        <f t="shared" si="14"/>
        <v>44.7</v>
      </c>
      <c r="N11" s="109">
        <v>23.7</v>
      </c>
      <c r="O11" s="109">
        <v>21</v>
      </c>
      <c r="P11" s="165">
        <f t="shared" si="15"/>
        <v>91.8</v>
      </c>
      <c r="Q11" s="109">
        <v>85.3</v>
      </c>
      <c r="R11" s="109">
        <v>6.5</v>
      </c>
      <c r="S11" s="165">
        <f t="shared" si="16"/>
        <v>0</v>
      </c>
      <c r="T11" s="109">
        <v>0</v>
      </c>
      <c r="U11" s="109">
        <v>0</v>
      </c>
      <c r="V11" s="165">
        <f t="shared" si="17"/>
        <v>0</v>
      </c>
      <c r="W11" s="109">
        <v>0</v>
      </c>
      <c r="X11" s="109">
        <v>0</v>
      </c>
      <c r="Y11" s="182">
        <v>343.6</v>
      </c>
      <c r="Z11" s="166">
        <f t="shared" si="2"/>
        <v>1179.5</v>
      </c>
      <c r="AA11" s="167">
        <f t="shared" si="3"/>
        <v>835.9</v>
      </c>
      <c r="AB11" s="183">
        <f t="shared" si="4"/>
        <v>744.1</v>
      </c>
      <c r="AC11" s="184">
        <f t="shared" si="5"/>
        <v>91.8</v>
      </c>
      <c r="AD11" s="185">
        <f t="shared" si="6"/>
        <v>774.8869512337565</v>
      </c>
      <c r="AE11" s="186">
        <f t="shared" si="7"/>
        <v>689.7875109618833</v>
      </c>
      <c r="AF11" s="187">
        <f t="shared" si="8"/>
        <v>85.09944027187325</v>
      </c>
      <c r="AG11" s="188">
        <f t="shared" si="9"/>
        <v>1093.4072963036438</v>
      </c>
      <c r="AH11" s="189">
        <f t="shared" si="10"/>
        <v>318.52034506988724</v>
      </c>
      <c r="AI11" s="190">
        <f t="shared" si="11"/>
        <v>10.982174901303985</v>
      </c>
      <c r="AJ11" s="191"/>
    </row>
    <row r="12" spans="1:35" s="180" customFormat="1" ht="19.5" customHeight="1">
      <c r="A12" s="108">
        <v>7</v>
      </c>
      <c r="B12" s="107" t="s">
        <v>25</v>
      </c>
      <c r="C12" s="163">
        <v>26778</v>
      </c>
      <c r="D12" s="164">
        <f>G12+J12+M12+P12+S12+V12</f>
        <v>539.1</v>
      </c>
      <c r="E12" s="160">
        <f>H12+K12+N12+Q12+T12+W12</f>
        <v>509.29999999999995</v>
      </c>
      <c r="F12" s="160">
        <f>I12+L12+O12+R12+U12+X12</f>
        <v>29.800000000000004</v>
      </c>
      <c r="G12" s="165">
        <f>SUM(H12:I12)</f>
        <v>0</v>
      </c>
      <c r="H12" s="109">
        <v>0</v>
      </c>
      <c r="I12" s="109">
        <v>0</v>
      </c>
      <c r="J12" s="165">
        <f>SUM(K12:L12)</f>
        <v>405.59999999999997</v>
      </c>
      <c r="K12" s="109">
        <v>392.9</v>
      </c>
      <c r="L12" s="109">
        <v>12.7</v>
      </c>
      <c r="M12" s="165">
        <f>SUM(N12:O12)</f>
        <v>23.6</v>
      </c>
      <c r="N12" s="109">
        <v>20</v>
      </c>
      <c r="O12" s="109">
        <v>3.6</v>
      </c>
      <c r="P12" s="165">
        <f>SUM(Q12:R12)</f>
        <v>100.30000000000001</v>
      </c>
      <c r="Q12" s="109">
        <v>90.4</v>
      </c>
      <c r="R12" s="109">
        <v>9.9</v>
      </c>
      <c r="S12" s="165">
        <f t="shared" si="16"/>
        <v>0.4</v>
      </c>
      <c r="T12" s="109">
        <v>0.3</v>
      </c>
      <c r="U12" s="109">
        <v>0.1</v>
      </c>
      <c r="V12" s="165">
        <f>SUM(W12:X12)</f>
        <v>9.2</v>
      </c>
      <c r="W12" s="109">
        <v>5.7</v>
      </c>
      <c r="X12" s="109">
        <v>3.5</v>
      </c>
      <c r="Y12" s="182">
        <v>225.5</v>
      </c>
      <c r="Z12" s="166">
        <f>D12+Y12</f>
        <v>764.6</v>
      </c>
      <c r="AA12" s="167">
        <f>SUM(AB12:AC12)</f>
        <v>539.0999999999999</v>
      </c>
      <c r="AB12" s="183">
        <f>G12+J12+M12+S12+V12</f>
        <v>438.79999999999995</v>
      </c>
      <c r="AC12" s="184">
        <f>P12</f>
        <v>100.30000000000001</v>
      </c>
      <c r="AD12" s="185">
        <f t="shared" si="6"/>
        <v>649.4257442917752</v>
      </c>
      <c r="AE12" s="186">
        <f t="shared" si="7"/>
        <v>528.5995484979244</v>
      </c>
      <c r="AF12" s="187">
        <f t="shared" si="8"/>
        <v>120.826195793851</v>
      </c>
      <c r="AG12" s="188">
        <f t="shared" si="9"/>
        <v>921.0738714255083</v>
      </c>
      <c r="AH12" s="189">
        <f t="shared" si="10"/>
        <v>271.6481271337328</v>
      </c>
      <c r="AI12" s="190">
        <f>AC12*100/AA12</f>
        <v>18.605082544982384</v>
      </c>
    </row>
    <row r="13" spans="1:35" s="180" customFormat="1" ht="19.5" customHeight="1">
      <c r="A13" s="108">
        <v>8</v>
      </c>
      <c r="B13" s="107" t="s">
        <v>100</v>
      </c>
      <c r="C13" s="163">
        <v>116023</v>
      </c>
      <c r="D13" s="164">
        <f t="shared" si="12"/>
        <v>2182.4</v>
      </c>
      <c r="E13" s="160">
        <f t="shared" si="12"/>
        <v>2009.1</v>
      </c>
      <c r="F13" s="160">
        <f t="shared" si="12"/>
        <v>173.3</v>
      </c>
      <c r="G13" s="165">
        <f t="shared" si="1"/>
        <v>0</v>
      </c>
      <c r="H13" s="109">
        <v>0</v>
      </c>
      <c r="I13" s="109">
        <v>0</v>
      </c>
      <c r="J13" s="165">
        <f>SUM(K13:L13)</f>
        <v>1838</v>
      </c>
      <c r="K13" s="109">
        <v>1714.8</v>
      </c>
      <c r="L13" s="109">
        <v>123.2</v>
      </c>
      <c r="M13" s="165">
        <f t="shared" si="14"/>
        <v>102.69999999999999</v>
      </c>
      <c r="N13" s="109">
        <v>81.6</v>
      </c>
      <c r="O13" s="109">
        <v>21.1</v>
      </c>
      <c r="P13" s="165">
        <f t="shared" si="15"/>
        <v>212.79999999999998</v>
      </c>
      <c r="Q13" s="109">
        <v>212.7</v>
      </c>
      <c r="R13" s="109">
        <v>0.1</v>
      </c>
      <c r="S13" s="165">
        <f t="shared" si="16"/>
        <v>0</v>
      </c>
      <c r="T13" s="109">
        <v>0</v>
      </c>
      <c r="U13" s="109">
        <v>0</v>
      </c>
      <c r="V13" s="165">
        <f t="shared" si="17"/>
        <v>28.9</v>
      </c>
      <c r="W13" s="109">
        <v>0</v>
      </c>
      <c r="X13" s="109">
        <v>28.9</v>
      </c>
      <c r="Y13" s="182">
        <v>829.8</v>
      </c>
      <c r="Z13" s="166">
        <f t="shared" si="2"/>
        <v>3012.2</v>
      </c>
      <c r="AA13" s="167">
        <f t="shared" si="3"/>
        <v>2182.4</v>
      </c>
      <c r="AB13" s="183">
        <f t="shared" si="4"/>
        <v>1969.6000000000001</v>
      </c>
      <c r="AC13" s="184">
        <f t="shared" si="5"/>
        <v>212.79999999999998</v>
      </c>
      <c r="AD13" s="185">
        <f t="shared" si="6"/>
        <v>606.7762426415453</v>
      </c>
      <c r="AE13" s="186">
        <f t="shared" si="7"/>
        <v>547.611110477817</v>
      </c>
      <c r="AF13" s="187">
        <f t="shared" si="8"/>
        <v>59.16513216372838</v>
      </c>
      <c r="AG13" s="188">
        <f t="shared" si="9"/>
        <v>837.486894283753</v>
      </c>
      <c r="AH13" s="189">
        <f t="shared" si="10"/>
        <v>230.71065164220775</v>
      </c>
      <c r="AI13" s="190">
        <f t="shared" si="11"/>
        <v>9.750733137829911</v>
      </c>
    </row>
    <row r="14" spans="1:35" s="181" customFormat="1" ht="17.25" customHeight="1">
      <c r="A14" s="102">
        <v>9</v>
      </c>
      <c r="B14" s="107" t="s">
        <v>101</v>
      </c>
      <c r="C14" s="163">
        <v>18972</v>
      </c>
      <c r="D14" s="164">
        <f t="shared" si="12"/>
        <v>342.5</v>
      </c>
      <c r="E14" s="160">
        <f>H14+K14+N14+Q14+T14+W14</f>
        <v>275.09999999999997</v>
      </c>
      <c r="F14" s="160">
        <f t="shared" si="12"/>
        <v>67.4</v>
      </c>
      <c r="G14" s="165">
        <f>SUM(H14:I14)</f>
        <v>0</v>
      </c>
      <c r="H14" s="109">
        <v>0</v>
      </c>
      <c r="I14" s="109">
        <v>0</v>
      </c>
      <c r="J14" s="165">
        <f t="shared" si="13"/>
        <v>282.2</v>
      </c>
      <c r="K14" s="109">
        <v>228.6</v>
      </c>
      <c r="L14" s="109">
        <v>53.6</v>
      </c>
      <c r="M14" s="165">
        <f t="shared" si="14"/>
        <v>8.5</v>
      </c>
      <c r="N14" s="109">
        <v>2.2</v>
      </c>
      <c r="O14" s="109">
        <v>6.3</v>
      </c>
      <c r="P14" s="165">
        <f t="shared" si="15"/>
        <v>51.8</v>
      </c>
      <c r="Q14" s="109">
        <v>44.3</v>
      </c>
      <c r="R14" s="109">
        <v>7.5</v>
      </c>
      <c r="S14" s="165">
        <v>0</v>
      </c>
      <c r="T14" s="109">
        <v>0</v>
      </c>
      <c r="U14" s="109">
        <v>0</v>
      </c>
      <c r="V14" s="165">
        <f t="shared" si="17"/>
        <v>0</v>
      </c>
      <c r="W14" s="109">
        <v>0</v>
      </c>
      <c r="X14" s="109">
        <v>0</v>
      </c>
      <c r="Y14" s="182">
        <v>93.9</v>
      </c>
      <c r="Z14" s="166">
        <f t="shared" si="2"/>
        <v>436.4</v>
      </c>
      <c r="AA14" s="167">
        <f t="shared" si="3"/>
        <v>342.5</v>
      </c>
      <c r="AB14" s="183">
        <f>G14+J14+M14+S14+V14</f>
        <v>290.7</v>
      </c>
      <c r="AC14" s="184">
        <f>P14</f>
        <v>51.8</v>
      </c>
      <c r="AD14" s="192">
        <f t="shared" si="6"/>
        <v>582.3522610570416</v>
      </c>
      <c r="AE14" s="186">
        <f t="shared" si="7"/>
        <v>494.2767950052029</v>
      </c>
      <c r="AF14" s="187">
        <f t="shared" si="8"/>
        <v>88.07546605183869</v>
      </c>
      <c r="AG14" s="188">
        <f t="shared" si="9"/>
        <v>742.0102970081546</v>
      </c>
      <c r="AH14" s="193">
        <f t="shared" si="10"/>
        <v>159.65803595111302</v>
      </c>
      <c r="AI14" s="190">
        <f>AC14*100/AA14</f>
        <v>15.124087591240876</v>
      </c>
    </row>
    <row r="15" spans="1:35" s="181" customFormat="1" ht="19.5" customHeight="1">
      <c r="A15" s="102">
        <v>10</v>
      </c>
      <c r="B15" s="107" t="s">
        <v>27</v>
      </c>
      <c r="C15" s="163">
        <v>33246</v>
      </c>
      <c r="D15" s="164">
        <f t="shared" si="12"/>
        <v>738.8</v>
      </c>
      <c r="E15" s="160">
        <f t="shared" si="12"/>
        <v>657.9</v>
      </c>
      <c r="F15" s="160">
        <f t="shared" si="12"/>
        <v>80.9</v>
      </c>
      <c r="G15" s="165">
        <f t="shared" si="1"/>
        <v>547.9</v>
      </c>
      <c r="H15" s="109">
        <v>547.9</v>
      </c>
      <c r="I15" s="109">
        <v>0</v>
      </c>
      <c r="J15" s="165">
        <f t="shared" si="13"/>
        <v>49</v>
      </c>
      <c r="K15" s="109">
        <v>0</v>
      </c>
      <c r="L15" s="109">
        <v>49</v>
      </c>
      <c r="M15" s="165">
        <f t="shared" si="14"/>
        <v>11.6</v>
      </c>
      <c r="N15" s="109">
        <v>0</v>
      </c>
      <c r="O15" s="109">
        <v>11.6</v>
      </c>
      <c r="P15" s="165">
        <f t="shared" si="15"/>
        <v>103.8</v>
      </c>
      <c r="Q15" s="109">
        <v>103.8</v>
      </c>
      <c r="R15" s="109">
        <v>0</v>
      </c>
      <c r="S15" s="165">
        <f t="shared" si="16"/>
        <v>0</v>
      </c>
      <c r="T15" s="109">
        <v>0</v>
      </c>
      <c r="U15" s="109">
        <v>0</v>
      </c>
      <c r="V15" s="165">
        <f t="shared" si="17"/>
        <v>26.5</v>
      </c>
      <c r="W15" s="109">
        <v>6.2</v>
      </c>
      <c r="X15" s="109">
        <v>20.3</v>
      </c>
      <c r="Y15" s="182">
        <v>451.8</v>
      </c>
      <c r="Z15" s="166">
        <f t="shared" si="2"/>
        <v>1190.6</v>
      </c>
      <c r="AA15" s="167">
        <f t="shared" si="3"/>
        <v>738.8</v>
      </c>
      <c r="AB15" s="183">
        <f>G15+J15+M15+S15+V15</f>
        <v>635</v>
      </c>
      <c r="AC15" s="184">
        <f>P15</f>
        <v>103.8</v>
      </c>
      <c r="AD15" s="185">
        <f t="shared" si="6"/>
        <v>716.8458781362006</v>
      </c>
      <c r="AE15" s="186">
        <f t="shared" si="7"/>
        <v>616.1303906557762</v>
      </c>
      <c r="AF15" s="187">
        <f t="shared" si="8"/>
        <v>100.71548748042451</v>
      </c>
      <c r="AG15" s="188">
        <f t="shared" si="9"/>
        <v>1155.2202253775858</v>
      </c>
      <c r="AH15" s="189">
        <f t="shared" si="10"/>
        <v>438.37434724138535</v>
      </c>
      <c r="AI15" s="190">
        <f>AC15*100/AA15</f>
        <v>14.049810503519222</v>
      </c>
    </row>
    <row r="16" spans="1:35" s="180" customFormat="1" ht="19.5" customHeight="1">
      <c r="A16" s="108">
        <v>11</v>
      </c>
      <c r="B16" s="107" t="s">
        <v>102</v>
      </c>
      <c r="C16" s="163">
        <v>26751</v>
      </c>
      <c r="D16" s="164">
        <f>G16+J16+M16+P16+S16+V16</f>
        <v>539.3</v>
      </c>
      <c r="E16" s="160">
        <f t="shared" si="12"/>
        <v>512.5</v>
      </c>
      <c r="F16" s="160">
        <f t="shared" si="12"/>
        <v>26.799999999999997</v>
      </c>
      <c r="G16" s="165">
        <f t="shared" si="1"/>
        <v>0</v>
      </c>
      <c r="H16" s="109">
        <v>0</v>
      </c>
      <c r="I16" s="109">
        <v>0</v>
      </c>
      <c r="J16" s="165">
        <f t="shared" si="13"/>
        <v>433.1</v>
      </c>
      <c r="K16" s="109">
        <v>424.6</v>
      </c>
      <c r="L16" s="109">
        <v>8.5</v>
      </c>
      <c r="M16" s="165">
        <f t="shared" si="14"/>
        <v>19.2</v>
      </c>
      <c r="N16" s="109">
        <v>15.1</v>
      </c>
      <c r="O16" s="109">
        <v>4.1</v>
      </c>
      <c r="P16" s="165">
        <f t="shared" si="15"/>
        <v>63.2</v>
      </c>
      <c r="Q16" s="109">
        <v>61.2</v>
      </c>
      <c r="R16" s="109">
        <v>2</v>
      </c>
      <c r="S16" s="165">
        <f t="shared" si="16"/>
        <v>0</v>
      </c>
      <c r="T16" s="109">
        <v>0</v>
      </c>
      <c r="U16" s="109">
        <v>0</v>
      </c>
      <c r="V16" s="165">
        <f t="shared" si="17"/>
        <v>23.799999999999997</v>
      </c>
      <c r="W16" s="109">
        <v>11.6</v>
      </c>
      <c r="X16" s="109">
        <v>12.2</v>
      </c>
      <c r="Y16" s="182">
        <v>187.8</v>
      </c>
      <c r="Z16" s="166">
        <f t="shared" si="2"/>
        <v>727.0999999999999</v>
      </c>
      <c r="AA16" s="167">
        <f t="shared" si="3"/>
        <v>539.3000000000001</v>
      </c>
      <c r="AB16" s="183">
        <f t="shared" si="4"/>
        <v>476.1</v>
      </c>
      <c r="AC16" s="184">
        <f t="shared" si="5"/>
        <v>63.2</v>
      </c>
      <c r="AD16" s="185">
        <f t="shared" si="6"/>
        <v>650.3223877069414</v>
      </c>
      <c r="AE16" s="186">
        <f t="shared" si="7"/>
        <v>574.1117908163819</v>
      </c>
      <c r="AF16" s="187">
        <f t="shared" si="8"/>
        <v>76.21059689055942</v>
      </c>
      <c r="AG16" s="188">
        <f t="shared" si="9"/>
        <v>876.7836234038884</v>
      </c>
      <c r="AH16" s="189">
        <f t="shared" si="10"/>
        <v>226.46123569694714</v>
      </c>
      <c r="AI16" s="190">
        <f t="shared" si="11"/>
        <v>11.718894863712219</v>
      </c>
    </row>
    <row r="17" spans="1:35" s="180" customFormat="1" ht="19.5" customHeight="1">
      <c r="A17" s="108">
        <v>12</v>
      </c>
      <c r="B17" s="107" t="s">
        <v>103</v>
      </c>
      <c r="C17" s="163">
        <v>25469</v>
      </c>
      <c r="D17" s="164">
        <f t="shared" si="12"/>
        <v>603.6999999999999</v>
      </c>
      <c r="E17" s="160">
        <f t="shared" si="12"/>
        <v>495.49999999999994</v>
      </c>
      <c r="F17" s="160">
        <f t="shared" si="12"/>
        <v>108.2</v>
      </c>
      <c r="G17" s="165">
        <f t="shared" si="1"/>
        <v>0</v>
      </c>
      <c r="H17" s="109">
        <v>0</v>
      </c>
      <c r="I17" s="109">
        <v>0</v>
      </c>
      <c r="J17" s="165">
        <f t="shared" si="13"/>
        <v>486.4</v>
      </c>
      <c r="K17" s="109">
        <v>412.4</v>
      </c>
      <c r="L17" s="109">
        <v>74</v>
      </c>
      <c r="M17" s="165">
        <f t="shared" si="14"/>
        <v>47.8</v>
      </c>
      <c r="N17" s="109">
        <v>23.4</v>
      </c>
      <c r="O17" s="109">
        <v>24.4</v>
      </c>
      <c r="P17" s="165">
        <f t="shared" si="15"/>
        <v>69.5</v>
      </c>
      <c r="Q17" s="109">
        <v>59.7</v>
      </c>
      <c r="R17" s="109">
        <v>9.8</v>
      </c>
      <c r="S17" s="165">
        <f t="shared" si="16"/>
        <v>0</v>
      </c>
      <c r="T17" s="109">
        <v>0</v>
      </c>
      <c r="U17" s="109">
        <v>0</v>
      </c>
      <c r="V17" s="165">
        <f t="shared" si="17"/>
        <v>0</v>
      </c>
      <c r="W17" s="109">
        <v>0</v>
      </c>
      <c r="X17" s="109">
        <v>0</v>
      </c>
      <c r="Y17" s="182">
        <v>303.3</v>
      </c>
      <c r="Z17" s="166">
        <f t="shared" si="2"/>
        <v>907</v>
      </c>
      <c r="AA17" s="167">
        <f t="shared" si="3"/>
        <v>603.6999999999999</v>
      </c>
      <c r="AB17" s="183">
        <f t="shared" si="4"/>
        <v>534.1999999999999</v>
      </c>
      <c r="AC17" s="184">
        <f t="shared" si="5"/>
        <v>69.5</v>
      </c>
      <c r="AD17" s="185">
        <f t="shared" si="6"/>
        <v>764.6234068234754</v>
      </c>
      <c r="AE17" s="186">
        <f t="shared" si="7"/>
        <v>676.5973561787322</v>
      </c>
      <c r="AF17" s="187">
        <f t="shared" si="8"/>
        <v>88.02605064474332</v>
      </c>
      <c r="AG17" s="188">
        <f t="shared" si="9"/>
        <v>1148.771624960895</v>
      </c>
      <c r="AH17" s="189">
        <f t="shared" si="10"/>
        <v>384.1482181374194</v>
      </c>
      <c r="AI17" s="190">
        <f t="shared" si="11"/>
        <v>11.512340566506545</v>
      </c>
    </row>
    <row r="18" spans="1:35" s="180" customFormat="1" ht="19.5" customHeight="1">
      <c r="A18" s="108">
        <v>13</v>
      </c>
      <c r="B18" s="107" t="s">
        <v>104</v>
      </c>
      <c r="C18" s="163">
        <v>116466</v>
      </c>
      <c r="D18" s="164">
        <f t="shared" si="12"/>
        <v>2172.1</v>
      </c>
      <c r="E18" s="160">
        <f t="shared" si="12"/>
        <v>2016.8</v>
      </c>
      <c r="F18" s="160">
        <f t="shared" si="12"/>
        <v>155.3</v>
      </c>
      <c r="G18" s="165">
        <f t="shared" si="1"/>
        <v>0</v>
      </c>
      <c r="H18" s="109">
        <v>0</v>
      </c>
      <c r="I18" s="109">
        <v>0</v>
      </c>
      <c r="J18" s="165">
        <f t="shared" si="13"/>
        <v>1864.2</v>
      </c>
      <c r="K18" s="109">
        <v>1744.3</v>
      </c>
      <c r="L18" s="109">
        <v>119.9</v>
      </c>
      <c r="M18" s="165">
        <f t="shared" si="14"/>
        <v>100.69999999999999</v>
      </c>
      <c r="N18" s="109">
        <v>65.3</v>
      </c>
      <c r="O18" s="109">
        <v>35.4</v>
      </c>
      <c r="P18" s="165">
        <f t="shared" si="15"/>
        <v>207.2</v>
      </c>
      <c r="Q18" s="109">
        <v>207.2</v>
      </c>
      <c r="R18" s="109">
        <v>0</v>
      </c>
      <c r="S18" s="165">
        <f t="shared" si="16"/>
        <v>0</v>
      </c>
      <c r="T18" s="109">
        <v>0</v>
      </c>
      <c r="U18" s="109">
        <v>0</v>
      </c>
      <c r="V18" s="165">
        <v>0</v>
      </c>
      <c r="W18" s="109">
        <v>0</v>
      </c>
      <c r="X18" s="109">
        <v>0</v>
      </c>
      <c r="Y18" s="182">
        <v>1257.5</v>
      </c>
      <c r="Z18" s="166">
        <f t="shared" si="2"/>
        <v>3429.6</v>
      </c>
      <c r="AA18" s="167">
        <f t="shared" si="3"/>
        <v>2172.1</v>
      </c>
      <c r="AB18" s="183">
        <f t="shared" si="4"/>
        <v>1964.9</v>
      </c>
      <c r="AC18" s="184">
        <f t="shared" si="5"/>
        <v>207.2</v>
      </c>
      <c r="AD18" s="185">
        <f t="shared" si="6"/>
        <v>601.6154236900371</v>
      </c>
      <c r="AE18" s="186">
        <f t="shared" si="7"/>
        <v>544.226391974842</v>
      </c>
      <c r="AF18" s="187">
        <f t="shared" si="8"/>
        <v>57.389031715195294</v>
      </c>
      <c r="AG18" s="177">
        <f t="shared" si="9"/>
        <v>949.9103434866496</v>
      </c>
      <c r="AH18" s="189">
        <f t="shared" si="10"/>
        <v>348.29491979661236</v>
      </c>
      <c r="AI18" s="190">
        <f t="shared" si="11"/>
        <v>9.539155655816952</v>
      </c>
    </row>
    <row r="19" spans="1:35" s="180" customFormat="1" ht="19.5" customHeight="1">
      <c r="A19" s="108">
        <v>14</v>
      </c>
      <c r="B19" s="107" t="s">
        <v>69</v>
      </c>
      <c r="C19" s="163">
        <v>55374</v>
      </c>
      <c r="D19" s="164">
        <f t="shared" si="12"/>
        <v>1238.9</v>
      </c>
      <c r="E19" s="160">
        <f t="shared" si="12"/>
        <v>1141.8</v>
      </c>
      <c r="F19" s="160">
        <f t="shared" si="12"/>
        <v>97.1</v>
      </c>
      <c r="G19" s="165">
        <f t="shared" si="1"/>
        <v>0</v>
      </c>
      <c r="H19" s="109">
        <v>0</v>
      </c>
      <c r="I19" s="109">
        <v>0</v>
      </c>
      <c r="J19" s="165">
        <f t="shared" si="13"/>
        <v>976.9</v>
      </c>
      <c r="K19" s="109">
        <v>946.8</v>
      </c>
      <c r="L19" s="109">
        <v>30.1</v>
      </c>
      <c r="M19" s="165">
        <f t="shared" si="14"/>
        <v>0</v>
      </c>
      <c r="N19" s="109">
        <v>0</v>
      </c>
      <c r="O19" s="109">
        <v>0</v>
      </c>
      <c r="P19" s="165">
        <f t="shared" si="15"/>
        <v>170.6</v>
      </c>
      <c r="Q19" s="109">
        <v>159.6</v>
      </c>
      <c r="R19" s="109">
        <v>11</v>
      </c>
      <c r="S19" s="165">
        <f t="shared" si="16"/>
        <v>0</v>
      </c>
      <c r="T19" s="109">
        <v>0</v>
      </c>
      <c r="U19" s="109">
        <v>0</v>
      </c>
      <c r="V19" s="165">
        <f t="shared" si="17"/>
        <v>91.4</v>
      </c>
      <c r="W19" s="109">
        <v>35.4</v>
      </c>
      <c r="X19" s="109">
        <v>56</v>
      </c>
      <c r="Y19" s="182">
        <v>369.2</v>
      </c>
      <c r="Z19" s="166">
        <f t="shared" si="2"/>
        <v>1608.1000000000001</v>
      </c>
      <c r="AA19" s="167">
        <f t="shared" si="3"/>
        <v>1238.8999999999999</v>
      </c>
      <c r="AB19" s="183">
        <f t="shared" si="4"/>
        <v>1068.3</v>
      </c>
      <c r="AC19" s="184">
        <f t="shared" si="5"/>
        <v>170.6</v>
      </c>
      <c r="AD19" s="185">
        <f t="shared" si="6"/>
        <v>721.7198708605529</v>
      </c>
      <c r="AE19" s="186">
        <f t="shared" si="7"/>
        <v>622.3370231982635</v>
      </c>
      <c r="AF19" s="187">
        <f t="shared" si="8"/>
        <v>99.38284766228938</v>
      </c>
      <c r="AG19" s="177">
        <f t="shared" si="9"/>
        <v>936.7969362586612</v>
      </c>
      <c r="AH19" s="189">
        <f t="shared" si="10"/>
        <v>215.07706539810812</v>
      </c>
      <c r="AI19" s="190">
        <f t="shared" si="11"/>
        <v>13.770280087174108</v>
      </c>
    </row>
    <row r="20" spans="1:35" s="180" customFormat="1" ht="19.5" customHeight="1">
      <c r="A20" s="108">
        <v>15</v>
      </c>
      <c r="B20" s="107" t="s">
        <v>70</v>
      </c>
      <c r="C20" s="163">
        <v>16480</v>
      </c>
      <c r="D20" s="164">
        <f t="shared" si="12"/>
        <v>395.5</v>
      </c>
      <c r="E20" s="160">
        <f t="shared" si="12"/>
        <v>369.09999999999997</v>
      </c>
      <c r="F20" s="160">
        <f t="shared" si="12"/>
        <v>26.4</v>
      </c>
      <c r="G20" s="165">
        <f>SUM(H20:I20)</f>
        <v>0</v>
      </c>
      <c r="H20" s="109">
        <v>0</v>
      </c>
      <c r="I20" s="109">
        <v>0</v>
      </c>
      <c r="J20" s="165">
        <f>SUM(K20:L20)</f>
        <v>321.5</v>
      </c>
      <c r="K20" s="109">
        <v>310.4</v>
      </c>
      <c r="L20" s="109">
        <v>11.1</v>
      </c>
      <c r="M20" s="165">
        <f>SUM(N20:O20)</f>
        <v>0</v>
      </c>
      <c r="N20" s="109">
        <v>0</v>
      </c>
      <c r="O20" s="109">
        <v>0</v>
      </c>
      <c r="P20" s="165">
        <f>SUM(Q20:R20)</f>
        <v>49.8</v>
      </c>
      <c r="Q20" s="109">
        <v>49.8</v>
      </c>
      <c r="R20" s="109">
        <v>0</v>
      </c>
      <c r="S20" s="165">
        <f>SUM(T20:U20)</f>
        <v>0</v>
      </c>
      <c r="T20" s="109">
        <v>0</v>
      </c>
      <c r="U20" s="109">
        <v>0</v>
      </c>
      <c r="V20" s="165">
        <f>SUM(W20:X20)</f>
        <v>24.200000000000003</v>
      </c>
      <c r="W20" s="109">
        <v>8.9</v>
      </c>
      <c r="X20" s="109">
        <v>15.3</v>
      </c>
      <c r="Y20" s="182">
        <v>160.9</v>
      </c>
      <c r="Z20" s="166">
        <f>D20+Y20</f>
        <v>556.4</v>
      </c>
      <c r="AA20" s="167">
        <f>SUM(AB20:AC20)</f>
        <v>395.5</v>
      </c>
      <c r="AB20" s="183">
        <f>G20+J20+M20+S20+V20</f>
        <v>345.7</v>
      </c>
      <c r="AC20" s="184">
        <f>P20</f>
        <v>49.8</v>
      </c>
      <c r="AD20" s="185">
        <f t="shared" si="6"/>
        <v>774.1544002505481</v>
      </c>
      <c r="AE20" s="186">
        <f t="shared" si="7"/>
        <v>676.6755402442843</v>
      </c>
      <c r="AF20" s="187">
        <f t="shared" si="8"/>
        <v>97.47886000626369</v>
      </c>
      <c r="AG20" s="188">
        <f t="shared" si="9"/>
        <v>1089.1011587848418</v>
      </c>
      <c r="AH20" s="189">
        <f t="shared" si="10"/>
        <v>314.9467585342938</v>
      </c>
      <c r="AI20" s="190">
        <f>AC20*100/AA20</f>
        <v>12.59165613147914</v>
      </c>
    </row>
    <row r="21" spans="1:35" s="180" customFormat="1" ht="19.5" customHeight="1">
      <c r="A21" s="108">
        <v>16</v>
      </c>
      <c r="B21" s="107" t="s">
        <v>71</v>
      </c>
      <c r="C21" s="163">
        <v>6082</v>
      </c>
      <c r="D21" s="164">
        <f t="shared" si="12"/>
        <v>112.4</v>
      </c>
      <c r="E21" s="160">
        <f>H21+K21+N21+Q21+T21+W21</f>
        <v>109.8</v>
      </c>
      <c r="F21" s="160">
        <f t="shared" si="12"/>
        <v>2.5999999999999996</v>
      </c>
      <c r="G21" s="165">
        <f>SUM(H21:I21)</f>
        <v>0</v>
      </c>
      <c r="H21" s="109">
        <v>0</v>
      </c>
      <c r="I21" s="109">
        <v>0</v>
      </c>
      <c r="J21" s="165">
        <f>SUM(K21:L21)</f>
        <v>66.4</v>
      </c>
      <c r="K21" s="109">
        <v>65.7</v>
      </c>
      <c r="L21" s="109">
        <v>0.7</v>
      </c>
      <c r="M21" s="165">
        <f>SUM(N21:O21)</f>
        <v>7.699999999999999</v>
      </c>
      <c r="N21" s="109">
        <v>5.8</v>
      </c>
      <c r="O21" s="109">
        <v>1.9</v>
      </c>
      <c r="P21" s="165">
        <f>SUM(Q21:R21)</f>
        <v>38.3</v>
      </c>
      <c r="Q21" s="109">
        <v>38.3</v>
      </c>
      <c r="R21" s="109">
        <v>0</v>
      </c>
      <c r="S21" s="165">
        <f>SUM(T21:U21)</f>
        <v>0</v>
      </c>
      <c r="T21" s="109">
        <v>0</v>
      </c>
      <c r="U21" s="109">
        <v>0</v>
      </c>
      <c r="V21" s="165">
        <f>SUM(W21:X21)</f>
        <v>0</v>
      </c>
      <c r="W21" s="109">
        <v>0</v>
      </c>
      <c r="X21" s="109">
        <v>0</v>
      </c>
      <c r="Y21" s="182">
        <v>45</v>
      </c>
      <c r="Z21" s="166">
        <f t="shared" si="2"/>
        <v>157.4</v>
      </c>
      <c r="AA21" s="167">
        <f t="shared" si="3"/>
        <v>112.4</v>
      </c>
      <c r="AB21" s="183">
        <f t="shared" si="4"/>
        <v>74.10000000000001</v>
      </c>
      <c r="AC21" s="184">
        <f t="shared" si="5"/>
        <v>38.3</v>
      </c>
      <c r="AD21" s="185">
        <f t="shared" si="6"/>
        <v>596.1536421593067</v>
      </c>
      <c r="AE21" s="186">
        <f t="shared" si="7"/>
        <v>393.0158797509308</v>
      </c>
      <c r="AF21" s="187">
        <f t="shared" si="8"/>
        <v>203.13776240837583</v>
      </c>
      <c r="AG21" s="188">
        <f t="shared" si="9"/>
        <v>834.8272533440825</v>
      </c>
      <c r="AH21" s="189">
        <f t="shared" si="10"/>
        <v>238.67361118477578</v>
      </c>
      <c r="AI21" s="190">
        <f t="shared" si="11"/>
        <v>34.0747330960854</v>
      </c>
    </row>
    <row r="22" spans="1:35" s="180" customFormat="1" ht="19.5" customHeight="1">
      <c r="A22" s="108">
        <v>17</v>
      </c>
      <c r="B22" s="107" t="s">
        <v>72</v>
      </c>
      <c r="C22" s="163">
        <v>13278</v>
      </c>
      <c r="D22" s="164">
        <f t="shared" si="12"/>
        <v>281</v>
      </c>
      <c r="E22" s="160">
        <f t="shared" si="12"/>
        <v>255.7</v>
      </c>
      <c r="F22" s="160">
        <f t="shared" si="12"/>
        <v>25.3</v>
      </c>
      <c r="G22" s="165">
        <f t="shared" si="1"/>
        <v>0</v>
      </c>
      <c r="H22" s="109">
        <v>0</v>
      </c>
      <c r="I22" s="109">
        <v>0</v>
      </c>
      <c r="J22" s="165">
        <f t="shared" si="13"/>
        <v>228.4</v>
      </c>
      <c r="K22" s="109">
        <v>209.1</v>
      </c>
      <c r="L22" s="109">
        <v>19.3</v>
      </c>
      <c r="M22" s="165">
        <f>SUM(N22:O22)</f>
        <v>11.1</v>
      </c>
      <c r="N22" s="109">
        <v>7.1</v>
      </c>
      <c r="O22" s="109">
        <v>4</v>
      </c>
      <c r="P22" s="165">
        <f t="shared" si="15"/>
        <v>31.799999999999997</v>
      </c>
      <c r="Q22" s="109">
        <v>30.9</v>
      </c>
      <c r="R22" s="109">
        <v>0.9</v>
      </c>
      <c r="S22" s="165">
        <v>0</v>
      </c>
      <c r="T22" s="109">
        <v>0</v>
      </c>
      <c r="U22" s="109">
        <v>0</v>
      </c>
      <c r="V22" s="165">
        <f t="shared" si="17"/>
        <v>9.7</v>
      </c>
      <c r="W22" s="109">
        <v>8.6</v>
      </c>
      <c r="X22" s="109">
        <v>1.1</v>
      </c>
      <c r="Y22" s="182">
        <v>75</v>
      </c>
      <c r="Z22" s="166">
        <f t="shared" si="2"/>
        <v>356</v>
      </c>
      <c r="AA22" s="167">
        <f t="shared" si="3"/>
        <v>281</v>
      </c>
      <c r="AB22" s="183">
        <f t="shared" si="4"/>
        <v>249.2</v>
      </c>
      <c r="AC22" s="184">
        <f t="shared" si="5"/>
        <v>31.799999999999997</v>
      </c>
      <c r="AD22" s="185">
        <f t="shared" si="6"/>
        <v>682.6717976376154</v>
      </c>
      <c r="AE22" s="186">
        <f t="shared" si="7"/>
        <v>605.4157009654582</v>
      </c>
      <c r="AF22" s="187">
        <f t="shared" si="8"/>
        <v>77.25609667215718</v>
      </c>
      <c r="AG22" s="188">
        <f t="shared" si="9"/>
        <v>864.8795728077976</v>
      </c>
      <c r="AH22" s="189">
        <f t="shared" si="10"/>
        <v>182.20777517018203</v>
      </c>
      <c r="AI22" s="190">
        <f>AC22*100/AA22</f>
        <v>11.316725978647685</v>
      </c>
    </row>
    <row r="23" spans="1:35" s="180" customFormat="1" ht="19.5" customHeight="1">
      <c r="A23" s="108">
        <v>18</v>
      </c>
      <c r="B23" s="107" t="s">
        <v>114</v>
      </c>
      <c r="C23" s="163">
        <v>33038</v>
      </c>
      <c r="D23" s="164">
        <f t="shared" si="12"/>
        <v>599.1</v>
      </c>
      <c r="E23" s="160">
        <f t="shared" si="12"/>
        <v>540.2</v>
      </c>
      <c r="F23" s="160">
        <f t="shared" si="12"/>
        <v>58.900000000000006</v>
      </c>
      <c r="G23" s="165">
        <v>0</v>
      </c>
      <c r="H23" s="109">
        <v>0</v>
      </c>
      <c r="I23" s="194">
        <v>0</v>
      </c>
      <c r="J23" s="165">
        <f t="shared" si="13"/>
        <v>428.3</v>
      </c>
      <c r="K23" s="109">
        <v>386.2</v>
      </c>
      <c r="L23" s="194">
        <v>42.1</v>
      </c>
      <c r="M23" s="165">
        <f t="shared" si="14"/>
        <v>0</v>
      </c>
      <c r="N23" s="109">
        <v>0</v>
      </c>
      <c r="O23" s="194">
        <v>0</v>
      </c>
      <c r="P23" s="165">
        <f t="shared" si="15"/>
        <v>123.8</v>
      </c>
      <c r="Q23" s="109">
        <v>122.3</v>
      </c>
      <c r="R23" s="214">
        <v>1.5</v>
      </c>
      <c r="S23" s="165">
        <v>0</v>
      </c>
      <c r="T23" s="109">
        <v>0</v>
      </c>
      <c r="U23" s="194">
        <v>0</v>
      </c>
      <c r="V23" s="165">
        <f t="shared" si="17"/>
        <v>47</v>
      </c>
      <c r="W23" s="109">
        <v>31.7</v>
      </c>
      <c r="X23" s="194">
        <v>15.3</v>
      </c>
      <c r="Y23" s="182">
        <v>328.2</v>
      </c>
      <c r="Z23" s="166">
        <f t="shared" si="2"/>
        <v>927.3</v>
      </c>
      <c r="AA23" s="167">
        <f t="shared" si="3"/>
        <v>599.1</v>
      </c>
      <c r="AB23" s="183">
        <f t="shared" si="4"/>
        <v>475.3</v>
      </c>
      <c r="AC23" s="184">
        <f t="shared" si="5"/>
        <v>123.8</v>
      </c>
      <c r="AD23" s="185">
        <f t="shared" si="6"/>
        <v>584.9569117868183</v>
      </c>
      <c r="AE23" s="186">
        <f t="shared" si="7"/>
        <v>464.0794861830658</v>
      </c>
      <c r="AF23" s="187">
        <f t="shared" si="8"/>
        <v>120.87742560375247</v>
      </c>
      <c r="AG23" s="188">
        <f t="shared" si="9"/>
        <v>905.409020697574</v>
      </c>
      <c r="AH23" s="189">
        <f t="shared" si="10"/>
        <v>320.4521089107557</v>
      </c>
      <c r="AI23" s="190">
        <f t="shared" si="11"/>
        <v>20.664329828075445</v>
      </c>
    </row>
    <row r="24" spans="1:35" s="180" customFormat="1" ht="19.5" customHeight="1">
      <c r="A24" s="108">
        <v>19</v>
      </c>
      <c r="B24" s="107" t="s">
        <v>106</v>
      </c>
      <c r="C24" s="163">
        <v>27326</v>
      </c>
      <c r="D24" s="164">
        <f t="shared" si="12"/>
        <v>538.8</v>
      </c>
      <c r="E24" s="160">
        <f t="shared" si="12"/>
        <v>491.09999999999997</v>
      </c>
      <c r="F24" s="160">
        <f t="shared" si="12"/>
        <v>47.7</v>
      </c>
      <c r="G24" s="165">
        <v>0</v>
      </c>
      <c r="H24" s="109">
        <v>0</v>
      </c>
      <c r="I24" s="109">
        <v>0</v>
      </c>
      <c r="J24" s="165">
        <f t="shared" si="13"/>
        <v>393.2</v>
      </c>
      <c r="K24" s="109">
        <v>357.8</v>
      </c>
      <c r="L24" s="109">
        <v>35.4</v>
      </c>
      <c r="M24" s="165">
        <f t="shared" si="14"/>
        <v>0</v>
      </c>
      <c r="N24" s="109">
        <v>0</v>
      </c>
      <c r="O24" s="109">
        <v>0</v>
      </c>
      <c r="P24" s="165">
        <f t="shared" si="15"/>
        <v>108.3</v>
      </c>
      <c r="Q24" s="109">
        <v>107.6</v>
      </c>
      <c r="R24" s="109">
        <v>0.7</v>
      </c>
      <c r="S24" s="165">
        <v>0</v>
      </c>
      <c r="T24" s="109">
        <v>0</v>
      </c>
      <c r="U24" s="109">
        <v>0</v>
      </c>
      <c r="V24" s="165">
        <f t="shared" si="17"/>
        <v>37.3</v>
      </c>
      <c r="W24" s="109">
        <v>25.7</v>
      </c>
      <c r="X24" s="109">
        <v>11.6</v>
      </c>
      <c r="Y24" s="182">
        <v>495.9</v>
      </c>
      <c r="Z24" s="166">
        <f t="shared" si="2"/>
        <v>1034.6999999999998</v>
      </c>
      <c r="AA24" s="167">
        <f t="shared" si="3"/>
        <v>538.8</v>
      </c>
      <c r="AB24" s="183">
        <f t="shared" si="4"/>
        <v>430.5</v>
      </c>
      <c r="AC24" s="184">
        <f t="shared" si="5"/>
        <v>108.3</v>
      </c>
      <c r="AD24" s="185">
        <f t="shared" si="6"/>
        <v>636.0479089984016</v>
      </c>
      <c r="AE24" s="186">
        <f t="shared" si="7"/>
        <v>508.2008627019523</v>
      </c>
      <c r="AF24" s="187">
        <f t="shared" si="8"/>
        <v>127.84704629644934</v>
      </c>
      <c r="AG24" s="188">
        <f t="shared" si="9"/>
        <v>1221.4528051979325</v>
      </c>
      <c r="AH24" s="189">
        <f t="shared" si="10"/>
        <v>585.4048961995311</v>
      </c>
      <c r="AI24" s="190">
        <f t="shared" si="11"/>
        <v>20.100222717149222</v>
      </c>
    </row>
    <row r="25" spans="1:35" s="180" customFormat="1" ht="19.5" customHeight="1">
      <c r="A25" s="108">
        <v>20</v>
      </c>
      <c r="B25" s="107" t="s">
        <v>33</v>
      </c>
      <c r="C25" s="163">
        <v>5586</v>
      </c>
      <c r="D25" s="164">
        <f t="shared" si="12"/>
        <v>86.5</v>
      </c>
      <c r="E25" s="160">
        <f t="shared" si="12"/>
        <v>84.6</v>
      </c>
      <c r="F25" s="160">
        <f t="shared" si="12"/>
        <v>1.9</v>
      </c>
      <c r="G25" s="165">
        <f t="shared" si="1"/>
        <v>0</v>
      </c>
      <c r="H25" s="109">
        <v>0</v>
      </c>
      <c r="I25" s="109">
        <v>0</v>
      </c>
      <c r="J25" s="165">
        <f t="shared" si="13"/>
        <v>65.3</v>
      </c>
      <c r="K25" s="109">
        <v>63.9</v>
      </c>
      <c r="L25" s="109">
        <v>1.4</v>
      </c>
      <c r="M25" s="165">
        <f t="shared" si="14"/>
        <v>3.9</v>
      </c>
      <c r="N25" s="109">
        <v>3.4</v>
      </c>
      <c r="O25" s="109">
        <v>0.5</v>
      </c>
      <c r="P25" s="165">
        <f t="shared" si="15"/>
        <v>15.3</v>
      </c>
      <c r="Q25" s="109">
        <v>15.3</v>
      </c>
      <c r="R25" s="109">
        <v>0</v>
      </c>
      <c r="S25" s="165">
        <f t="shared" si="16"/>
        <v>0</v>
      </c>
      <c r="T25" s="109">
        <v>0</v>
      </c>
      <c r="U25" s="109">
        <v>0</v>
      </c>
      <c r="V25" s="165">
        <f t="shared" si="17"/>
        <v>2</v>
      </c>
      <c r="W25" s="109">
        <v>2</v>
      </c>
      <c r="X25" s="109">
        <v>0</v>
      </c>
      <c r="Y25" s="182">
        <v>53.4</v>
      </c>
      <c r="Z25" s="166">
        <f t="shared" si="2"/>
        <v>139.9</v>
      </c>
      <c r="AA25" s="167">
        <f t="shared" si="3"/>
        <v>86.5</v>
      </c>
      <c r="AB25" s="183">
        <f t="shared" si="4"/>
        <v>71.2</v>
      </c>
      <c r="AC25" s="184">
        <f t="shared" si="5"/>
        <v>15.3</v>
      </c>
      <c r="AD25" s="185">
        <f t="shared" si="6"/>
        <v>499.52069112874347</v>
      </c>
      <c r="AE25" s="186">
        <f t="shared" si="7"/>
        <v>411.1661642585727</v>
      </c>
      <c r="AF25" s="187">
        <f t="shared" si="8"/>
        <v>88.35452687017083</v>
      </c>
      <c r="AG25" s="188">
        <f t="shared" si="9"/>
        <v>807.895314322673</v>
      </c>
      <c r="AH25" s="189">
        <f t="shared" si="10"/>
        <v>308.3746231939295</v>
      </c>
      <c r="AI25" s="190">
        <f t="shared" si="11"/>
        <v>17.6878612716763</v>
      </c>
    </row>
    <row r="26" spans="1:35" s="180" customFormat="1" ht="19.5" customHeight="1">
      <c r="A26" s="108">
        <v>21</v>
      </c>
      <c r="B26" s="107" t="s">
        <v>34</v>
      </c>
      <c r="C26" s="163">
        <v>15612</v>
      </c>
      <c r="D26" s="164">
        <f t="shared" si="12"/>
        <v>234.39999999999998</v>
      </c>
      <c r="E26" s="160">
        <f t="shared" si="12"/>
        <v>208.6</v>
      </c>
      <c r="F26" s="160">
        <f t="shared" si="12"/>
        <v>25.8</v>
      </c>
      <c r="G26" s="165">
        <f t="shared" si="1"/>
        <v>0</v>
      </c>
      <c r="H26" s="109">
        <v>0</v>
      </c>
      <c r="I26" s="109">
        <v>0</v>
      </c>
      <c r="J26" s="165">
        <f t="shared" si="13"/>
        <v>189.6</v>
      </c>
      <c r="K26" s="109">
        <v>169</v>
      </c>
      <c r="L26" s="109">
        <v>20.6</v>
      </c>
      <c r="M26" s="165">
        <f t="shared" si="14"/>
        <v>8.2</v>
      </c>
      <c r="N26" s="109">
        <v>3</v>
      </c>
      <c r="O26" s="109">
        <v>5.2</v>
      </c>
      <c r="P26" s="165">
        <f t="shared" si="15"/>
        <v>36.6</v>
      </c>
      <c r="Q26" s="109">
        <v>36.6</v>
      </c>
      <c r="R26" s="109">
        <v>0</v>
      </c>
      <c r="S26" s="165">
        <f t="shared" si="16"/>
        <v>0</v>
      </c>
      <c r="T26" s="109">
        <v>0</v>
      </c>
      <c r="U26" s="109">
        <v>0</v>
      </c>
      <c r="V26" s="165">
        <f t="shared" si="17"/>
        <v>0</v>
      </c>
      <c r="W26" s="109">
        <v>0</v>
      </c>
      <c r="X26" s="109">
        <v>0</v>
      </c>
      <c r="Y26" s="182">
        <v>144.5</v>
      </c>
      <c r="Z26" s="166">
        <f t="shared" si="2"/>
        <v>378.9</v>
      </c>
      <c r="AA26" s="167">
        <f t="shared" si="3"/>
        <v>234.39999999999998</v>
      </c>
      <c r="AB26" s="183">
        <f t="shared" si="4"/>
        <v>197.79999999999998</v>
      </c>
      <c r="AC26" s="184">
        <f t="shared" si="5"/>
        <v>36.6</v>
      </c>
      <c r="AD26" s="185">
        <f t="shared" si="6"/>
        <v>484.32553949402023</v>
      </c>
      <c r="AE26" s="186">
        <f t="shared" si="7"/>
        <v>408.7013298289983</v>
      </c>
      <c r="AF26" s="187">
        <f t="shared" si="8"/>
        <v>75.62420966502195</v>
      </c>
      <c r="AG26" s="188">
        <f t="shared" si="9"/>
        <v>782.8965312042845</v>
      </c>
      <c r="AH26" s="189">
        <f t="shared" si="10"/>
        <v>298.5709917102642</v>
      </c>
      <c r="AI26" s="190">
        <f t="shared" si="11"/>
        <v>15.614334470989762</v>
      </c>
    </row>
    <row r="27" spans="1:35" s="180" customFormat="1" ht="19.5" customHeight="1">
      <c r="A27" s="102">
        <v>22</v>
      </c>
      <c r="B27" s="107" t="s">
        <v>35</v>
      </c>
      <c r="C27" s="163">
        <v>7539</v>
      </c>
      <c r="D27" s="164">
        <f t="shared" si="12"/>
        <v>138.7</v>
      </c>
      <c r="E27" s="160">
        <f t="shared" si="12"/>
        <v>130.6</v>
      </c>
      <c r="F27" s="160">
        <f t="shared" si="12"/>
        <v>8.1</v>
      </c>
      <c r="G27" s="165">
        <f t="shared" si="1"/>
        <v>0</v>
      </c>
      <c r="H27" s="109">
        <v>0</v>
      </c>
      <c r="I27" s="109">
        <v>0</v>
      </c>
      <c r="J27" s="165">
        <f t="shared" si="13"/>
        <v>116.89999999999999</v>
      </c>
      <c r="K27" s="109">
        <v>111.1</v>
      </c>
      <c r="L27" s="109">
        <v>5.8</v>
      </c>
      <c r="M27" s="165">
        <f t="shared" si="14"/>
        <v>6.8</v>
      </c>
      <c r="N27" s="109">
        <v>6</v>
      </c>
      <c r="O27" s="109">
        <v>0.8</v>
      </c>
      <c r="P27" s="165">
        <f t="shared" si="15"/>
        <v>13.5</v>
      </c>
      <c r="Q27" s="109">
        <v>13.5</v>
      </c>
      <c r="R27" s="109">
        <v>0</v>
      </c>
      <c r="S27" s="165">
        <f t="shared" si="16"/>
        <v>0</v>
      </c>
      <c r="T27" s="109">
        <v>0</v>
      </c>
      <c r="U27" s="109">
        <v>0</v>
      </c>
      <c r="V27" s="165">
        <f t="shared" si="17"/>
        <v>1.5</v>
      </c>
      <c r="W27" s="109">
        <v>0</v>
      </c>
      <c r="X27" s="109">
        <v>1.5</v>
      </c>
      <c r="Y27" s="182">
        <v>55.2</v>
      </c>
      <c r="Z27" s="166">
        <f t="shared" si="2"/>
        <v>193.89999999999998</v>
      </c>
      <c r="AA27" s="167">
        <f t="shared" si="3"/>
        <v>138.7</v>
      </c>
      <c r="AB27" s="183">
        <f t="shared" si="4"/>
        <v>125.19999999999999</v>
      </c>
      <c r="AC27" s="184">
        <f t="shared" si="5"/>
        <v>13.5</v>
      </c>
      <c r="AD27" s="185">
        <f t="shared" si="6"/>
        <v>593.4730797701416</v>
      </c>
      <c r="AE27" s="186">
        <f t="shared" si="7"/>
        <v>535.7089371825646</v>
      </c>
      <c r="AF27" s="187">
        <f t="shared" si="8"/>
        <v>57.764142587576856</v>
      </c>
      <c r="AG27" s="188">
        <f t="shared" si="9"/>
        <v>829.664240572678</v>
      </c>
      <c r="AH27" s="189">
        <f t="shared" si="10"/>
        <v>236.1911608025365</v>
      </c>
      <c r="AI27" s="190">
        <f t="shared" si="11"/>
        <v>9.73323720259553</v>
      </c>
    </row>
    <row r="28" spans="1:35" s="181" customFormat="1" ht="19.5" customHeight="1">
      <c r="A28" s="108">
        <v>23</v>
      </c>
      <c r="B28" s="107" t="s">
        <v>36</v>
      </c>
      <c r="C28" s="163">
        <v>5428</v>
      </c>
      <c r="D28" s="164">
        <f t="shared" si="12"/>
        <v>100.49999999999999</v>
      </c>
      <c r="E28" s="160">
        <f t="shared" si="12"/>
        <v>95.6</v>
      </c>
      <c r="F28" s="160">
        <f t="shared" si="12"/>
        <v>4.9</v>
      </c>
      <c r="G28" s="165">
        <f t="shared" si="1"/>
        <v>0</v>
      </c>
      <c r="H28" s="109">
        <v>0</v>
      </c>
      <c r="I28" s="109">
        <v>0</v>
      </c>
      <c r="J28" s="165">
        <f t="shared" si="13"/>
        <v>86.8</v>
      </c>
      <c r="K28" s="109">
        <v>83.8</v>
      </c>
      <c r="L28" s="109">
        <v>3</v>
      </c>
      <c r="M28" s="165">
        <f t="shared" si="14"/>
        <v>10.399999999999999</v>
      </c>
      <c r="N28" s="109">
        <v>8.7</v>
      </c>
      <c r="O28" s="109">
        <v>1.7</v>
      </c>
      <c r="P28" s="165">
        <f t="shared" si="15"/>
        <v>3.3000000000000003</v>
      </c>
      <c r="Q28" s="109">
        <v>3.1</v>
      </c>
      <c r="R28" s="109">
        <v>0.2</v>
      </c>
      <c r="S28" s="165">
        <f t="shared" si="16"/>
        <v>0</v>
      </c>
      <c r="T28" s="109">
        <v>0</v>
      </c>
      <c r="U28" s="109">
        <v>0</v>
      </c>
      <c r="V28" s="165">
        <f t="shared" si="17"/>
        <v>0</v>
      </c>
      <c r="W28" s="109">
        <v>0</v>
      </c>
      <c r="X28" s="109">
        <v>0</v>
      </c>
      <c r="Y28" s="182">
        <v>0</v>
      </c>
      <c r="Z28" s="166">
        <f t="shared" si="2"/>
        <v>100.49999999999999</v>
      </c>
      <c r="AA28" s="167">
        <f t="shared" si="3"/>
        <v>100.49999999999999</v>
      </c>
      <c r="AB28" s="183">
        <f t="shared" si="4"/>
        <v>97.19999999999999</v>
      </c>
      <c r="AC28" s="184">
        <f t="shared" si="5"/>
        <v>3.3000000000000003</v>
      </c>
      <c r="AD28" s="185">
        <f t="shared" si="6"/>
        <v>597.2615113984833</v>
      </c>
      <c r="AE28" s="186">
        <f t="shared" si="7"/>
        <v>577.6499393824137</v>
      </c>
      <c r="AF28" s="187">
        <f t="shared" si="8"/>
        <v>19.611572016069605</v>
      </c>
      <c r="AG28" s="188">
        <f t="shared" si="9"/>
        <v>597.2615113984833</v>
      </c>
      <c r="AH28" s="189">
        <f t="shared" si="10"/>
        <v>0</v>
      </c>
      <c r="AI28" s="190">
        <f t="shared" si="11"/>
        <v>3.2835820895522394</v>
      </c>
    </row>
    <row r="29" spans="1:35" s="181" customFormat="1" ht="19.5" customHeight="1">
      <c r="A29" s="108">
        <v>24</v>
      </c>
      <c r="B29" s="107" t="s">
        <v>37</v>
      </c>
      <c r="C29" s="163">
        <v>11735</v>
      </c>
      <c r="D29" s="164">
        <f>G29+J29+M29+P29+S29+V29</f>
        <v>266.5</v>
      </c>
      <c r="E29" s="160">
        <f>H29+K29+N29+Q29+T29+W29</f>
        <v>246.49999999999997</v>
      </c>
      <c r="F29" s="160">
        <f>L29+I29+O29+R29+U29+X29</f>
        <v>20</v>
      </c>
      <c r="G29" s="165">
        <f>SUM(H29:I29)</f>
        <v>0</v>
      </c>
      <c r="H29" s="109">
        <v>0</v>
      </c>
      <c r="I29" s="109">
        <v>0</v>
      </c>
      <c r="J29" s="165">
        <f>SUM(K29:L29)</f>
        <v>183.8</v>
      </c>
      <c r="K29" s="109">
        <v>168.5</v>
      </c>
      <c r="L29" s="109">
        <v>15.3</v>
      </c>
      <c r="M29" s="165">
        <f>SUM(N29:O29)</f>
        <v>8.5</v>
      </c>
      <c r="N29" s="109">
        <v>5.7</v>
      </c>
      <c r="O29" s="109">
        <v>2.8</v>
      </c>
      <c r="P29" s="165">
        <f>SUM(Q29:R29)</f>
        <v>70</v>
      </c>
      <c r="Q29" s="109">
        <v>68.1</v>
      </c>
      <c r="R29" s="109">
        <v>1.9</v>
      </c>
      <c r="S29" s="165">
        <f>SUM(T29:U29)</f>
        <v>0</v>
      </c>
      <c r="T29" s="109">
        <v>0</v>
      </c>
      <c r="U29" s="109">
        <v>0</v>
      </c>
      <c r="V29" s="165">
        <f>SUM(W29:X29)</f>
        <v>4.2</v>
      </c>
      <c r="W29" s="109">
        <v>4.2</v>
      </c>
      <c r="X29" s="109">
        <v>0</v>
      </c>
      <c r="Y29" s="182">
        <v>98.6</v>
      </c>
      <c r="Z29" s="166">
        <f>D29+Y29</f>
        <v>365.1</v>
      </c>
      <c r="AA29" s="195">
        <f>SUM(AB29:AC29)</f>
        <v>266.5</v>
      </c>
      <c r="AB29" s="165">
        <f>G29+J29+M29+S29+V29</f>
        <v>196.5</v>
      </c>
      <c r="AC29" s="196">
        <f>P29</f>
        <v>70</v>
      </c>
      <c r="AD29" s="185">
        <f t="shared" si="6"/>
        <v>732.5755597399562</v>
      </c>
      <c r="AE29" s="186">
        <f t="shared" si="7"/>
        <v>540.154211965859</v>
      </c>
      <c r="AF29" s="187">
        <f t="shared" si="8"/>
        <v>192.42134777409734</v>
      </c>
      <c r="AG29" s="188">
        <f t="shared" si="9"/>
        <v>1003.6147724617564</v>
      </c>
      <c r="AH29" s="189">
        <f t="shared" si="10"/>
        <v>271.0392127217999</v>
      </c>
      <c r="AI29" s="190">
        <f>AC29*100/AA29</f>
        <v>26.26641651031895</v>
      </c>
    </row>
    <row r="30" spans="1:35" s="181" customFormat="1" ht="19.5" customHeight="1">
      <c r="A30" s="108">
        <v>25</v>
      </c>
      <c r="B30" s="107" t="s">
        <v>38</v>
      </c>
      <c r="C30" s="163">
        <v>15397</v>
      </c>
      <c r="D30" s="164">
        <f t="shared" si="12"/>
        <v>328.7</v>
      </c>
      <c r="E30" s="160">
        <f t="shared" si="12"/>
        <v>302.1</v>
      </c>
      <c r="F30" s="160">
        <f t="shared" si="12"/>
        <v>26.6</v>
      </c>
      <c r="G30" s="165">
        <f t="shared" si="1"/>
        <v>0</v>
      </c>
      <c r="H30" s="109">
        <v>0</v>
      </c>
      <c r="I30" s="109">
        <v>0</v>
      </c>
      <c r="J30" s="165">
        <f t="shared" si="13"/>
        <v>282.59999999999997</v>
      </c>
      <c r="K30" s="109">
        <v>273.2</v>
      </c>
      <c r="L30" s="109">
        <v>9.4</v>
      </c>
      <c r="M30" s="165">
        <f t="shared" si="14"/>
        <v>10.3</v>
      </c>
      <c r="N30" s="109">
        <v>8.1</v>
      </c>
      <c r="O30" s="109">
        <v>2.2</v>
      </c>
      <c r="P30" s="165">
        <f t="shared" si="15"/>
        <v>21.5</v>
      </c>
      <c r="Q30" s="109">
        <v>20.3</v>
      </c>
      <c r="R30" s="109">
        <v>1.2</v>
      </c>
      <c r="S30" s="165">
        <f t="shared" si="16"/>
        <v>0</v>
      </c>
      <c r="T30" s="109">
        <v>0</v>
      </c>
      <c r="U30" s="109">
        <v>0</v>
      </c>
      <c r="V30" s="165">
        <f t="shared" si="17"/>
        <v>14.3</v>
      </c>
      <c r="W30" s="109">
        <v>0.5</v>
      </c>
      <c r="X30" s="109">
        <v>13.8</v>
      </c>
      <c r="Y30" s="182">
        <v>99.9</v>
      </c>
      <c r="Z30" s="166">
        <f t="shared" si="2"/>
        <v>428.6</v>
      </c>
      <c r="AA30" s="167">
        <f t="shared" si="3"/>
        <v>328.7</v>
      </c>
      <c r="AB30" s="183">
        <f t="shared" si="4"/>
        <v>307.2</v>
      </c>
      <c r="AC30" s="184">
        <f t="shared" si="5"/>
        <v>21.5</v>
      </c>
      <c r="AD30" s="185">
        <f t="shared" si="6"/>
        <v>688.6553098948896</v>
      </c>
      <c r="AE30" s="186">
        <f t="shared" si="7"/>
        <v>643.6109254630667</v>
      </c>
      <c r="AF30" s="187">
        <f t="shared" si="8"/>
        <v>45.04438443182271</v>
      </c>
      <c r="AG30" s="188">
        <f t="shared" si="9"/>
        <v>897.9545659292656</v>
      </c>
      <c r="AH30" s="189">
        <f t="shared" si="10"/>
        <v>209.2992560343762</v>
      </c>
      <c r="AI30" s="190">
        <f t="shared" si="11"/>
        <v>6.540918770915729</v>
      </c>
    </row>
    <row r="31" spans="1:35" s="181" customFormat="1" ht="19.5" customHeight="1">
      <c r="A31" s="108">
        <v>26</v>
      </c>
      <c r="B31" s="107" t="s">
        <v>107</v>
      </c>
      <c r="C31" s="163">
        <v>9240</v>
      </c>
      <c r="D31" s="164">
        <f t="shared" si="12"/>
        <v>179.29999999999998</v>
      </c>
      <c r="E31" s="160">
        <f t="shared" si="12"/>
        <v>171.29999999999998</v>
      </c>
      <c r="F31" s="160">
        <f t="shared" si="12"/>
        <v>8</v>
      </c>
      <c r="G31" s="165">
        <f t="shared" si="1"/>
        <v>0</v>
      </c>
      <c r="H31" s="109">
        <v>0</v>
      </c>
      <c r="I31" s="109">
        <v>0</v>
      </c>
      <c r="J31" s="165">
        <f t="shared" si="13"/>
        <v>139.1</v>
      </c>
      <c r="K31" s="109">
        <v>138.5</v>
      </c>
      <c r="L31" s="109">
        <v>0.6</v>
      </c>
      <c r="M31" s="165">
        <f t="shared" si="14"/>
        <v>7.2</v>
      </c>
      <c r="N31" s="109">
        <v>7</v>
      </c>
      <c r="O31" s="109">
        <v>0.2</v>
      </c>
      <c r="P31" s="165">
        <f t="shared" si="15"/>
        <v>21.7</v>
      </c>
      <c r="Q31" s="109">
        <v>21.7</v>
      </c>
      <c r="R31" s="109">
        <v>0</v>
      </c>
      <c r="S31" s="165">
        <f t="shared" si="16"/>
        <v>0</v>
      </c>
      <c r="T31" s="109">
        <v>0</v>
      </c>
      <c r="U31" s="109">
        <v>0</v>
      </c>
      <c r="V31" s="165">
        <f t="shared" si="17"/>
        <v>11.3</v>
      </c>
      <c r="W31" s="109">
        <v>4.1</v>
      </c>
      <c r="X31" s="109">
        <v>7.2</v>
      </c>
      <c r="Y31" s="182">
        <v>82.3</v>
      </c>
      <c r="Z31" s="166">
        <f t="shared" si="2"/>
        <v>261.59999999999997</v>
      </c>
      <c r="AA31" s="167">
        <f t="shared" si="3"/>
        <v>179.29999999999998</v>
      </c>
      <c r="AB31" s="183">
        <f t="shared" si="4"/>
        <v>157.6</v>
      </c>
      <c r="AC31" s="184">
        <f t="shared" si="5"/>
        <v>21.7</v>
      </c>
      <c r="AD31" s="185">
        <f t="shared" si="6"/>
        <v>625.9600614439323</v>
      </c>
      <c r="AE31" s="186">
        <f t="shared" si="7"/>
        <v>550.2024856863566</v>
      </c>
      <c r="AF31" s="187">
        <f t="shared" si="8"/>
        <v>75.75757575757575</v>
      </c>
      <c r="AG31" s="188">
        <f t="shared" si="9"/>
        <v>913.2802681189777</v>
      </c>
      <c r="AH31" s="189">
        <f t="shared" si="10"/>
        <v>287.32020667504537</v>
      </c>
      <c r="AI31" s="190">
        <f t="shared" si="11"/>
        <v>12.102621305075294</v>
      </c>
    </row>
    <row r="32" spans="1:35" s="181" customFormat="1" ht="19.5" customHeight="1">
      <c r="A32" s="108">
        <v>27</v>
      </c>
      <c r="B32" s="107" t="s">
        <v>39</v>
      </c>
      <c r="C32" s="163">
        <v>3343</v>
      </c>
      <c r="D32" s="164">
        <f t="shared" si="12"/>
        <v>59.2</v>
      </c>
      <c r="E32" s="160">
        <f t="shared" si="12"/>
        <v>56.4</v>
      </c>
      <c r="F32" s="160">
        <f t="shared" si="12"/>
        <v>2.8</v>
      </c>
      <c r="G32" s="165">
        <f>SUM(H32:I32)</f>
        <v>0</v>
      </c>
      <c r="H32" s="109">
        <v>0</v>
      </c>
      <c r="I32" s="109">
        <v>0</v>
      </c>
      <c r="J32" s="165">
        <f>SUM(K32:L32)</f>
        <v>48.5</v>
      </c>
      <c r="K32" s="109">
        <v>47.3</v>
      </c>
      <c r="L32" s="109">
        <v>1.2</v>
      </c>
      <c r="M32" s="165">
        <f>SUM(N32:O32)</f>
        <v>2.2</v>
      </c>
      <c r="N32" s="109">
        <v>2</v>
      </c>
      <c r="O32" s="109">
        <v>0.2</v>
      </c>
      <c r="P32" s="165">
        <f>SUM(Q32:R32)</f>
        <v>6.4</v>
      </c>
      <c r="Q32" s="109">
        <v>6.2</v>
      </c>
      <c r="R32" s="109">
        <v>0.2</v>
      </c>
      <c r="S32" s="165">
        <f>SUM(T32:U32)</f>
        <v>0</v>
      </c>
      <c r="T32" s="109">
        <v>0</v>
      </c>
      <c r="U32" s="109">
        <v>0</v>
      </c>
      <c r="V32" s="165">
        <f t="shared" si="17"/>
        <v>2.1</v>
      </c>
      <c r="W32" s="109">
        <v>0.9</v>
      </c>
      <c r="X32" s="109">
        <v>1.2</v>
      </c>
      <c r="Y32" s="182">
        <v>18.7</v>
      </c>
      <c r="Z32" s="166">
        <f>D32+Y32</f>
        <v>77.9</v>
      </c>
      <c r="AA32" s="167">
        <f>SUM(AB32:AC32)</f>
        <v>59.2</v>
      </c>
      <c r="AB32" s="183">
        <f>G32+J32+M32+S32+V32</f>
        <v>52.800000000000004</v>
      </c>
      <c r="AC32" s="184">
        <f>P32</f>
        <v>6.4</v>
      </c>
      <c r="AD32" s="185">
        <f t="shared" si="6"/>
        <v>571.2466106356084</v>
      </c>
      <c r="AE32" s="186">
        <f t="shared" si="7"/>
        <v>509.49022029662365</v>
      </c>
      <c r="AF32" s="187">
        <f t="shared" si="8"/>
        <v>61.75639033898468</v>
      </c>
      <c r="AG32" s="188">
        <f t="shared" si="9"/>
        <v>751.6910636573293</v>
      </c>
      <c r="AH32" s="189">
        <f t="shared" si="10"/>
        <v>180.44445302172088</v>
      </c>
      <c r="AI32" s="190">
        <f>AC32*100/AA32</f>
        <v>10.81081081081081</v>
      </c>
    </row>
    <row r="33" spans="1:35" s="180" customFormat="1" ht="19.5" customHeight="1">
      <c r="A33" s="102">
        <v>28</v>
      </c>
      <c r="B33" s="107" t="s">
        <v>108</v>
      </c>
      <c r="C33" s="163">
        <v>2647</v>
      </c>
      <c r="D33" s="164">
        <f t="shared" si="12"/>
        <v>63.5</v>
      </c>
      <c r="E33" s="160">
        <f t="shared" si="12"/>
        <v>60</v>
      </c>
      <c r="F33" s="160">
        <f t="shared" si="12"/>
        <v>3.5</v>
      </c>
      <c r="G33" s="165">
        <f t="shared" si="1"/>
        <v>0</v>
      </c>
      <c r="H33" s="109">
        <v>0</v>
      </c>
      <c r="I33" s="109">
        <v>0</v>
      </c>
      <c r="J33" s="165">
        <f t="shared" si="13"/>
        <v>53.7</v>
      </c>
      <c r="K33" s="109">
        <v>51</v>
      </c>
      <c r="L33" s="109">
        <v>2.7</v>
      </c>
      <c r="M33" s="165">
        <f t="shared" si="14"/>
        <v>2.9</v>
      </c>
      <c r="N33" s="109">
        <v>2.5</v>
      </c>
      <c r="O33" s="109">
        <v>0.4</v>
      </c>
      <c r="P33" s="165">
        <f t="shared" si="15"/>
        <v>6.9</v>
      </c>
      <c r="Q33" s="109">
        <v>6.5</v>
      </c>
      <c r="R33" s="109">
        <v>0.4</v>
      </c>
      <c r="S33" s="165">
        <v>0</v>
      </c>
      <c r="T33" s="109">
        <v>0</v>
      </c>
      <c r="U33" s="109">
        <v>0</v>
      </c>
      <c r="V33" s="165">
        <f>SUM(W33:X33)</f>
        <v>0</v>
      </c>
      <c r="W33" s="109">
        <v>0</v>
      </c>
      <c r="X33" s="109">
        <v>0</v>
      </c>
      <c r="Y33" s="182">
        <v>12.5</v>
      </c>
      <c r="Z33" s="166">
        <f>D33+Y33</f>
        <v>76</v>
      </c>
      <c r="AA33" s="167">
        <f>SUM(AB33:AC33)</f>
        <v>63.5</v>
      </c>
      <c r="AB33" s="183">
        <f t="shared" si="4"/>
        <v>56.6</v>
      </c>
      <c r="AC33" s="184">
        <f t="shared" si="5"/>
        <v>6.9</v>
      </c>
      <c r="AD33" s="185">
        <f t="shared" si="6"/>
        <v>773.852322166299</v>
      </c>
      <c r="AE33" s="186">
        <f t="shared" si="7"/>
        <v>689.7644320411422</v>
      </c>
      <c r="AF33" s="187">
        <f t="shared" si="8"/>
        <v>84.0878901251569</v>
      </c>
      <c r="AG33" s="188">
        <f t="shared" si="9"/>
        <v>926.1854564510036</v>
      </c>
      <c r="AH33" s="189">
        <f t="shared" si="10"/>
        <v>152.33313428470453</v>
      </c>
      <c r="AI33" s="190">
        <f t="shared" si="11"/>
        <v>10.866141732283465</v>
      </c>
    </row>
    <row r="34" spans="1:35" s="180" customFormat="1" ht="19.5" customHeight="1">
      <c r="A34" s="108">
        <v>29</v>
      </c>
      <c r="B34" s="107" t="s">
        <v>40</v>
      </c>
      <c r="C34" s="163">
        <v>9057</v>
      </c>
      <c r="D34" s="164">
        <f t="shared" si="12"/>
        <v>152.10000000000002</v>
      </c>
      <c r="E34" s="160">
        <f t="shared" si="12"/>
        <v>145.9</v>
      </c>
      <c r="F34" s="160">
        <f t="shared" si="12"/>
        <v>6.199999999999999</v>
      </c>
      <c r="G34" s="165">
        <f t="shared" si="1"/>
        <v>0</v>
      </c>
      <c r="H34" s="109">
        <v>0</v>
      </c>
      <c r="I34" s="109">
        <v>0</v>
      </c>
      <c r="J34" s="165">
        <f t="shared" si="13"/>
        <v>111.1</v>
      </c>
      <c r="K34" s="109">
        <v>108</v>
      </c>
      <c r="L34" s="109">
        <v>3.1</v>
      </c>
      <c r="M34" s="165">
        <f t="shared" si="14"/>
        <v>6.9</v>
      </c>
      <c r="N34" s="109">
        <v>5.4</v>
      </c>
      <c r="O34" s="109">
        <v>1.5</v>
      </c>
      <c r="P34" s="165">
        <f t="shared" si="15"/>
        <v>19.8</v>
      </c>
      <c r="Q34" s="109">
        <v>19.7</v>
      </c>
      <c r="R34" s="109">
        <v>0.1</v>
      </c>
      <c r="S34" s="165">
        <f t="shared" si="16"/>
        <v>0</v>
      </c>
      <c r="T34" s="109">
        <v>0</v>
      </c>
      <c r="U34" s="109">
        <v>0</v>
      </c>
      <c r="V34" s="165">
        <f>SUM(W34:X34)</f>
        <v>14.3</v>
      </c>
      <c r="W34" s="109">
        <v>12.8</v>
      </c>
      <c r="X34" s="109">
        <v>1.5</v>
      </c>
      <c r="Y34" s="182">
        <v>41.3</v>
      </c>
      <c r="Z34" s="166">
        <f t="shared" si="2"/>
        <v>193.40000000000003</v>
      </c>
      <c r="AA34" s="167">
        <f>SUM(AB34:AC34)</f>
        <v>152.10000000000002</v>
      </c>
      <c r="AB34" s="183">
        <f t="shared" si="4"/>
        <v>132.3</v>
      </c>
      <c r="AC34" s="184">
        <f t="shared" si="5"/>
        <v>19.8</v>
      </c>
      <c r="AD34" s="185">
        <f t="shared" si="6"/>
        <v>541.730331556059</v>
      </c>
      <c r="AE34" s="186">
        <f t="shared" si="7"/>
        <v>471.20922330615787</v>
      </c>
      <c r="AF34" s="187">
        <f t="shared" si="8"/>
        <v>70.52110824990118</v>
      </c>
      <c r="AG34" s="188">
        <f t="shared" si="9"/>
        <v>688.8273906833782</v>
      </c>
      <c r="AH34" s="189">
        <f t="shared" si="10"/>
        <v>147.09705912731908</v>
      </c>
      <c r="AI34" s="190">
        <f t="shared" si="11"/>
        <v>13.017751479289938</v>
      </c>
    </row>
    <row r="35" spans="1:35" s="181" customFormat="1" ht="19.5" customHeight="1">
      <c r="A35" s="108">
        <v>30</v>
      </c>
      <c r="B35" s="107" t="s">
        <v>41</v>
      </c>
      <c r="C35" s="163">
        <v>4226</v>
      </c>
      <c r="D35" s="164">
        <f>G35+J35+M35+P35+S35+V35</f>
        <v>81.9</v>
      </c>
      <c r="E35" s="160">
        <f>H35+K35+N35+Q35+T35+W35</f>
        <v>74.6</v>
      </c>
      <c r="F35" s="160">
        <f>I35+L35+O35+R35+U35+X35</f>
        <v>7.3</v>
      </c>
      <c r="G35" s="165">
        <f>SUM(H35:I35)</f>
        <v>0</v>
      </c>
      <c r="H35" s="109">
        <v>0</v>
      </c>
      <c r="I35" s="109">
        <v>0</v>
      </c>
      <c r="J35" s="165">
        <f>SUM(K35:L35)</f>
        <v>69.9</v>
      </c>
      <c r="K35" s="109">
        <v>63.1</v>
      </c>
      <c r="L35" s="109">
        <v>6.8</v>
      </c>
      <c r="M35" s="165">
        <f>SUM(N35:O35)</f>
        <v>2.1999999999999997</v>
      </c>
      <c r="N35" s="109">
        <v>1.9</v>
      </c>
      <c r="O35" s="109">
        <v>0.3</v>
      </c>
      <c r="P35" s="165">
        <f>SUM(Q35:R35)</f>
        <v>9.799999999999999</v>
      </c>
      <c r="Q35" s="109">
        <v>9.6</v>
      </c>
      <c r="R35" s="109">
        <v>0.2</v>
      </c>
      <c r="S35" s="165">
        <f>SUM(T35:U35)</f>
        <v>0</v>
      </c>
      <c r="T35" s="109">
        <v>0</v>
      </c>
      <c r="U35" s="109">
        <v>0</v>
      </c>
      <c r="V35" s="165">
        <f>SUM(W35:X35)</f>
        <v>0</v>
      </c>
      <c r="W35" s="109">
        <v>0</v>
      </c>
      <c r="X35" s="109">
        <v>0</v>
      </c>
      <c r="Y35" s="182">
        <v>24.3</v>
      </c>
      <c r="Z35" s="166">
        <f>D35+Y35</f>
        <v>106.2</v>
      </c>
      <c r="AA35" s="167">
        <f t="shared" si="3"/>
        <v>81.9</v>
      </c>
      <c r="AB35" s="183">
        <f>G35+J35+M35+S35+V35</f>
        <v>72.10000000000001</v>
      </c>
      <c r="AC35" s="184">
        <f>P35</f>
        <v>9.799999999999999</v>
      </c>
      <c r="AD35" s="185">
        <f t="shared" si="6"/>
        <v>625.1622063111614</v>
      </c>
      <c r="AE35" s="186">
        <f t="shared" si="7"/>
        <v>550.3564722226463</v>
      </c>
      <c r="AF35" s="187">
        <f t="shared" si="8"/>
        <v>74.80573408851502</v>
      </c>
      <c r="AG35" s="188">
        <f t="shared" si="9"/>
        <v>810.6498938979895</v>
      </c>
      <c r="AH35" s="189">
        <f t="shared" si="10"/>
        <v>185.4876875868281</v>
      </c>
      <c r="AI35" s="190">
        <f>AC35*100/AA35</f>
        <v>11.965811965811964</v>
      </c>
    </row>
    <row r="36" spans="1:35" s="180" customFormat="1" ht="19.5" customHeight="1">
      <c r="A36" s="108">
        <v>31</v>
      </c>
      <c r="B36" s="107" t="s">
        <v>109</v>
      </c>
      <c r="C36" s="163">
        <v>5729</v>
      </c>
      <c r="D36" s="164">
        <f t="shared" si="12"/>
        <v>95.6</v>
      </c>
      <c r="E36" s="160">
        <f t="shared" si="12"/>
        <v>93.39999999999999</v>
      </c>
      <c r="F36" s="160">
        <f t="shared" si="12"/>
        <v>2.2</v>
      </c>
      <c r="G36" s="165">
        <f t="shared" si="1"/>
        <v>0</v>
      </c>
      <c r="H36" s="109">
        <v>0</v>
      </c>
      <c r="I36" s="109">
        <v>0</v>
      </c>
      <c r="J36" s="165">
        <f t="shared" si="13"/>
        <v>75</v>
      </c>
      <c r="K36" s="109">
        <v>74</v>
      </c>
      <c r="L36" s="109">
        <v>1</v>
      </c>
      <c r="M36" s="165">
        <f t="shared" si="14"/>
        <v>4.8</v>
      </c>
      <c r="N36" s="109">
        <v>4.6</v>
      </c>
      <c r="O36" s="109">
        <v>0.2</v>
      </c>
      <c r="P36" s="165">
        <f t="shared" si="15"/>
        <v>10.3</v>
      </c>
      <c r="Q36" s="109">
        <v>10.3</v>
      </c>
      <c r="R36" s="109">
        <v>0</v>
      </c>
      <c r="S36" s="165">
        <f t="shared" si="16"/>
        <v>0</v>
      </c>
      <c r="T36" s="109">
        <v>0</v>
      </c>
      <c r="U36" s="109">
        <v>0</v>
      </c>
      <c r="V36" s="165">
        <f>SUM(W36:X36)</f>
        <v>5.5</v>
      </c>
      <c r="W36" s="109">
        <v>4.5</v>
      </c>
      <c r="X36" s="109">
        <v>1</v>
      </c>
      <c r="Y36" s="182">
        <v>21.6</v>
      </c>
      <c r="Z36" s="166">
        <f t="shared" si="2"/>
        <v>117.19999999999999</v>
      </c>
      <c r="AA36" s="167">
        <f t="shared" si="3"/>
        <v>95.6</v>
      </c>
      <c r="AB36" s="183">
        <f t="shared" si="4"/>
        <v>85.3</v>
      </c>
      <c r="AC36" s="184">
        <f t="shared" si="5"/>
        <v>10.3</v>
      </c>
      <c r="AD36" s="185">
        <f t="shared" si="6"/>
        <v>538.2913192078785</v>
      </c>
      <c r="AE36" s="186">
        <f t="shared" si="7"/>
        <v>480.29549715933086</v>
      </c>
      <c r="AF36" s="187">
        <f t="shared" si="8"/>
        <v>57.99582204854757</v>
      </c>
      <c r="AG36" s="188">
        <f t="shared" si="9"/>
        <v>659.913625639784</v>
      </c>
      <c r="AH36" s="189">
        <f t="shared" si="10"/>
        <v>121.62230643190559</v>
      </c>
      <c r="AI36" s="190">
        <f t="shared" si="11"/>
        <v>10.774058577405858</v>
      </c>
    </row>
    <row r="37" spans="1:35" s="180" customFormat="1" ht="19.5" customHeight="1">
      <c r="A37" s="108">
        <v>32</v>
      </c>
      <c r="B37" s="107" t="s">
        <v>111</v>
      </c>
      <c r="C37" s="163">
        <v>16569</v>
      </c>
      <c r="D37" s="164">
        <f t="shared" si="12"/>
        <v>321.1</v>
      </c>
      <c r="E37" s="160">
        <f t="shared" si="12"/>
        <v>272.6</v>
      </c>
      <c r="F37" s="160">
        <f t="shared" si="12"/>
        <v>48.5</v>
      </c>
      <c r="G37" s="165">
        <f t="shared" si="1"/>
        <v>0</v>
      </c>
      <c r="H37" s="109">
        <v>0</v>
      </c>
      <c r="I37" s="109">
        <v>0</v>
      </c>
      <c r="J37" s="165">
        <f t="shared" si="13"/>
        <v>266.3</v>
      </c>
      <c r="K37" s="109">
        <v>231.3</v>
      </c>
      <c r="L37" s="109">
        <v>35</v>
      </c>
      <c r="M37" s="165">
        <f t="shared" si="14"/>
        <v>21.5</v>
      </c>
      <c r="N37" s="109">
        <v>10.1</v>
      </c>
      <c r="O37" s="109">
        <v>11.4</v>
      </c>
      <c r="P37" s="165">
        <f t="shared" si="15"/>
        <v>33.3</v>
      </c>
      <c r="Q37" s="109">
        <v>31.2</v>
      </c>
      <c r="R37" s="109">
        <v>2.1</v>
      </c>
      <c r="S37" s="165">
        <f t="shared" si="16"/>
        <v>0</v>
      </c>
      <c r="T37" s="109">
        <v>0</v>
      </c>
      <c r="U37" s="109">
        <v>0</v>
      </c>
      <c r="V37" s="165">
        <f t="shared" si="17"/>
        <v>0</v>
      </c>
      <c r="W37" s="109">
        <v>0</v>
      </c>
      <c r="X37" s="109">
        <v>0</v>
      </c>
      <c r="Y37" s="182">
        <v>71.8</v>
      </c>
      <c r="Z37" s="166">
        <f t="shared" si="2"/>
        <v>392.90000000000003</v>
      </c>
      <c r="AA37" s="167">
        <f t="shared" si="3"/>
        <v>321.1</v>
      </c>
      <c r="AB37" s="183">
        <f t="shared" si="4"/>
        <v>287.8</v>
      </c>
      <c r="AC37" s="184">
        <f t="shared" si="5"/>
        <v>33.3</v>
      </c>
      <c r="AD37" s="185">
        <f t="shared" si="6"/>
        <v>625.1472337575614</v>
      </c>
      <c r="AE37" s="186">
        <f t="shared" si="7"/>
        <v>560.3157081140646</v>
      </c>
      <c r="AF37" s="187">
        <f t="shared" si="8"/>
        <v>64.83152564349669</v>
      </c>
      <c r="AG37" s="188">
        <f t="shared" si="9"/>
        <v>764.9341268867823</v>
      </c>
      <c r="AH37" s="189">
        <f t="shared" si="10"/>
        <v>139.78689312922108</v>
      </c>
      <c r="AI37" s="190">
        <f t="shared" si="11"/>
        <v>10.370601058860165</v>
      </c>
    </row>
    <row r="38" spans="1:35" s="180" customFormat="1" ht="19.5" customHeight="1" thickBot="1">
      <c r="A38" s="197">
        <v>33</v>
      </c>
      <c r="B38" s="198" t="s">
        <v>43</v>
      </c>
      <c r="C38" s="199">
        <v>12322</v>
      </c>
      <c r="D38" s="200">
        <f t="shared" si="12"/>
        <v>195.10000000000002</v>
      </c>
      <c r="E38" s="168">
        <f t="shared" si="12"/>
        <v>188.39999999999998</v>
      </c>
      <c r="F38" s="168">
        <f t="shared" si="12"/>
        <v>6.699999999999999</v>
      </c>
      <c r="G38" s="201">
        <f t="shared" si="1"/>
        <v>0</v>
      </c>
      <c r="H38" s="202">
        <v>0</v>
      </c>
      <c r="I38" s="202">
        <v>0</v>
      </c>
      <c r="J38" s="201">
        <f t="shared" si="13"/>
        <v>140</v>
      </c>
      <c r="K38" s="202">
        <v>137.2</v>
      </c>
      <c r="L38" s="202">
        <v>2.8</v>
      </c>
      <c r="M38" s="201">
        <f t="shared" si="14"/>
        <v>6.800000000000001</v>
      </c>
      <c r="N38" s="202">
        <v>6.4</v>
      </c>
      <c r="O38" s="202">
        <v>0.4</v>
      </c>
      <c r="P38" s="201">
        <f t="shared" si="15"/>
        <v>33.5</v>
      </c>
      <c r="Q38" s="202">
        <v>33.3</v>
      </c>
      <c r="R38" s="202">
        <v>0.2</v>
      </c>
      <c r="S38" s="201">
        <f t="shared" si="16"/>
        <v>0</v>
      </c>
      <c r="T38" s="202">
        <v>0</v>
      </c>
      <c r="U38" s="202">
        <v>0</v>
      </c>
      <c r="V38" s="201">
        <f t="shared" si="17"/>
        <v>14.8</v>
      </c>
      <c r="W38" s="202">
        <v>11.5</v>
      </c>
      <c r="X38" s="202">
        <v>3.3</v>
      </c>
      <c r="Y38" s="203">
        <v>63.7</v>
      </c>
      <c r="Z38" s="204">
        <f t="shared" si="2"/>
        <v>258.8</v>
      </c>
      <c r="AA38" s="205">
        <f t="shared" si="3"/>
        <v>195.10000000000002</v>
      </c>
      <c r="AB38" s="206">
        <f t="shared" si="4"/>
        <v>161.60000000000002</v>
      </c>
      <c r="AC38" s="207">
        <f t="shared" si="5"/>
        <v>33.5</v>
      </c>
      <c r="AD38" s="208">
        <f t="shared" si="6"/>
        <v>510.7570513793844</v>
      </c>
      <c r="AE38" s="209">
        <f t="shared" si="7"/>
        <v>423.0565838180857</v>
      </c>
      <c r="AF38" s="210">
        <f t="shared" si="8"/>
        <v>87.7004675612987</v>
      </c>
      <c r="AG38" s="211">
        <f t="shared" si="9"/>
        <v>677.5188359660926</v>
      </c>
      <c r="AH38" s="212">
        <f t="shared" si="10"/>
        <v>166.7617845867083</v>
      </c>
      <c r="AI38" s="213">
        <f t="shared" si="11"/>
        <v>17.17068170169144</v>
      </c>
    </row>
    <row r="39" spans="1:34" s="12" customFormat="1" ht="15" customHeight="1">
      <c r="A39" s="13"/>
      <c r="C39" s="13"/>
      <c r="D39" s="7"/>
      <c r="E39" s="14"/>
      <c r="F39" s="14"/>
      <c r="AD39" s="15"/>
      <c r="AE39" s="15"/>
      <c r="AF39" s="15"/>
      <c r="AG39" s="15"/>
      <c r="AH39" s="15"/>
    </row>
    <row r="40" spans="1:34" s="12" customFormat="1" ht="15" customHeight="1">
      <c r="A40" s="13"/>
      <c r="C40" s="13"/>
      <c r="D40" s="7"/>
      <c r="E40" s="14"/>
      <c r="F40" s="14"/>
      <c r="AD40" s="15"/>
      <c r="AE40" s="15"/>
      <c r="AF40" s="15"/>
      <c r="AG40" s="15"/>
      <c r="AH40" s="15"/>
    </row>
    <row r="41" spans="1:34" s="12" customFormat="1" ht="15" customHeight="1">
      <c r="A41" s="13"/>
      <c r="C41" s="13"/>
      <c r="D41" s="16"/>
      <c r="E41" s="14"/>
      <c r="F41" s="14"/>
      <c r="AD41" s="15"/>
      <c r="AE41" s="15"/>
      <c r="AF41" s="15"/>
      <c r="AG41" s="15"/>
      <c r="AH41" s="15"/>
    </row>
    <row r="42" spans="1:34" s="12" customFormat="1" ht="15" customHeight="1">
      <c r="A42" s="13"/>
      <c r="C42" s="13"/>
      <c r="D42" s="16"/>
      <c r="E42" s="14"/>
      <c r="F42" s="14"/>
      <c r="AD42" s="15"/>
      <c r="AE42" s="15"/>
      <c r="AF42" s="15"/>
      <c r="AG42" s="15"/>
      <c r="AH42" s="15"/>
    </row>
    <row r="43" spans="1:34" s="12" customFormat="1" ht="15" customHeight="1">
      <c r="A43" s="13"/>
      <c r="C43" s="13"/>
      <c r="D43" s="16"/>
      <c r="E43" s="14"/>
      <c r="F43" s="14"/>
      <c r="AD43" s="15"/>
      <c r="AE43" s="15"/>
      <c r="AF43" s="15"/>
      <c r="AG43" s="15"/>
      <c r="AH43" s="15"/>
    </row>
    <row r="44" spans="1:34" s="12" customFormat="1" ht="15" customHeight="1">
      <c r="A44" s="13"/>
      <c r="C44" s="13"/>
      <c r="D44" s="16"/>
      <c r="E44" s="14"/>
      <c r="F44" s="14"/>
      <c r="AD44" s="15"/>
      <c r="AE44" s="15"/>
      <c r="AF44" s="15"/>
      <c r="AG44" s="15"/>
      <c r="AH44" s="15"/>
    </row>
    <row r="45" spans="1:34" s="12" customFormat="1" ht="15" customHeight="1">
      <c r="A45" s="13"/>
      <c r="C45" s="13"/>
      <c r="D45" s="16"/>
      <c r="E45" s="14"/>
      <c r="F45" s="14"/>
      <c r="AD45" s="15"/>
      <c r="AE45" s="15"/>
      <c r="AF45" s="15"/>
      <c r="AG45" s="15"/>
      <c r="AH45" s="15"/>
    </row>
    <row r="46" spans="1:34" s="12" customFormat="1" ht="15" customHeight="1">
      <c r="A46" s="13"/>
      <c r="C46" s="13"/>
      <c r="D46" s="16"/>
      <c r="E46" s="14"/>
      <c r="F46" s="14"/>
      <c r="AD46" s="15"/>
      <c r="AE46" s="15"/>
      <c r="AF46" s="15"/>
      <c r="AG46" s="15"/>
      <c r="AH46" s="15"/>
    </row>
    <row r="47" spans="1:34" s="12" customFormat="1" ht="15" customHeight="1">
      <c r="A47" s="13"/>
      <c r="C47" s="13"/>
      <c r="D47" s="16"/>
      <c r="E47" s="14"/>
      <c r="F47" s="14"/>
      <c r="AD47" s="15"/>
      <c r="AE47" s="15"/>
      <c r="AF47" s="15"/>
      <c r="AG47" s="15"/>
      <c r="AH47" s="15"/>
    </row>
    <row r="48" spans="1:34" s="12" customFormat="1" ht="15" customHeight="1">
      <c r="A48" s="13"/>
      <c r="C48" s="13"/>
      <c r="D48" s="16"/>
      <c r="E48" s="14"/>
      <c r="F48" s="14"/>
      <c r="AD48" s="15"/>
      <c r="AE48" s="15"/>
      <c r="AF48" s="15"/>
      <c r="AG48" s="15"/>
      <c r="AH48" s="15"/>
    </row>
    <row r="49" spans="1:34" s="12" customFormat="1" ht="15" customHeight="1">
      <c r="A49" s="13"/>
      <c r="C49" s="13"/>
      <c r="D49" s="16"/>
      <c r="E49" s="14"/>
      <c r="F49" s="14"/>
      <c r="AD49" s="15"/>
      <c r="AE49" s="15"/>
      <c r="AF49" s="15"/>
      <c r="AG49" s="15"/>
      <c r="AH49" s="15"/>
    </row>
    <row r="50" spans="1:34" s="12" customFormat="1" ht="15" customHeight="1">
      <c r="A50" s="13"/>
      <c r="C50" s="13"/>
      <c r="D50" s="16"/>
      <c r="E50" s="14"/>
      <c r="F50" s="14"/>
      <c r="AD50" s="15"/>
      <c r="AE50" s="15"/>
      <c r="AF50" s="15"/>
      <c r="AG50" s="15"/>
      <c r="AH50" s="15"/>
    </row>
    <row r="51" spans="1:34" s="12" customFormat="1" ht="15" customHeight="1">
      <c r="A51" s="13"/>
      <c r="C51" s="13"/>
      <c r="D51" s="16"/>
      <c r="E51" s="14"/>
      <c r="F51" s="14"/>
      <c r="AD51" s="15"/>
      <c r="AE51" s="15"/>
      <c r="AF51" s="15"/>
      <c r="AG51" s="15"/>
      <c r="AH51" s="15"/>
    </row>
    <row r="52" spans="1:34" s="12" customFormat="1" ht="15" customHeight="1">
      <c r="A52" s="13"/>
      <c r="C52" s="13"/>
      <c r="D52" s="16"/>
      <c r="E52" s="14"/>
      <c r="F52" s="14"/>
      <c r="AD52" s="15"/>
      <c r="AE52" s="15"/>
      <c r="AF52" s="15"/>
      <c r="AG52" s="15"/>
      <c r="AH52" s="15"/>
    </row>
    <row r="53" spans="1:34" s="12" customFormat="1" ht="15" customHeight="1">
      <c r="A53" s="13"/>
      <c r="C53" s="13"/>
      <c r="D53" s="16"/>
      <c r="E53" s="14"/>
      <c r="F53" s="14"/>
      <c r="AD53" s="15"/>
      <c r="AE53" s="15"/>
      <c r="AF53" s="15"/>
      <c r="AG53" s="15"/>
      <c r="AH53" s="15"/>
    </row>
    <row r="54" spans="1:34" s="12" customFormat="1" ht="15" customHeight="1">
      <c r="A54" s="13"/>
      <c r="C54" s="13"/>
      <c r="D54" s="16"/>
      <c r="E54" s="14"/>
      <c r="F54" s="14"/>
      <c r="AD54" s="15"/>
      <c r="AE54" s="15"/>
      <c r="AF54" s="15"/>
      <c r="AG54" s="15"/>
      <c r="AH54" s="15"/>
    </row>
    <row r="55" spans="1:34" s="12" customFormat="1" ht="15" customHeight="1">
      <c r="A55" s="13"/>
      <c r="C55" s="13"/>
      <c r="D55" s="16"/>
      <c r="E55" s="14"/>
      <c r="F55" s="14"/>
      <c r="AD55" s="15"/>
      <c r="AE55" s="15"/>
      <c r="AF55" s="15"/>
      <c r="AG55" s="15"/>
      <c r="AH55" s="15"/>
    </row>
    <row r="56" spans="1:34" s="12" customFormat="1" ht="15" customHeight="1">
      <c r="A56" s="13"/>
      <c r="C56" s="13"/>
      <c r="D56" s="16"/>
      <c r="E56" s="14"/>
      <c r="F56" s="14"/>
      <c r="AD56" s="15"/>
      <c r="AE56" s="15"/>
      <c r="AF56" s="15"/>
      <c r="AG56" s="15"/>
      <c r="AH56" s="15"/>
    </row>
    <row r="57" spans="1:34" s="12" customFormat="1" ht="15" customHeight="1">
      <c r="A57" s="13"/>
      <c r="C57" s="13"/>
      <c r="D57" s="16"/>
      <c r="E57" s="14"/>
      <c r="F57" s="14"/>
      <c r="AD57" s="15"/>
      <c r="AE57" s="15"/>
      <c r="AF57" s="15"/>
      <c r="AG57" s="15"/>
      <c r="AH57" s="15"/>
    </row>
    <row r="58" spans="1:34" s="12" customFormat="1" ht="15" customHeight="1">
      <c r="A58" s="13"/>
      <c r="C58" s="13"/>
      <c r="D58" s="16"/>
      <c r="E58" s="14"/>
      <c r="F58" s="14"/>
      <c r="AD58" s="15"/>
      <c r="AE58" s="15"/>
      <c r="AF58" s="15"/>
      <c r="AG58" s="15"/>
      <c r="AH58" s="15"/>
    </row>
    <row r="59" spans="1:34" s="12" customFormat="1" ht="15" customHeight="1">
      <c r="A59" s="13"/>
      <c r="C59" s="13"/>
      <c r="D59" s="16"/>
      <c r="E59" s="14"/>
      <c r="F59" s="14"/>
      <c r="AD59" s="15"/>
      <c r="AE59" s="15"/>
      <c r="AF59" s="15"/>
      <c r="AG59" s="15"/>
      <c r="AH59" s="15"/>
    </row>
    <row r="60" spans="1:34" s="12" customFormat="1" ht="15" customHeight="1">
      <c r="A60" s="13"/>
      <c r="C60" s="13"/>
      <c r="D60" s="16"/>
      <c r="E60" s="14"/>
      <c r="F60" s="14"/>
      <c r="AD60" s="15"/>
      <c r="AE60" s="15"/>
      <c r="AF60" s="15"/>
      <c r="AG60" s="15"/>
      <c r="AH60" s="15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rowBreaks count="1" manualBreakCount="1">
    <brk id="38" max="255" man="1"/>
  </rowBreaks>
  <colBreaks count="1" manualBreakCount="1">
    <brk id="1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1">
      <selection activeCell="D29" sqref="D29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347" t="s">
        <v>115</v>
      </c>
      <c r="B1" s="348"/>
      <c r="C1" s="353" t="s">
        <v>0</v>
      </c>
      <c r="D1" s="130"/>
      <c r="E1" s="131"/>
      <c r="F1" s="131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3"/>
      <c r="AA1" s="331" t="s">
        <v>1</v>
      </c>
      <c r="AB1" s="332"/>
      <c r="AC1" s="333"/>
      <c r="AD1" s="337" t="s">
        <v>2</v>
      </c>
      <c r="AE1" s="337"/>
      <c r="AF1" s="337"/>
      <c r="AG1" s="341" t="s">
        <v>3</v>
      </c>
      <c r="AH1" s="344" t="s">
        <v>4</v>
      </c>
      <c r="AI1" s="316" t="s">
        <v>5</v>
      </c>
    </row>
    <row r="2" spans="1:35" ht="19.5" customHeight="1">
      <c r="A2" s="349"/>
      <c r="B2" s="350"/>
      <c r="C2" s="354"/>
      <c r="D2" s="319" t="s">
        <v>1</v>
      </c>
      <c r="E2" s="320"/>
      <c r="F2" s="321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4"/>
      <c r="Y2" s="325" t="s">
        <v>6</v>
      </c>
      <c r="Z2" s="327" t="s">
        <v>7</v>
      </c>
      <c r="AA2" s="334"/>
      <c r="AB2" s="335"/>
      <c r="AC2" s="336"/>
      <c r="AD2" s="338"/>
      <c r="AE2" s="338"/>
      <c r="AF2" s="338"/>
      <c r="AG2" s="342"/>
      <c r="AH2" s="345"/>
      <c r="AI2" s="317"/>
    </row>
    <row r="3" spans="1:35" ht="19.5" customHeight="1">
      <c r="A3" s="349"/>
      <c r="B3" s="350"/>
      <c r="C3" s="354"/>
      <c r="D3" s="322"/>
      <c r="E3" s="320"/>
      <c r="F3" s="320"/>
      <c r="G3" s="329" t="s">
        <v>8</v>
      </c>
      <c r="H3" s="330"/>
      <c r="I3" s="330"/>
      <c r="J3" s="329" t="s">
        <v>9</v>
      </c>
      <c r="K3" s="330"/>
      <c r="L3" s="330"/>
      <c r="M3" s="329" t="s">
        <v>10</v>
      </c>
      <c r="N3" s="330"/>
      <c r="O3" s="330"/>
      <c r="P3" s="329" t="s">
        <v>11</v>
      </c>
      <c r="Q3" s="330"/>
      <c r="R3" s="330"/>
      <c r="S3" s="329" t="s">
        <v>12</v>
      </c>
      <c r="T3" s="330"/>
      <c r="U3" s="330"/>
      <c r="V3" s="329" t="s">
        <v>13</v>
      </c>
      <c r="W3" s="330"/>
      <c r="X3" s="330"/>
      <c r="Y3" s="325"/>
      <c r="Z3" s="327"/>
      <c r="AA3" s="334"/>
      <c r="AB3" s="335"/>
      <c r="AC3" s="336"/>
      <c r="AD3" s="338"/>
      <c r="AE3" s="338"/>
      <c r="AF3" s="338"/>
      <c r="AG3" s="342"/>
      <c r="AH3" s="345"/>
      <c r="AI3" s="317"/>
    </row>
    <row r="4" spans="1:35" ht="19.5" customHeight="1" thickBot="1">
      <c r="A4" s="351"/>
      <c r="B4" s="352"/>
      <c r="C4" s="355"/>
      <c r="D4" s="134" t="s">
        <v>14</v>
      </c>
      <c r="E4" s="135" t="s">
        <v>15</v>
      </c>
      <c r="F4" s="135" t="s">
        <v>16</v>
      </c>
      <c r="G4" s="136" t="s">
        <v>14</v>
      </c>
      <c r="H4" s="137" t="s">
        <v>15</v>
      </c>
      <c r="I4" s="137" t="s">
        <v>16</v>
      </c>
      <c r="J4" s="136" t="s">
        <v>14</v>
      </c>
      <c r="K4" s="137" t="s">
        <v>15</v>
      </c>
      <c r="L4" s="137" t="s">
        <v>16</v>
      </c>
      <c r="M4" s="136" t="s">
        <v>14</v>
      </c>
      <c r="N4" s="137" t="s">
        <v>15</v>
      </c>
      <c r="O4" s="137" t="s">
        <v>16</v>
      </c>
      <c r="P4" s="136" t="s">
        <v>14</v>
      </c>
      <c r="Q4" s="137" t="s">
        <v>15</v>
      </c>
      <c r="R4" s="137" t="s">
        <v>16</v>
      </c>
      <c r="S4" s="136" t="s">
        <v>14</v>
      </c>
      <c r="T4" s="137" t="s">
        <v>15</v>
      </c>
      <c r="U4" s="137" t="s">
        <v>16</v>
      </c>
      <c r="V4" s="136" t="s">
        <v>14</v>
      </c>
      <c r="W4" s="137" t="s">
        <v>15</v>
      </c>
      <c r="X4" s="137" t="s">
        <v>16</v>
      </c>
      <c r="Y4" s="326"/>
      <c r="Z4" s="328"/>
      <c r="AA4" s="138" t="s">
        <v>14</v>
      </c>
      <c r="AB4" s="137" t="s">
        <v>97</v>
      </c>
      <c r="AC4" s="139" t="s">
        <v>17</v>
      </c>
      <c r="AD4" s="140"/>
      <c r="AE4" s="141" t="s">
        <v>97</v>
      </c>
      <c r="AF4" s="142" t="s">
        <v>17</v>
      </c>
      <c r="AG4" s="343"/>
      <c r="AH4" s="346"/>
      <c r="AI4" s="318"/>
    </row>
    <row r="5" spans="1:35" s="2" customFormat="1" ht="39.75" customHeight="1" thickBot="1">
      <c r="A5" s="339" t="s">
        <v>18</v>
      </c>
      <c r="B5" s="340"/>
      <c r="C5" s="143">
        <f>SUM(C6:C38)</f>
        <v>1239025</v>
      </c>
      <c r="D5" s="144">
        <f>SUM(E5:F5)</f>
        <v>26154</v>
      </c>
      <c r="E5" s="145">
        <f>SUM(E6:E38)</f>
        <v>24315.7</v>
      </c>
      <c r="F5" s="145">
        <f>SUM(F6:F38)</f>
        <v>1838.3000000000006</v>
      </c>
      <c r="G5" s="146">
        <f aca="true" t="shared" si="0" ref="G5:AC5">SUM(G6:G38)</f>
        <v>625</v>
      </c>
      <c r="H5" s="146">
        <f t="shared" si="0"/>
        <v>625</v>
      </c>
      <c r="I5" s="146">
        <f t="shared" si="0"/>
        <v>0</v>
      </c>
      <c r="J5" s="146">
        <f t="shared" si="0"/>
        <v>20429.600000000002</v>
      </c>
      <c r="K5" s="146">
        <f t="shared" si="0"/>
        <v>19268.30000000001</v>
      </c>
      <c r="L5" s="146">
        <f t="shared" si="0"/>
        <v>1161.3000000000002</v>
      </c>
      <c r="M5" s="146">
        <f t="shared" si="0"/>
        <v>1050.8999999999996</v>
      </c>
      <c r="N5" s="146">
        <f t="shared" si="0"/>
        <v>786.0999999999997</v>
      </c>
      <c r="O5" s="146">
        <f t="shared" si="0"/>
        <v>264.79999999999995</v>
      </c>
      <c r="P5" s="146">
        <f t="shared" si="0"/>
        <v>3528.7999999999997</v>
      </c>
      <c r="Q5" s="146">
        <f t="shared" si="0"/>
        <v>3404.2</v>
      </c>
      <c r="R5" s="146">
        <f t="shared" si="0"/>
        <v>124.59999999999997</v>
      </c>
      <c r="S5" s="146">
        <f t="shared" si="0"/>
        <v>0.30000000000000004</v>
      </c>
      <c r="T5" s="146">
        <f t="shared" si="0"/>
        <v>0.2</v>
      </c>
      <c r="U5" s="146">
        <f t="shared" si="0"/>
        <v>0.1</v>
      </c>
      <c r="V5" s="146">
        <f t="shared" si="0"/>
        <v>519.4</v>
      </c>
      <c r="W5" s="146">
        <f t="shared" si="0"/>
        <v>231.89999999999998</v>
      </c>
      <c r="X5" s="146">
        <f t="shared" si="0"/>
        <v>287.50000000000006</v>
      </c>
      <c r="Y5" s="147">
        <f t="shared" si="0"/>
        <v>11669.500000000002</v>
      </c>
      <c r="Z5" s="148">
        <f t="shared" si="0"/>
        <v>37823.5</v>
      </c>
      <c r="AA5" s="149">
        <f t="shared" si="0"/>
        <v>26153.999999999993</v>
      </c>
      <c r="AB5" s="150">
        <f t="shared" si="0"/>
        <v>22625.199999999997</v>
      </c>
      <c r="AC5" s="151">
        <f t="shared" si="0"/>
        <v>3528.7999999999997</v>
      </c>
      <c r="AD5" s="152">
        <f>AA5/C5/31*1000000</f>
        <v>680.9204167428733</v>
      </c>
      <c r="AE5" s="153">
        <f>AB5/C5/31*1000000</f>
        <v>589.0479702107081</v>
      </c>
      <c r="AF5" s="154">
        <f>AC5/C5/31*1000000</f>
        <v>91.87244653216531</v>
      </c>
      <c r="AG5" s="155">
        <f>Z5/C5/31*1000000</f>
        <v>984.7363073592593</v>
      </c>
      <c r="AH5" s="156">
        <f>Y5/C5/31*1000000</f>
        <v>303.8158906163861</v>
      </c>
      <c r="AI5" s="157">
        <f>AC5*100/AA5</f>
        <v>13.492391221228115</v>
      </c>
    </row>
    <row r="6" spans="1:35" s="180" customFormat="1" ht="19.5" customHeight="1" thickTop="1">
      <c r="A6" s="103">
        <v>1</v>
      </c>
      <c r="B6" s="104" t="s">
        <v>19</v>
      </c>
      <c r="C6" s="158">
        <v>288888</v>
      </c>
      <c r="D6" s="159">
        <f>G6+J6+M6+P6+S6+V6</f>
        <v>5777.1</v>
      </c>
      <c r="E6" s="160">
        <f>H6+K6+N6+Q6+T6+W6</f>
        <v>5696.500000000001</v>
      </c>
      <c r="F6" s="160">
        <f>I6+L6+O6+R6+U6+X6</f>
        <v>80.6</v>
      </c>
      <c r="G6" s="161">
        <f aca="true" t="shared" si="1" ref="G6:G38">SUM(H6:I6)</f>
        <v>0</v>
      </c>
      <c r="H6" s="105">
        <v>0</v>
      </c>
      <c r="I6" s="105">
        <v>0</v>
      </c>
      <c r="J6" s="161">
        <f>SUM(K6:L6)</f>
        <v>4471.3</v>
      </c>
      <c r="K6" s="105">
        <v>4415.6</v>
      </c>
      <c r="L6" s="105">
        <v>55.7</v>
      </c>
      <c r="M6" s="161">
        <f>SUM(N6:O6)</f>
        <v>271.3</v>
      </c>
      <c r="N6" s="105">
        <v>268.3</v>
      </c>
      <c r="O6" s="105">
        <v>3</v>
      </c>
      <c r="P6" s="161">
        <f>SUM(Q6:R6)</f>
        <v>949.8</v>
      </c>
      <c r="Q6" s="105">
        <v>948</v>
      </c>
      <c r="R6" s="105">
        <v>1.8</v>
      </c>
      <c r="S6" s="161">
        <f>SUM(T6:U6)</f>
        <v>0</v>
      </c>
      <c r="T6" s="105">
        <v>0</v>
      </c>
      <c r="U6" s="105">
        <v>0</v>
      </c>
      <c r="V6" s="161">
        <f>SUM(W6:X6)</f>
        <v>84.69999999999999</v>
      </c>
      <c r="W6" s="105">
        <v>64.6</v>
      </c>
      <c r="X6" s="105">
        <v>20.1</v>
      </c>
      <c r="Y6" s="170">
        <v>3735.8</v>
      </c>
      <c r="Z6" s="162">
        <f aca="true" t="shared" si="2" ref="Z6:Z38">D6+Y6</f>
        <v>9512.900000000001</v>
      </c>
      <c r="AA6" s="171">
        <f aca="true" t="shared" si="3" ref="AA6:AA38">SUM(AB6:AC6)</f>
        <v>5777.1</v>
      </c>
      <c r="AB6" s="172">
        <f aca="true" t="shared" si="4" ref="AB6:AB38">G6+J6+M6+S6+V6</f>
        <v>4827.3</v>
      </c>
      <c r="AC6" s="173">
        <f aca="true" t="shared" si="5" ref="AC6:AC38">P6</f>
        <v>949.8</v>
      </c>
      <c r="AD6" s="174">
        <f aca="true" t="shared" si="6" ref="AD6:AD38">AA6/C6/31*1000000</f>
        <v>645.0875928253477</v>
      </c>
      <c r="AE6" s="175">
        <f aca="true" t="shared" si="7" ref="AE6:AE38">AB6/C6/31*1000000</f>
        <v>539.0301945345936</v>
      </c>
      <c r="AF6" s="176">
        <f aca="true" t="shared" si="8" ref="AF6:AF38">AC6/C6/31*1000000</f>
        <v>106.05739829075405</v>
      </c>
      <c r="AG6" s="177">
        <f aca="true" t="shared" si="9" ref="AG6:AG38">Z6/C6/31*1000000</f>
        <v>1062.2377597390127</v>
      </c>
      <c r="AH6" s="178">
        <f aca="true" t="shared" si="10" ref="AH6:AH38">Y6/C6/31*1000000</f>
        <v>417.1501669136649</v>
      </c>
      <c r="AI6" s="179">
        <f aca="true" t="shared" si="11" ref="AI6:AI38">AC6*100/AA6</f>
        <v>16.44077478319572</v>
      </c>
    </row>
    <row r="7" spans="1:35" s="181" customFormat="1" ht="19.5" customHeight="1">
      <c r="A7" s="102">
        <v>2</v>
      </c>
      <c r="B7" s="106" t="s">
        <v>20</v>
      </c>
      <c r="C7" s="163">
        <v>52064</v>
      </c>
      <c r="D7" s="159">
        <f aca="true" t="shared" si="12" ref="D7:F38">G7+J7+M7+P7+S7+V7</f>
        <v>1402.2</v>
      </c>
      <c r="E7" s="160">
        <f t="shared" si="12"/>
        <v>1145.3</v>
      </c>
      <c r="F7" s="160">
        <f t="shared" si="12"/>
        <v>256.9</v>
      </c>
      <c r="G7" s="161">
        <f>SUM(H7:I7)</f>
        <v>0</v>
      </c>
      <c r="H7" s="105">
        <v>0</v>
      </c>
      <c r="I7" s="105">
        <v>0</v>
      </c>
      <c r="J7" s="161">
        <f>SUM(K7:L7)</f>
        <v>1102.3999999999999</v>
      </c>
      <c r="K7" s="105">
        <v>987.8</v>
      </c>
      <c r="L7" s="105">
        <v>114.6</v>
      </c>
      <c r="M7" s="161">
        <f>SUM(N7:O7)</f>
        <v>46.5</v>
      </c>
      <c r="N7" s="105">
        <v>25.1</v>
      </c>
      <c r="O7" s="105">
        <v>21.4</v>
      </c>
      <c r="P7" s="161">
        <f>SUM(Q7:R7)</f>
        <v>176.9</v>
      </c>
      <c r="Q7" s="105">
        <v>126.8</v>
      </c>
      <c r="R7" s="105">
        <v>50.1</v>
      </c>
      <c r="S7" s="161">
        <f>SUM(T7:U7)</f>
        <v>0</v>
      </c>
      <c r="T7" s="105">
        <v>0</v>
      </c>
      <c r="U7" s="105">
        <v>0</v>
      </c>
      <c r="V7" s="161">
        <f>SUM(W7:X7)</f>
        <v>76.39999999999999</v>
      </c>
      <c r="W7" s="105">
        <v>5.6</v>
      </c>
      <c r="X7" s="105">
        <v>70.8</v>
      </c>
      <c r="Y7" s="170">
        <v>549.3</v>
      </c>
      <c r="Z7" s="162">
        <f>D7+Y7</f>
        <v>1951.5</v>
      </c>
      <c r="AA7" s="171">
        <f>SUM(AB7:AC7)</f>
        <v>1402.2</v>
      </c>
      <c r="AB7" s="172">
        <f>G7+J7+M7+S7+V7</f>
        <v>1225.3</v>
      </c>
      <c r="AC7" s="173">
        <f>P7</f>
        <v>176.9</v>
      </c>
      <c r="AD7" s="174">
        <f t="shared" si="6"/>
        <v>868.78184666019</v>
      </c>
      <c r="AE7" s="175">
        <f t="shared" si="7"/>
        <v>759.1772904811943</v>
      </c>
      <c r="AF7" s="176">
        <f t="shared" si="8"/>
        <v>109.6045561789956</v>
      </c>
      <c r="AG7" s="177">
        <f t="shared" si="9"/>
        <v>1209.1197930091002</v>
      </c>
      <c r="AH7" s="178">
        <f t="shared" si="10"/>
        <v>340.3379463489105</v>
      </c>
      <c r="AI7" s="179">
        <f>AC7*100/AA7</f>
        <v>12.615889316787904</v>
      </c>
    </row>
    <row r="8" spans="1:35" s="181" customFormat="1" ht="19.5" customHeight="1">
      <c r="A8" s="102">
        <v>3</v>
      </c>
      <c r="B8" s="107" t="s">
        <v>21</v>
      </c>
      <c r="C8" s="163">
        <v>36046</v>
      </c>
      <c r="D8" s="159">
        <f t="shared" si="12"/>
        <v>823.2</v>
      </c>
      <c r="E8" s="160">
        <f t="shared" si="12"/>
        <v>726.8</v>
      </c>
      <c r="F8" s="160">
        <f t="shared" si="12"/>
        <v>96.39999999999999</v>
      </c>
      <c r="G8" s="161">
        <f>SUM(H8:I8)</f>
        <v>0</v>
      </c>
      <c r="H8" s="105">
        <v>0</v>
      </c>
      <c r="I8" s="105">
        <v>0</v>
      </c>
      <c r="J8" s="161">
        <f>SUM(K8:L8)</f>
        <v>708.9</v>
      </c>
      <c r="K8" s="105">
        <v>652.3</v>
      </c>
      <c r="L8" s="105">
        <v>56.6</v>
      </c>
      <c r="M8" s="161">
        <f>SUM(N8:O8)</f>
        <v>84.2</v>
      </c>
      <c r="N8" s="105">
        <v>49.2</v>
      </c>
      <c r="O8" s="105">
        <v>35</v>
      </c>
      <c r="P8" s="161">
        <f>SUM(Q8:R8)</f>
        <v>30.1</v>
      </c>
      <c r="Q8" s="105">
        <v>25.3</v>
      </c>
      <c r="R8" s="105">
        <v>4.8</v>
      </c>
      <c r="S8" s="161">
        <f>SUM(T8:U8)</f>
        <v>0</v>
      </c>
      <c r="T8" s="105">
        <v>0</v>
      </c>
      <c r="U8" s="105">
        <v>0</v>
      </c>
      <c r="V8" s="161">
        <f>SUM(W8:X8)</f>
        <v>0</v>
      </c>
      <c r="W8" s="105">
        <v>0</v>
      </c>
      <c r="X8" s="105">
        <v>0</v>
      </c>
      <c r="Y8" s="170">
        <v>89.2</v>
      </c>
      <c r="Z8" s="162">
        <f>D8+Y8</f>
        <v>912.4000000000001</v>
      </c>
      <c r="AA8" s="171">
        <f>SUM(AB8:AC8)</f>
        <v>823.2</v>
      </c>
      <c r="AB8" s="172">
        <f>G8+J8+M8+S8+V8</f>
        <v>793.1</v>
      </c>
      <c r="AC8" s="173">
        <f>P8</f>
        <v>30.1</v>
      </c>
      <c r="AD8" s="174">
        <f t="shared" si="6"/>
        <v>736.6930785573273</v>
      </c>
      <c r="AE8" s="175">
        <f t="shared" si="7"/>
        <v>709.7561717733435</v>
      </c>
      <c r="AF8" s="176">
        <f t="shared" si="8"/>
        <v>26.936906783983908</v>
      </c>
      <c r="AG8" s="177">
        <f t="shared" si="9"/>
        <v>816.5193936779707</v>
      </c>
      <c r="AH8" s="178">
        <f t="shared" si="10"/>
        <v>79.82631512064334</v>
      </c>
      <c r="AI8" s="179">
        <f>AC8*100/AA8</f>
        <v>3.6564625850340136</v>
      </c>
    </row>
    <row r="9" spans="1:35" s="180" customFormat="1" ht="19.5" customHeight="1">
      <c r="A9" s="108">
        <v>4</v>
      </c>
      <c r="B9" s="107" t="s">
        <v>22</v>
      </c>
      <c r="C9" s="163">
        <v>95511</v>
      </c>
      <c r="D9" s="164">
        <f t="shared" si="12"/>
        <v>1715.1</v>
      </c>
      <c r="E9" s="160">
        <f t="shared" si="12"/>
        <v>1669.7</v>
      </c>
      <c r="F9" s="160">
        <f t="shared" si="12"/>
        <v>45.4</v>
      </c>
      <c r="G9" s="165">
        <f t="shared" si="1"/>
        <v>0</v>
      </c>
      <c r="H9" s="109">
        <v>0</v>
      </c>
      <c r="I9" s="109">
        <v>0</v>
      </c>
      <c r="J9" s="165">
        <f aca="true" t="shared" si="13" ref="J9:J38">SUM(K9:L9)</f>
        <v>1511.6</v>
      </c>
      <c r="K9" s="109">
        <v>1478.8</v>
      </c>
      <c r="L9" s="109">
        <v>32.8</v>
      </c>
      <c r="M9" s="165">
        <f aca="true" t="shared" si="14" ref="M9:M38">SUM(N9:O9)</f>
        <v>70.4</v>
      </c>
      <c r="N9" s="109">
        <v>62.4</v>
      </c>
      <c r="O9" s="109">
        <v>8</v>
      </c>
      <c r="P9" s="165">
        <f aca="true" t="shared" si="15" ref="P9:P38">SUM(Q9:R9)</f>
        <v>128.5</v>
      </c>
      <c r="Q9" s="109">
        <v>128.5</v>
      </c>
      <c r="R9" s="109">
        <v>0</v>
      </c>
      <c r="S9" s="165">
        <f aca="true" t="shared" si="16" ref="S9:S38">SUM(T9:U9)</f>
        <v>0</v>
      </c>
      <c r="T9" s="109">
        <v>0</v>
      </c>
      <c r="U9" s="109">
        <v>0</v>
      </c>
      <c r="V9" s="165">
        <f aca="true" t="shared" si="17" ref="V9:V38">SUM(W9:X9)</f>
        <v>4.6</v>
      </c>
      <c r="W9" s="109">
        <v>0</v>
      </c>
      <c r="X9" s="109">
        <v>4.6</v>
      </c>
      <c r="Y9" s="182">
        <v>984.3</v>
      </c>
      <c r="Z9" s="166">
        <f t="shared" si="2"/>
        <v>2699.3999999999996</v>
      </c>
      <c r="AA9" s="167">
        <f t="shared" si="3"/>
        <v>1715.1</v>
      </c>
      <c r="AB9" s="183">
        <f t="shared" si="4"/>
        <v>1586.6</v>
      </c>
      <c r="AC9" s="184">
        <f t="shared" si="5"/>
        <v>128.5</v>
      </c>
      <c r="AD9" s="185">
        <f t="shared" si="6"/>
        <v>579.261095074001</v>
      </c>
      <c r="AE9" s="186">
        <f t="shared" si="7"/>
        <v>535.8612637422948</v>
      </c>
      <c r="AF9" s="187">
        <f t="shared" si="8"/>
        <v>43.399831331706096</v>
      </c>
      <c r="AG9" s="188">
        <f t="shared" si="9"/>
        <v>911.7004256560888</v>
      </c>
      <c r="AH9" s="189">
        <f t="shared" si="10"/>
        <v>332.43933058208796</v>
      </c>
      <c r="AI9" s="190">
        <f t="shared" si="11"/>
        <v>7.4922745029444355</v>
      </c>
    </row>
    <row r="10" spans="1:35" s="180" customFormat="1" ht="19.5" customHeight="1">
      <c r="A10" s="108">
        <v>5</v>
      </c>
      <c r="B10" s="107" t="s">
        <v>98</v>
      </c>
      <c r="C10" s="163">
        <v>92503</v>
      </c>
      <c r="D10" s="164">
        <f t="shared" si="12"/>
        <v>1640.3000000000002</v>
      </c>
      <c r="E10" s="160">
        <f t="shared" si="12"/>
        <v>1546</v>
      </c>
      <c r="F10" s="160">
        <f t="shared" si="12"/>
        <v>94.3</v>
      </c>
      <c r="G10" s="165">
        <f t="shared" si="1"/>
        <v>0</v>
      </c>
      <c r="H10" s="109">
        <v>0</v>
      </c>
      <c r="I10" s="109">
        <v>0</v>
      </c>
      <c r="J10" s="165">
        <f t="shared" si="13"/>
        <v>1249.4</v>
      </c>
      <c r="K10" s="109">
        <v>1177.4</v>
      </c>
      <c r="L10" s="109">
        <v>72</v>
      </c>
      <c r="M10" s="165">
        <f t="shared" si="14"/>
        <v>73.8</v>
      </c>
      <c r="N10" s="109">
        <v>51.5</v>
      </c>
      <c r="O10" s="109">
        <v>22.3</v>
      </c>
      <c r="P10" s="165">
        <f t="shared" si="15"/>
        <v>317.1</v>
      </c>
      <c r="Q10" s="109">
        <v>317.1</v>
      </c>
      <c r="R10" s="109">
        <v>0</v>
      </c>
      <c r="S10" s="165">
        <f t="shared" si="16"/>
        <v>0</v>
      </c>
      <c r="T10" s="109">
        <v>0</v>
      </c>
      <c r="U10" s="109">
        <v>0</v>
      </c>
      <c r="V10" s="165">
        <f t="shared" si="17"/>
        <v>0</v>
      </c>
      <c r="W10" s="109">
        <v>0</v>
      </c>
      <c r="X10" s="109">
        <v>0</v>
      </c>
      <c r="Y10" s="182">
        <v>749.7</v>
      </c>
      <c r="Z10" s="166">
        <f t="shared" si="2"/>
        <v>2390</v>
      </c>
      <c r="AA10" s="167">
        <f t="shared" si="3"/>
        <v>1640.3000000000002</v>
      </c>
      <c r="AB10" s="183">
        <f t="shared" si="4"/>
        <v>1323.2</v>
      </c>
      <c r="AC10" s="184">
        <f t="shared" si="5"/>
        <v>317.1</v>
      </c>
      <c r="AD10" s="185">
        <f t="shared" si="6"/>
        <v>572.0128344573305</v>
      </c>
      <c r="AE10" s="186">
        <f t="shared" si="7"/>
        <v>461.4322883338047</v>
      </c>
      <c r="AF10" s="187">
        <f t="shared" si="8"/>
        <v>110.5805461235259</v>
      </c>
      <c r="AG10" s="188">
        <f t="shared" si="9"/>
        <v>833.4516090672561</v>
      </c>
      <c r="AH10" s="189">
        <f t="shared" si="10"/>
        <v>261.4387746099255</v>
      </c>
      <c r="AI10" s="190">
        <f t="shared" si="11"/>
        <v>19.331829543376212</v>
      </c>
    </row>
    <row r="11" spans="1:36" s="180" customFormat="1" ht="19.5" customHeight="1">
      <c r="A11" s="108">
        <v>6</v>
      </c>
      <c r="B11" s="107" t="s">
        <v>99</v>
      </c>
      <c r="C11" s="163">
        <v>34775</v>
      </c>
      <c r="D11" s="164">
        <f>G11+J11+M11+P11+S11+V11</f>
        <v>943.4</v>
      </c>
      <c r="E11" s="160">
        <f t="shared" si="12"/>
        <v>817.7</v>
      </c>
      <c r="F11" s="160">
        <f t="shared" si="12"/>
        <v>125.7</v>
      </c>
      <c r="G11" s="165">
        <f>SUM(H11:I11)</f>
        <v>0</v>
      </c>
      <c r="H11" s="109">
        <v>0</v>
      </c>
      <c r="I11" s="109">
        <v>0</v>
      </c>
      <c r="J11" s="165">
        <f t="shared" si="13"/>
        <v>777.4</v>
      </c>
      <c r="K11" s="109">
        <v>680.5</v>
      </c>
      <c r="L11" s="109">
        <v>96.9</v>
      </c>
      <c r="M11" s="165">
        <f t="shared" si="14"/>
        <v>45.900000000000006</v>
      </c>
      <c r="N11" s="109">
        <v>24.1</v>
      </c>
      <c r="O11" s="109">
        <v>21.8</v>
      </c>
      <c r="P11" s="165">
        <f t="shared" si="15"/>
        <v>120.1</v>
      </c>
      <c r="Q11" s="109">
        <v>113.1</v>
      </c>
      <c r="R11" s="109">
        <v>7</v>
      </c>
      <c r="S11" s="165">
        <f t="shared" si="16"/>
        <v>0</v>
      </c>
      <c r="T11" s="109">
        <v>0</v>
      </c>
      <c r="U11" s="109">
        <v>0</v>
      </c>
      <c r="V11" s="165">
        <f t="shared" si="17"/>
        <v>0</v>
      </c>
      <c r="W11" s="109">
        <v>0</v>
      </c>
      <c r="X11" s="109">
        <v>0</v>
      </c>
      <c r="Y11" s="182">
        <v>322.6</v>
      </c>
      <c r="Z11" s="166">
        <f t="shared" si="2"/>
        <v>1266</v>
      </c>
      <c r="AA11" s="167">
        <f t="shared" si="3"/>
        <v>943.4</v>
      </c>
      <c r="AB11" s="183">
        <f t="shared" si="4"/>
        <v>823.3</v>
      </c>
      <c r="AC11" s="184">
        <f t="shared" si="5"/>
        <v>120.1</v>
      </c>
      <c r="AD11" s="185">
        <f t="shared" si="6"/>
        <v>875.1188516036269</v>
      </c>
      <c r="AE11" s="186">
        <f t="shared" si="7"/>
        <v>763.7114167111152</v>
      </c>
      <c r="AF11" s="187">
        <f t="shared" si="8"/>
        <v>111.40743489251176</v>
      </c>
      <c r="AG11" s="188">
        <f t="shared" si="9"/>
        <v>1174.3697966188167</v>
      </c>
      <c r="AH11" s="189">
        <f t="shared" si="10"/>
        <v>299.2509450151898</v>
      </c>
      <c r="AI11" s="190">
        <f t="shared" si="11"/>
        <v>12.730549077803689</v>
      </c>
      <c r="AJ11" s="191"/>
    </row>
    <row r="12" spans="1:35" s="180" customFormat="1" ht="19.5" customHeight="1">
      <c r="A12" s="108">
        <v>7</v>
      </c>
      <c r="B12" s="107" t="s">
        <v>25</v>
      </c>
      <c r="C12" s="163">
        <v>26758</v>
      </c>
      <c r="D12" s="164">
        <f>G12+J12+M12+P12+S12+V12</f>
        <v>591.6</v>
      </c>
      <c r="E12" s="160">
        <f>H12+K12+N12+Q12+T12+W12</f>
        <v>555.6000000000001</v>
      </c>
      <c r="F12" s="160">
        <f>I12+L12+O12+R12+U12+X12</f>
        <v>36</v>
      </c>
      <c r="G12" s="165">
        <f>SUM(H12:I12)</f>
        <v>0</v>
      </c>
      <c r="H12" s="109">
        <v>0</v>
      </c>
      <c r="I12" s="109">
        <v>0</v>
      </c>
      <c r="J12" s="165">
        <f>SUM(K12:L12)</f>
        <v>440.70000000000005</v>
      </c>
      <c r="K12" s="109">
        <v>423.1</v>
      </c>
      <c r="L12" s="109">
        <v>17.6</v>
      </c>
      <c r="M12" s="165">
        <f>SUM(N12:O12)</f>
        <v>24</v>
      </c>
      <c r="N12" s="109">
        <v>20.4</v>
      </c>
      <c r="O12" s="109">
        <v>3.6</v>
      </c>
      <c r="P12" s="165">
        <f>SUM(Q12:R12)</f>
        <v>117.60000000000001</v>
      </c>
      <c r="Q12" s="109">
        <v>105.2</v>
      </c>
      <c r="R12" s="109">
        <v>12.4</v>
      </c>
      <c r="S12" s="165">
        <f t="shared" si="16"/>
        <v>0.30000000000000004</v>
      </c>
      <c r="T12" s="109">
        <v>0.2</v>
      </c>
      <c r="U12" s="109">
        <v>0.1</v>
      </c>
      <c r="V12" s="165">
        <f>SUM(W12:X12)</f>
        <v>9</v>
      </c>
      <c r="W12" s="109">
        <v>6.7</v>
      </c>
      <c r="X12" s="109">
        <v>2.3</v>
      </c>
      <c r="Y12" s="182">
        <v>215.3</v>
      </c>
      <c r="Z12" s="166">
        <f>D12+Y12</f>
        <v>806.9000000000001</v>
      </c>
      <c r="AA12" s="167">
        <f>SUM(AB12:AC12)</f>
        <v>591.6</v>
      </c>
      <c r="AB12" s="183">
        <f>G12+J12+M12+S12+V12</f>
        <v>474.00000000000006</v>
      </c>
      <c r="AC12" s="184">
        <f>P12</f>
        <v>117.60000000000001</v>
      </c>
      <c r="AD12" s="185">
        <f t="shared" si="6"/>
        <v>713.2024429233103</v>
      </c>
      <c r="AE12" s="186">
        <f t="shared" si="7"/>
        <v>571.4299491981898</v>
      </c>
      <c r="AF12" s="187">
        <f t="shared" si="8"/>
        <v>141.7724937251205</v>
      </c>
      <c r="AG12" s="188">
        <f t="shared" si="9"/>
        <v>972.7570168945556</v>
      </c>
      <c r="AH12" s="189">
        <f t="shared" si="10"/>
        <v>259.5545739712453</v>
      </c>
      <c r="AI12" s="190">
        <f>AC12*100/AA12</f>
        <v>19.878296146044622</v>
      </c>
    </row>
    <row r="13" spans="1:35" s="180" customFormat="1" ht="19.5" customHeight="1">
      <c r="A13" s="108">
        <v>8</v>
      </c>
      <c r="B13" s="107" t="s">
        <v>100</v>
      </c>
      <c r="C13" s="163">
        <v>115937</v>
      </c>
      <c r="D13" s="164">
        <f t="shared" si="12"/>
        <v>2345.9</v>
      </c>
      <c r="E13" s="160">
        <f t="shared" si="12"/>
        <v>2166.7</v>
      </c>
      <c r="F13" s="160">
        <f t="shared" si="12"/>
        <v>179.2</v>
      </c>
      <c r="G13" s="165">
        <f t="shared" si="1"/>
        <v>0</v>
      </c>
      <c r="H13" s="109">
        <v>0</v>
      </c>
      <c r="I13" s="109">
        <v>0</v>
      </c>
      <c r="J13" s="165">
        <f>SUM(K13:L13)</f>
        <v>1937.5</v>
      </c>
      <c r="K13" s="109">
        <v>1813.5</v>
      </c>
      <c r="L13" s="109">
        <v>124</v>
      </c>
      <c r="M13" s="165">
        <f t="shared" si="14"/>
        <v>118.5</v>
      </c>
      <c r="N13" s="109">
        <v>95.5</v>
      </c>
      <c r="O13" s="109">
        <v>23</v>
      </c>
      <c r="P13" s="165">
        <f t="shared" si="15"/>
        <v>257.8</v>
      </c>
      <c r="Q13" s="109">
        <v>257.7</v>
      </c>
      <c r="R13" s="109">
        <v>0.1</v>
      </c>
      <c r="S13" s="165">
        <f t="shared" si="16"/>
        <v>0</v>
      </c>
      <c r="T13" s="109">
        <v>0</v>
      </c>
      <c r="U13" s="109">
        <v>0</v>
      </c>
      <c r="V13" s="165">
        <f t="shared" si="17"/>
        <v>32.1</v>
      </c>
      <c r="W13" s="109">
        <v>0</v>
      </c>
      <c r="X13" s="109">
        <v>32.1</v>
      </c>
      <c r="Y13" s="182">
        <v>800</v>
      </c>
      <c r="Z13" s="166">
        <f t="shared" si="2"/>
        <v>3145.9</v>
      </c>
      <c r="AA13" s="167">
        <f t="shared" si="3"/>
        <v>2345.9</v>
      </c>
      <c r="AB13" s="183">
        <f t="shared" si="4"/>
        <v>2088.1</v>
      </c>
      <c r="AC13" s="184">
        <f t="shared" si="5"/>
        <v>257.8</v>
      </c>
      <c r="AD13" s="185">
        <f t="shared" si="6"/>
        <v>652.7182310081088</v>
      </c>
      <c r="AE13" s="186">
        <f t="shared" si="7"/>
        <v>580.9885068280965</v>
      </c>
      <c r="AF13" s="187">
        <f t="shared" si="8"/>
        <v>71.72972418001211</v>
      </c>
      <c r="AG13" s="188">
        <f t="shared" si="9"/>
        <v>875.3085310236622</v>
      </c>
      <c r="AH13" s="189">
        <f t="shared" si="10"/>
        <v>222.59030001555348</v>
      </c>
      <c r="AI13" s="190">
        <f t="shared" si="11"/>
        <v>10.989385736817425</v>
      </c>
    </row>
    <row r="14" spans="1:35" s="181" customFormat="1" ht="17.25" customHeight="1">
      <c r="A14" s="102">
        <v>9</v>
      </c>
      <c r="B14" s="107" t="s">
        <v>101</v>
      </c>
      <c r="C14" s="163">
        <v>18971</v>
      </c>
      <c r="D14" s="164">
        <f t="shared" si="12"/>
        <v>425.90000000000003</v>
      </c>
      <c r="E14" s="160">
        <f>H14+K14+N14+Q14+T14+W14</f>
        <v>342.40000000000003</v>
      </c>
      <c r="F14" s="160">
        <f t="shared" si="12"/>
        <v>83.5</v>
      </c>
      <c r="G14" s="165">
        <f>SUM(H14:I14)</f>
        <v>0</v>
      </c>
      <c r="H14" s="109">
        <v>0</v>
      </c>
      <c r="I14" s="109">
        <v>0</v>
      </c>
      <c r="J14" s="165">
        <f t="shared" si="13"/>
        <v>357.20000000000005</v>
      </c>
      <c r="K14" s="109">
        <v>290.1</v>
      </c>
      <c r="L14" s="109">
        <v>67.1</v>
      </c>
      <c r="M14" s="165">
        <f t="shared" si="14"/>
        <v>16.3</v>
      </c>
      <c r="N14" s="109">
        <v>8.8</v>
      </c>
      <c r="O14" s="109">
        <v>7.5</v>
      </c>
      <c r="P14" s="165">
        <f t="shared" si="15"/>
        <v>52.4</v>
      </c>
      <c r="Q14" s="109">
        <v>43.5</v>
      </c>
      <c r="R14" s="109">
        <v>8.9</v>
      </c>
      <c r="S14" s="165">
        <v>0</v>
      </c>
      <c r="T14" s="109">
        <v>0</v>
      </c>
      <c r="U14" s="109">
        <v>0</v>
      </c>
      <c r="V14" s="165">
        <f t="shared" si="17"/>
        <v>0</v>
      </c>
      <c r="W14" s="109">
        <v>0</v>
      </c>
      <c r="X14" s="109">
        <v>0</v>
      </c>
      <c r="Y14" s="182">
        <v>91.1</v>
      </c>
      <c r="Z14" s="166">
        <f t="shared" si="2"/>
        <v>517</v>
      </c>
      <c r="AA14" s="167">
        <f t="shared" si="3"/>
        <v>425.90000000000003</v>
      </c>
      <c r="AB14" s="183">
        <f>G14+J14+M14+S14+V14</f>
        <v>373.50000000000006</v>
      </c>
      <c r="AC14" s="184">
        <f>P14</f>
        <v>52.4</v>
      </c>
      <c r="AD14" s="192">
        <f t="shared" si="6"/>
        <v>724.1953337947053</v>
      </c>
      <c r="AE14" s="186">
        <f t="shared" si="7"/>
        <v>635.0949921867164</v>
      </c>
      <c r="AF14" s="187">
        <f t="shared" si="8"/>
        <v>89.1003416079891</v>
      </c>
      <c r="AG14" s="188">
        <f t="shared" si="9"/>
        <v>879.1006986895109</v>
      </c>
      <c r="AH14" s="193">
        <f t="shared" si="10"/>
        <v>154.90536489480547</v>
      </c>
      <c r="AI14" s="190">
        <f>AC14*100/AA14</f>
        <v>12.303357595679737</v>
      </c>
    </row>
    <row r="15" spans="1:35" s="181" customFormat="1" ht="19.5" customHeight="1">
      <c r="A15" s="102">
        <v>10</v>
      </c>
      <c r="B15" s="107" t="s">
        <v>27</v>
      </c>
      <c r="C15" s="163">
        <v>33212</v>
      </c>
      <c r="D15" s="164">
        <f t="shared" si="12"/>
        <v>803.1999999999999</v>
      </c>
      <c r="E15" s="160">
        <f t="shared" si="12"/>
        <v>715.8</v>
      </c>
      <c r="F15" s="160">
        <f t="shared" si="12"/>
        <v>87.4</v>
      </c>
      <c r="G15" s="165">
        <f t="shared" si="1"/>
        <v>625</v>
      </c>
      <c r="H15" s="109">
        <v>625</v>
      </c>
      <c r="I15" s="109">
        <v>0</v>
      </c>
      <c r="J15" s="165">
        <f t="shared" si="13"/>
        <v>58</v>
      </c>
      <c r="K15" s="109">
        <v>0</v>
      </c>
      <c r="L15" s="109">
        <v>58</v>
      </c>
      <c r="M15" s="165">
        <f t="shared" si="14"/>
        <v>12.5</v>
      </c>
      <c r="N15" s="109">
        <v>0</v>
      </c>
      <c r="O15" s="109">
        <v>12.5</v>
      </c>
      <c r="P15" s="165">
        <f t="shared" si="15"/>
        <v>86.8</v>
      </c>
      <c r="Q15" s="109">
        <v>86.8</v>
      </c>
      <c r="R15" s="109">
        <v>0</v>
      </c>
      <c r="S15" s="165">
        <f t="shared" si="16"/>
        <v>0</v>
      </c>
      <c r="T15" s="109">
        <v>0</v>
      </c>
      <c r="U15" s="109">
        <v>0</v>
      </c>
      <c r="V15" s="165">
        <f t="shared" si="17"/>
        <v>20.9</v>
      </c>
      <c r="W15" s="109">
        <v>4</v>
      </c>
      <c r="X15" s="109">
        <v>16.9</v>
      </c>
      <c r="Y15" s="182">
        <v>421.1</v>
      </c>
      <c r="Z15" s="166">
        <f t="shared" si="2"/>
        <v>1224.3</v>
      </c>
      <c r="AA15" s="167">
        <f t="shared" si="3"/>
        <v>803.1999999999999</v>
      </c>
      <c r="AB15" s="183">
        <f>G15+J15+M15+S15+V15</f>
        <v>716.4</v>
      </c>
      <c r="AC15" s="184">
        <f>P15</f>
        <v>86.8</v>
      </c>
      <c r="AD15" s="185">
        <f t="shared" si="6"/>
        <v>780.1299957652305</v>
      </c>
      <c r="AE15" s="186">
        <f t="shared" si="7"/>
        <v>695.8231187328328</v>
      </c>
      <c r="AF15" s="187">
        <f t="shared" si="8"/>
        <v>84.30687703239792</v>
      </c>
      <c r="AG15" s="188">
        <f t="shared" si="9"/>
        <v>1189.1349026585804</v>
      </c>
      <c r="AH15" s="189">
        <f t="shared" si="10"/>
        <v>409.00490689334987</v>
      </c>
      <c r="AI15" s="190">
        <f>AC15*100/AA15</f>
        <v>10.806772908366534</v>
      </c>
    </row>
    <row r="16" spans="1:35" s="180" customFormat="1" ht="19.5" customHeight="1">
      <c r="A16" s="108">
        <v>11</v>
      </c>
      <c r="B16" s="107" t="s">
        <v>102</v>
      </c>
      <c r="C16" s="163">
        <v>26722</v>
      </c>
      <c r="D16" s="164">
        <f>G16+J16+M16+P16+S16+V16</f>
        <v>627.2</v>
      </c>
      <c r="E16" s="160">
        <f t="shared" si="12"/>
        <v>605.4</v>
      </c>
      <c r="F16" s="160">
        <f t="shared" si="12"/>
        <v>21.799999999999997</v>
      </c>
      <c r="G16" s="165">
        <f t="shared" si="1"/>
        <v>0</v>
      </c>
      <c r="H16" s="109">
        <v>0</v>
      </c>
      <c r="I16" s="109">
        <v>0</v>
      </c>
      <c r="J16" s="165">
        <f t="shared" si="13"/>
        <v>518.7</v>
      </c>
      <c r="K16" s="109">
        <v>509.2</v>
      </c>
      <c r="L16" s="109">
        <v>9.5</v>
      </c>
      <c r="M16" s="165">
        <f t="shared" si="14"/>
        <v>18.9</v>
      </c>
      <c r="N16" s="109">
        <v>15.2</v>
      </c>
      <c r="O16" s="109">
        <v>3.7</v>
      </c>
      <c r="P16" s="165">
        <f t="shared" si="15"/>
        <v>66.39999999999999</v>
      </c>
      <c r="Q16" s="109">
        <v>65.8</v>
      </c>
      <c r="R16" s="109">
        <v>0.6</v>
      </c>
      <c r="S16" s="165">
        <f t="shared" si="16"/>
        <v>0</v>
      </c>
      <c r="T16" s="109">
        <v>0</v>
      </c>
      <c r="U16" s="109">
        <v>0</v>
      </c>
      <c r="V16" s="165">
        <f t="shared" si="17"/>
        <v>23.2</v>
      </c>
      <c r="W16" s="109">
        <v>15.2</v>
      </c>
      <c r="X16" s="109">
        <v>8</v>
      </c>
      <c r="Y16" s="182">
        <v>187.5</v>
      </c>
      <c r="Z16" s="166">
        <f t="shared" si="2"/>
        <v>814.7</v>
      </c>
      <c r="AA16" s="167">
        <f t="shared" si="3"/>
        <v>627.2</v>
      </c>
      <c r="AB16" s="183">
        <f t="shared" si="4"/>
        <v>560.8000000000001</v>
      </c>
      <c r="AC16" s="184">
        <f t="shared" si="5"/>
        <v>66.39999999999999</v>
      </c>
      <c r="AD16" s="185">
        <f t="shared" si="6"/>
        <v>757.138614793658</v>
      </c>
      <c r="AE16" s="186">
        <f t="shared" si="7"/>
        <v>676.9823583805539</v>
      </c>
      <c r="AF16" s="187">
        <f t="shared" si="8"/>
        <v>80.15625641310409</v>
      </c>
      <c r="AG16" s="188">
        <f t="shared" si="9"/>
        <v>983.4834653577698</v>
      </c>
      <c r="AH16" s="189">
        <f t="shared" si="10"/>
        <v>226.34485056411174</v>
      </c>
      <c r="AI16" s="190">
        <f t="shared" si="11"/>
        <v>10.586734693877549</v>
      </c>
    </row>
    <row r="17" spans="1:35" s="180" customFormat="1" ht="19.5" customHeight="1">
      <c r="A17" s="108">
        <v>12</v>
      </c>
      <c r="B17" s="107" t="s">
        <v>103</v>
      </c>
      <c r="C17" s="163">
        <v>25427</v>
      </c>
      <c r="D17" s="164">
        <f t="shared" si="12"/>
        <v>704.1999999999999</v>
      </c>
      <c r="E17" s="160">
        <f t="shared" si="12"/>
        <v>584</v>
      </c>
      <c r="F17" s="160">
        <f t="shared" si="12"/>
        <v>120.2</v>
      </c>
      <c r="G17" s="165">
        <f t="shared" si="1"/>
        <v>0</v>
      </c>
      <c r="H17" s="109">
        <v>0</v>
      </c>
      <c r="I17" s="109">
        <v>0</v>
      </c>
      <c r="J17" s="165">
        <f t="shared" si="13"/>
        <v>589.9</v>
      </c>
      <c r="K17" s="109">
        <v>505.2</v>
      </c>
      <c r="L17" s="109">
        <v>84.7</v>
      </c>
      <c r="M17" s="165">
        <f t="shared" si="14"/>
        <v>38.3</v>
      </c>
      <c r="N17" s="109">
        <v>14.8</v>
      </c>
      <c r="O17" s="109">
        <v>23.5</v>
      </c>
      <c r="P17" s="165">
        <f t="shared" si="15"/>
        <v>76</v>
      </c>
      <c r="Q17" s="109">
        <v>64</v>
      </c>
      <c r="R17" s="109">
        <v>12</v>
      </c>
      <c r="S17" s="165">
        <f t="shared" si="16"/>
        <v>0</v>
      </c>
      <c r="T17" s="109">
        <v>0</v>
      </c>
      <c r="U17" s="109">
        <v>0</v>
      </c>
      <c r="V17" s="165">
        <f t="shared" si="17"/>
        <v>0</v>
      </c>
      <c r="W17" s="109">
        <v>0</v>
      </c>
      <c r="X17" s="109">
        <v>0</v>
      </c>
      <c r="Y17" s="182">
        <v>307.8</v>
      </c>
      <c r="Z17" s="166">
        <f t="shared" si="2"/>
        <v>1012</v>
      </c>
      <c r="AA17" s="167">
        <f t="shared" si="3"/>
        <v>704.1999999999999</v>
      </c>
      <c r="AB17" s="183">
        <f t="shared" si="4"/>
        <v>628.1999999999999</v>
      </c>
      <c r="AC17" s="184">
        <f t="shared" si="5"/>
        <v>76</v>
      </c>
      <c r="AD17" s="185">
        <f t="shared" si="6"/>
        <v>893.3861262539058</v>
      </c>
      <c r="AE17" s="186">
        <f t="shared" si="7"/>
        <v>796.9684244713201</v>
      </c>
      <c r="AF17" s="187">
        <f t="shared" si="8"/>
        <v>96.4177017825857</v>
      </c>
      <c r="AG17" s="188">
        <f t="shared" si="9"/>
        <v>1283.8778184733778</v>
      </c>
      <c r="AH17" s="189">
        <f t="shared" si="10"/>
        <v>390.4916922194721</v>
      </c>
      <c r="AI17" s="190">
        <f t="shared" si="11"/>
        <v>10.792388525986937</v>
      </c>
    </row>
    <row r="18" spans="1:35" s="180" customFormat="1" ht="19.5" customHeight="1">
      <c r="A18" s="108">
        <v>13</v>
      </c>
      <c r="B18" s="107" t="s">
        <v>104</v>
      </c>
      <c r="C18" s="163">
        <v>116394</v>
      </c>
      <c r="D18" s="164">
        <f t="shared" si="12"/>
        <v>2308.0999999999995</v>
      </c>
      <c r="E18" s="160">
        <f t="shared" si="12"/>
        <v>2155.7</v>
      </c>
      <c r="F18" s="160">
        <f t="shared" si="12"/>
        <v>152.39999999999998</v>
      </c>
      <c r="G18" s="165">
        <f t="shared" si="1"/>
        <v>0</v>
      </c>
      <c r="H18" s="109">
        <v>0</v>
      </c>
      <c r="I18" s="109">
        <v>0</v>
      </c>
      <c r="J18" s="165">
        <f t="shared" si="13"/>
        <v>1971.1999999999998</v>
      </c>
      <c r="K18" s="109">
        <v>1858.6</v>
      </c>
      <c r="L18" s="109">
        <v>112.6</v>
      </c>
      <c r="M18" s="165">
        <f t="shared" si="14"/>
        <v>106.2</v>
      </c>
      <c r="N18" s="109">
        <v>66.4</v>
      </c>
      <c r="O18" s="109">
        <v>39.8</v>
      </c>
      <c r="P18" s="165">
        <f t="shared" si="15"/>
        <v>230.7</v>
      </c>
      <c r="Q18" s="109">
        <v>230.7</v>
      </c>
      <c r="R18" s="109">
        <v>0</v>
      </c>
      <c r="S18" s="165">
        <f t="shared" si="16"/>
        <v>0</v>
      </c>
      <c r="T18" s="109">
        <v>0</v>
      </c>
      <c r="U18" s="109">
        <v>0</v>
      </c>
      <c r="V18" s="165">
        <v>0</v>
      </c>
      <c r="W18" s="109">
        <v>0</v>
      </c>
      <c r="X18" s="109">
        <v>0</v>
      </c>
      <c r="Y18" s="182">
        <v>1076.1</v>
      </c>
      <c r="Z18" s="166">
        <f t="shared" si="2"/>
        <v>3384.1999999999994</v>
      </c>
      <c r="AA18" s="167">
        <f t="shared" si="3"/>
        <v>2308.0999999999995</v>
      </c>
      <c r="AB18" s="183">
        <f t="shared" si="4"/>
        <v>2077.3999999999996</v>
      </c>
      <c r="AC18" s="184">
        <f t="shared" si="5"/>
        <v>230.7</v>
      </c>
      <c r="AD18" s="185">
        <f t="shared" si="6"/>
        <v>639.6793538299002</v>
      </c>
      <c r="AE18" s="186">
        <f t="shared" si="7"/>
        <v>575.7419044435834</v>
      </c>
      <c r="AF18" s="187">
        <f t="shared" si="8"/>
        <v>63.93744938631688</v>
      </c>
      <c r="AG18" s="177">
        <f t="shared" si="9"/>
        <v>937.9155449205616</v>
      </c>
      <c r="AH18" s="189">
        <f t="shared" si="10"/>
        <v>298.2361910906614</v>
      </c>
      <c r="AI18" s="190">
        <f t="shared" si="11"/>
        <v>9.9952341752957</v>
      </c>
    </row>
    <row r="19" spans="1:35" s="180" customFormat="1" ht="19.5" customHeight="1">
      <c r="A19" s="108">
        <v>14</v>
      </c>
      <c r="B19" s="107" t="s">
        <v>69</v>
      </c>
      <c r="C19" s="163">
        <v>55345</v>
      </c>
      <c r="D19" s="164">
        <f t="shared" si="12"/>
        <v>1312.4</v>
      </c>
      <c r="E19" s="160">
        <f t="shared" si="12"/>
        <v>1214.4</v>
      </c>
      <c r="F19" s="160">
        <f t="shared" si="12"/>
        <v>98</v>
      </c>
      <c r="G19" s="165">
        <f t="shared" si="1"/>
        <v>0</v>
      </c>
      <c r="H19" s="109">
        <v>0</v>
      </c>
      <c r="I19" s="109">
        <v>0</v>
      </c>
      <c r="J19" s="165">
        <f t="shared" si="13"/>
        <v>1050.4</v>
      </c>
      <c r="K19" s="109">
        <v>1017.9</v>
      </c>
      <c r="L19" s="109">
        <v>32.5</v>
      </c>
      <c r="M19" s="165">
        <f t="shared" si="14"/>
        <v>0</v>
      </c>
      <c r="N19" s="109">
        <v>0</v>
      </c>
      <c r="O19" s="109">
        <v>0</v>
      </c>
      <c r="P19" s="165">
        <f t="shared" si="15"/>
        <v>170.70000000000002</v>
      </c>
      <c r="Q19" s="109">
        <v>156.3</v>
      </c>
      <c r="R19" s="109">
        <v>14.4</v>
      </c>
      <c r="S19" s="165">
        <f t="shared" si="16"/>
        <v>0</v>
      </c>
      <c r="T19" s="109">
        <v>0</v>
      </c>
      <c r="U19" s="109">
        <v>0</v>
      </c>
      <c r="V19" s="165">
        <f t="shared" si="17"/>
        <v>91.30000000000001</v>
      </c>
      <c r="W19" s="109">
        <v>40.2</v>
      </c>
      <c r="X19" s="109">
        <v>51.1</v>
      </c>
      <c r="Y19" s="182">
        <v>300</v>
      </c>
      <c r="Z19" s="166">
        <f t="shared" si="2"/>
        <v>1612.4</v>
      </c>
      <c r="AA19" s="167">
        <f t="shared" si="3"/>
        <v>1312.4</v>
      </c>
      <c r="AB19" s="183">
        <f t="shared" si="4"/>
        <v>1141.7</v>
      </c>
      <c r="AC19" s="184">
        <f t="shared" si="5"/>
        <v>170.70000000000002</v>
      </c>
      <c r="AD19" s="185">
        <f t="shared" si="6"/>
        <v>764.9378240304949</v>
      </c>
      <c r="AE19" s="186">
        <f t="shared" si="7"/>
        <v>665.4446157388114</v>
      </c>
      <c r="AF19" s="187">
        <f t="shared" si="8"/>
        <v>99.49320829168354</v>
      </c>
      <c r="AG19" s="177">
        <f t="shared" si="9"/>
        <v>939.794077618691</v>
      </c>
      <c r="AH19" s="189">
        <f t="shared" si="10"/>
        <v>174.856253588196</v>
      </c>
      <c r="AI19" s="190">
        <f t="shared" si="11"/>
        <v>13.006705272782687</v>
      </c>
    </row>
    <row r="20" spans="1:35" s="180" customFormat="1" ht="19.5" customHeight="1">
      <c r="A20" s="108">
        <v>15</v>
      </c>
      <c r="B20" s="107" t="s">
        <v>70</v>
      </c>
      <c r="C20" s="163">
        <v>16476</v>
      </c>
      <c r="D20" s="164">
        <f t="shared" si="12"/>
        <v>443.79999999999995</v>
      </c>
      <c r="E20" s="160">
        <f t="shared" si="12"/>
        <v>418.9</v>
      </c>
      <c r="F20" s="160">
        <f t="shared" si="12"/>
        <v>24.9</v>
      </c>
      <c r="G20" s="165">
        <f>SUM(H20:I20)</f>
        <v>0</v>
      </c>
      <c r="H20" s="109">
        <v>0</v>
      </c>
      <c r="I20" s="109">
        <v>0</v>
      </c>
      <c r="J20" s="165">
        <f>SUM(K20:L20)</f>
        <v>366.4</v>
      </c>
      <c r="K20" s="109">
        <v>355.7</v>
      </c>
      <c r="L20" s="109">
        <v>10.7</v>
      </c>
      <c r="M20" s="165">
        <f>SUM(N20:O20)</f>
        <v>0</v>
      </c>
      <c r="N20" s="109">
        <v>0</v>
      </c>
      <c r="O20" s="109">
        <v>0</v>
      </c>
      <c r="P20" s="165">
        <f>SUM(Q20:R20)</f>
        <v>54.7</v>
      </c>
      <c r="Q20" s="109">
        <v>54.7</v>
      </c>
      <c r="R20" s="109">
        <v>0</v>
      </c>
      <c r="S20" s="165">
        <f>SUM(T20:U20)</f>
        <v>0</v>
      </c>
      <c r="T20" s="109">
        <v>0</v>
      </c>
      <c r="U20" s="109">
        <v>0</v>
      </c>
      <c r="V20" s="165">
        <f>SUM(W20:X20)</f>
        <v>22.7</v>
      </c>
      <c r="W20" s="109">
        <v>8.5</v>
      </c>
      <c r="X20" s="109">
        <v>14.2</v>
      </c>
      <c r="Y20" s="182">
        <v>161.4</v>
      </c>
      <c r="Z20" s="166">
        <f>D20+Y20</f>
        <v>605.1999999999999</v>
      </c>
      <c r="AA20" s="167">
        <f>SUM(AB20:AC20)</f>
        <v>443.79999999999995</v>
      </c>
      <c r="AB20" s="183">
        <f>G20+J20+M20+S20+V20</f>
        <v>389.09999999999997</v>
      </c>
      <c r="AC20" s="184">
        <f>P20</f>
        <v>54.7</v>
      </c>
      <c r="AD20" s="185">
        <f t="shared" si="6"/>
        <v>868.9080500278018</v>
      </c>
      <c r="AE20" s="186">
        <f t="shared" si="7"/>
        <v>761.8119023565067</v>
      </c>
      <c r="AF20" s="187">
        <f t="shared" si="8"/>
        <v>107.0961476712951</v>
      </c>
      <c r="AG20" s="188">
        <f t="shared" si="9"/>
        <v>1184.9102115295757</v>
      </c>
      <c r="AH20" s="189">
        <f t="shared" si="10"/>
        <v>316.00216150177386</v>
      </c>
      <c r="AI20" s="190">
        <f>AC20*100/AA20</f>
        <v>12.325371789094188</v>
      </c>
    </row>
    <row r="21" spans="1:35" s="180" customFormat="1" ht="19.5" customHeight="1">
      <c r="A21" s="108">
        <v>16</v>
      </c>
      <c r="B21" s="107" t="s">
        <v>71</v>
      </c>
      <c r="C21" s="163">
        <v>6069</v>
      </c>
      <c r="D21" s="164">
        <f t="shared" si="12"/>
        <v>122.7</v>
      </c>
      <c r="E21" s="160">
        <f>H21+K21+N21+Q21+T21+W21</f>
        <v>115.30000000000001</v>
      </c>
      <c r="F21" s="160">
        <f t="shared" si="12"/>
        <v>7.4</v>
      </c>
      <c r="G21" s="165">
        <f>SUM(H21:I21)</f>
        <v>0</v>
      </c>
      <c r="H21" s="109">
        <v>0</v>
      </c>
      <c r="I21" s="109">
        <v>0</v>
      </c>
      <c r="J21" s="165">
        <f>SUM(K21:L21)</f>
        <v>74.9</v>
      </c>
      <c r="K21" s="109">
        <v>72.4</v>
      </c>
      <c r="L21" s="109">
        <v>2.5</v>
      </c>
      <c r="M21" s="165">
        <f>SUM(N21:O21)</f>
        <v>8.8</v>
      </c>
      <c r="N21" s="109">
        <v>3.9</v>
      </c>
      <c r="O21" s="109">
        <v>4.9</v>
      </c>
      <c r="P21" s="165">
        <f>SUM(Q21:R21)</f>
        <v>39</v>
      </c>
      <c r="Q21" s="109">
        <v>39</v>
      </c>
      <c r="R21" s="109">
        <v>0</v>
      </c>
      <c r="S21" s="165">
        <f>SUM(T21:U21)</f>
        <v>0</v>
      </c>
      <c r="T21" s="109">
        <v>0</v>
      </c>
      <c r="U21" s="109">
        <v>0</v>
      </c>
      <c r="V21" s="165">
        <f>SUM(W21:X21)</f>
        <v>0</v>
      </c>
      <c r="W21" s="109">
        <v>0</v>
      </c>
      <c r="X21" s="109">
        <v>0</v>
      </c>
      <c r="Y21" s="182">
        <v>35.9</v>
      </c>
      <c r="Z21" s="166">
        <f t="shared" si="2"/>
        <v>158.6</v>
      </c>
      <c r="AA21" s="167">
        <f t="shared" si="3"/>
        <v>122.7</v>
      </c>
      <c r="AB21" s="183">
        <f t="shared" si="4"/>
        <v>83.7</v>
      </c>
      <c r="AC21" s="184">
        <f t="shared" si="5"/>
        <v>39</v>
      </c>
      <c r="AD21" s="185">
        <f t="shared" si="6"/>
        <v>652.1773794906957</v>
      </c>
      <c r="AE21" s="186">
        <f t="shared" si="7"/>
        <v>444.88383588729613</v>
      </c>
      <c r="AF21" s="187">
        <f t="shared" si="8"/>
        <v>207.29354360339963</v>
      </c>
      <c r="AG21" s="188">
        <f t="shared" si="9"/>
        <v>842.9937439871584</v>
      </c>
      <c r="AH21" s="189">
        <f t="shared" si="10"/>
        <v>190.8163644964627</v>
      </c>
      <c r="AI21" s="190">
        <f t="shared" si="11"/>
        <v>31.78484107579462</v>
      </c>
    </row>
    <row r="22" spans="1:35" s="180" customFormat="1" ht="19.5" customHeight="1">
      <c r="A22" s="108">
        <v>17</v>
      </c>
      <c r="B22" s="107" t="s">
        <v>72</v>
      </c>
      <c r="C22" s="163">
        <v>13247</v>
      </c>
      <c r="D22" s="164">
        <f t="shared" si="12"/>
        <v>318.6</v>
      </c>
      <c r="E22" s="160">
        <f t="shared" si="12"/>
        <v>302.20000000000005</v>
      </c>
      <c r="F22" s="160">
        <f t="shared" si="12"/>
        <v>16.4</v>
      </c>
      <c r="G22" s="165">
        <f t="shared" si="1"/>
        <v>0</v>
      </c>
      <c r="H22" s="109">
        <v>0</v>
      </c>
      <c r="I22" s="109">
        <v>0</v>
      </c>
      <c r="J22" s="165">
        <f t="shared" si="13"/>
        <v>265</v>
      </c>
      <c r="K22" s="109">
        <v>254.3</v>
      </c>
      <c r="L22" s="109">
        <v>10.7</v>
      </c>
      <c r="M22" s="165">
        <f>SUM(N22:O22)</f>
        <v>9.3</v>
      </c>
      <c r="N22" s="109">
        <v>6</v>
      </c>
      <c r="O22" s="109">
        <v>3.3</v>
      </c>
      <c r="P22" s="165">
        <f t="shared" si="15"/>
        <v>41.5</v>
      </c>
      <c r="Q22" s="109">
        <v>39.8</v>
      </c>
      <c r="R22" s="109">
        <v>1.7</v>
      </c>
      <c r="S22" s="165">
        <v>0</v>
      </c>
      <c r="T22" s="109">
        <v>0</v>
      </c>
      <c r="U22" s="109">
        <v>0</v>
      </c>
      <c r="V22" s="165">
        <f t="shared" si="17"/>
        <v>2.8</v>
      </c>
      <c r="W22" s="109">
        <v>2.1</v>
      </c>
      <c r="X22" s="109">
        <v>0.7</v>
      </c>
      <c r="Y22" s="182">
        <v>71.9</v>
      </c>
      <c r="Z22" s="166">
        <f t="shared" si="2"/>
        <v>390.5</v>
      </c>
      <c r="AA22" s="167">
        <f t="shared" si="3"/>
        <v>318.6</v>
      </c>
      <c r="AB22" s="183">
        <f t="shared" si="4"/>
        <v>277.1</v>
      </c>
      <c r="AC22" s="184">
        <f t="shared" si="5"/>
        <v>41.5</v>
      </c>
      <c r="AD22" s="185">
        <f t="shared" si="6"/>
        <v>775.829950542667</v>
      </c>
      <c r="AE22" s="186">
        <f t="shared" si="7"/>
        <v>674.7723769471847</v>
      </c>
      <c r="AF22" s="187">
        <f t="shared" si="8"/>
        <v>101.05757359548235</v>
      </c>
      <c r="AG22" s="188">
        <f t="shared" si="9"/>
        <v>950.9152406996593</v>
      </c>
      <c r="AH22" s="189">
        <f t="shared" si="10"/>
        <v>175.08529015699236</v>
      </c>
      <c r="AI22" s="190">
        <f>AC22*100/AA22</f>
        <v>13.025737602008787</v>
      </c>
    </row>
    <row r="23" spans="1:35" s="180" customFormat="1" ht="19.5" customHeight="1">
      <c r="A23" s="108">
        <v>18</v>
      </c>
      <c r="B23" s="107" t="s">
        <v>105</v>
      </c>
      <c r="C23" s="163">
        <v>33066</v>
      </c>
      <c r="D23" s="164">
        <f t="shared" si="12"/>
        <v>647.1999999999999</v>
      </c>
      <c r="E23" s="160">
        <f t="shared" si="12"/>
        <v>571.7</v>
      </c>
      <c r="F23" s="160">
        <f t="shared" si="12"/>
        <v>75.5</v>
      </c>
      <c r="G23" s="165">
        <v>0</v>
      </c>
      <c r="H23" s="109">
        <v>0</v>
      </c>
      <c r="I23" s="194">
        <v>0</v>
      </c>
      <c r="J23" s="165">
        <f t="shared" si="13"/>
        <v>447.2</v>
      </c>
      <c r="K23" s="109">
        <v>393.5</v>
      </c>
      <c r="L23" s="194">
        <v>53.7</v>
      </c>
      <c r="M23" s="165">
        <f t="shared" si="14"/>
        <v>0</v>
      </c>
      <c r="N23" s="109">
        <v>0</v>
      </c>
      <c r="O23" s="194">
        <v>0</v>
      </c>
      <c r="P23" s="165">
        <f t="shared" si="15"/>
        <v>150.1</v>
      </c>
      <c r="Q23" s="109">
        <v>149</v>
      </c>
      <c r="R23" s="214">
        <v>1.1</v>
      </c>
      <c r="S23" s="165">
        <v>0</v>
      </c>
      <c r="T23" s="109">
        <v>0</v>
      </c>
      <c r="U23" s="194">
        <v>0</v>
      </c>
      <c r="V23" s="165">
        <f t="shared" si="17"/>
        <v>49.9</v>
      </c>
      <c r="W23" s="109">
        <v>29.2</v>
      </c>
      <c r="X23" s="194">
        <v>20.7</v>
      </c>
      <c r="Y23" s="182">
        <v>323</v>
      </c>
      <c r="Z23" s="166">
        <f t="shared" si="2"/>
        <v>970.1999999999999</v>
      </c>
      <c r="AA23" s="167">
        <f t="shared" si="3"/>
        <v>647.1999999999999</v>
      </c>
      <c r="AB23" s="183">
        <f t="shared" si="4"/>
        <v>497.09999999999997</v>
      </c>
      <c r="AC23" s="184">
        <f t="shared" si="5"/>
        <v>150.1</v>
      </c>
      <c r="AD23" s="185">
        <f t="shared" si="6"/>
        <v>631.3862987612262</v>
      </c>
      <c r="AE23" s="186">
        <f t="shared" si="7"/>
        <v>484.9538459737417</v>
      </c>
      <c r="AF23" s="187">
        <f t="shared" si="8"/>
        <v>146.43245278748466</v>
      </c>
      <c r="AG23" s="188">
        <f t="shared" si="9"/>
        <v>946.4941085570794</v>
      </c>
      <c r="AH23" s="189">
        <f t="shared" si="10"/>
        <v>315.1078097958531</v>
      </c>
      <c r="AI23" s="190">
        <f t="shared" si="11"/>
        <v>23.192212608158222</v>
      </c>
    </row>
    <row r="24" spans="1:35" s="180" customFormat="1" ht="19.5" customHeight="1">
      <c r="A24" s="108">
        <v>19</v>
      </c>
      <c r="B24" s="107" t="s">
        <v>106</v>
      </c>
      <c r="C24" s="163">
        <v>27361</v>
      </c>
      <c r="D24" s="164">
        <f t="shared" si="12"/>
        <v>565.5999999999999</v>
      </c>
      <c r="E24" s="160">
        <f t="shared" si="12"/>
        <v>517</v>
      </c>
      <c r="F24" s="160">
        <f t="shared" si="12"/>
        <v>48.599999999999994</v>
      </c>
      <c r="G24" s="165">
        <v>0</v>
      </c>
      <c r="H24" s="109">
        <v>0</v>
      </c>
      <c r="I24" s="109">
        <v>0</v>
      </c>
      <c r="J24" s="165">
        <f t="shared" si="13"/>
        <v>387.29999999999995</v>
      </c>
      <c r="K24" s="109">
        <v>353.9</v>
      </c>
      <c r="L24" s="109">
        <v>33.4</v>
      </c>
      <c r="M24" s="165">
        <f t="shared" si="14"/>
        <v>0</v>
      </c>
      <c r="N24" s="109">
        <v>0</v>
      </c>
      <c r="O24" s="109">
        <v>0</v>
      </c>
      <c r="P24" s="165">
        <f t="shared" si="15"/>
        <v>135.8</v>
      </c>
      <c r="Q24" s="109">
        <v>135</v>
      </c>
      <c r="R24" s="109">
        <v>0.8</v>
      </c>
      <c r="S24" s="165">
        <v>0</v>
      </c>
      <c r="T24" s="109">
        <v>0</v>
      </c>
      <c r="U24" s="109">
        <v>0</v>
      </c>
      <c r="V24" s="165">
        <f t="shared" si="17"/>
        <v>42.5</v>
      </c>
      <c r="W24" s="109">
        <v>28.1</v>
      </c>
      <c r="X24" s="109">
        <v>14.4</v>
      </c>
      <c r="Y24" s="182">
        <v>444.5</v>
      </c>
      <c r="Z24" s="166">
        <f t="shared" si="2"/>
        <v>1010.0999999999999</v>
      </c>
      <c r="AA24" s="167">
        <f t="shared" si="3"/>
        <v>565.5999999999999</v>
      </c>
      <c r="AB24" s="183">
        <f t="shared" si="4"/>
        <v>429.79999999999995</v>
      </c>
      <c r="AC24" s="184">
        <f t="shared" si="5"/>
        <v>135.8</v>
      </c>
      <c r="AD24" s="185">
        <f t="shared" si="6"/>
        <v>666.8309378430093</v>
      </c>
      <c r="AE24" s="186">
        <f t="shared" si="7"/>
        <v>506.7254898955541</v>
      </c>
      <c r="AF24" s="187">
        <f t="shared" si="8"/>
        <v>160.10544794745525</v>
      </c>
      <c r="AG24" s="188">
        <f t="shared" si="9"/>
        <v>1190.8874298359683</v>
      </c>
      <c r="AH24" s="189">
        <f t="shared" si="10"/>
        <v>524.0564919929591</v>
      </c>
      <c r="AI24" s="190">
        <f t="shared" si="11"/>
        <v>24.009900990099016</v>
      </c>
    </row>
    <row r="25" spans="1:35" s="180" customFormat="1" ht="19.5" customHeight="1">
      <c r="A25" s="108">
        <v>20</v>
      </c>
      <c r="B25" s="107" t="s">
        <v>33</v>
      </c>
      <c r="C25" s="163">
        <v>5575</v>
      </c>
      <c r="D25" s="164">
        <f t="shared" si="12"/>
        <v>103.2</v>
      </c>
      <c r="E25" s="160">
        <f t="shared" si="12"/>
        <v>100.80000000000001</v>
      </c>
      <c r="F25" s="160">
        <f t="shared" si="12"/>
        <v>2.4</v>
      </c>
      <c r="G25" s="165">
        <f t="shared" si="1"/>
        <v>0</v>
      </c>
      <c r="H25" s="109">
        <v>0</v>
      </c>
      <c r="I25" s="109">
        <v>0</v>
      </c>
      <c r="J25" s="165">
        <f t="shared" si="13"/>
        <v>83.2</v>
      </c>
      <c r="K25" s="109">
        <v>81.2</v>
      </c>
      <c r="L25" s="109">
        <v>2</v>
      </c>
      <c r="M25" s="165">
        <f t="shared" si="14"/>
        <v>1.6</v>
      </c>
      <c r="N25" s="109">
        <v>1.2</v>
      </c>
      <c r="O25" s="109">
        <v>0.4</v>
      </c>
      <c r="P25" s="165">
        <f t="shared" si="15"/>
        <v>17.7</v>
      </c>
      <c r="Q25" s="109">
        <v>17.7</v>
      </c>
      <c r="R25" s="109">
        <v>0</v>
      </c>
      <c r="S25" s="165">
        <f t="shared" si="16"/>
        <v>0</v>
      </c>
      <c r="T25" s="109">
        <v>0</v>
      </c>
      <c r="U25" s="109">
        <v>0</v>
      </c>
      <c r="V25" s="165">
        <f t="shared" si="17"/>
        <v>0.7</v>
      </c>
      <c r="W25" s="109">
        <v>0.7</v>
      </c>
      <c r="X25" s="109">
        <v>0</v>
      </c>
      <c r="Y25" s="182">
        <v>56.8</v>
      </c>
      <c r="Z25" s="166">
        <f t="shared" si="2"/>
        <v>160</v>
      </c>
      <c r="AA25" s="167">
        <f t="shared" si="3"/>
        <v>103.2</v>
      </c>
      <c r="AB25" s="183">
        <f t="shared" si="4"/>
        <v>85.5</v>
      </c>
      <c r="AC25" s="184">
        <f t="shared" si="5"/>
        <v>17.7</v>
      </c>
      <c r="AD25" s="185">
        <f t="shared" si="6"/>
        <v>597.1358310429625</v>
      </c>
      <c r="AE25" s="186">
        <f t="shared" si="7"/>
        <v>494.7200925791987</v>
      </c>
      <c r="AF25" s="187">
        <f t="shared" si="8"/>
        <v>102.41573846376392</v>
      </c>
      <c r="AG25" s="188">
        <f t="shared" si="9"/>
        <v>925.7919861131202</v>
      </c>
      <c r="AH25" s="189">
        <f t="shared" si="10"/>
        <v>328.65615507015764</v>
      </c>
      <c r="AI25" s="190">
        <f t="shared" si="11"/>
        <v>17.151162790697676</v>
      </c>
    </row>
    <row r="26" spans="1:35" s="180" customFormat="1" ht="19.5" customHeight="1">
      <c r="A26" s="108">
        <v>21</v>
      </c>
      <c r="B26" s="107" t="s">
        <v>34</v>
      </c>
      <c r="C26" s="163">
        <v>15620</v>
      </c>
      <c r="D26" s="164">
        <f t="shared" si="12"/>
        <v>239.1</v>
      </c>
      <c r="E26" s="160">
        <f t="shared" si="12"/>
        <v>209.7</v>
      </c>
      <c r="F26" s="160">
        <f t="shared" si="12"/>
        <v>29.400000000000002</v>
      </c>
      <c r="G26" s="165">
        <f t="shared" si="1"/>
        <v>0</v>
      </c>
      <c r="H26" s="109">
        <v>0</v>
      </c>
      <c r="I26" s="109">
        <v>0</v>
      </c>
      <c r="J26" s="165">
        <f t="shared" si="13"/>
        <v>198.29999999999998</v>
      </c>
      <c r="K26" s="109">
        <v>177.2</v>
      </c>
      <c r="L26" s="109">
        <v>21.1</v>
      </c>
      <c r="M26" s="165">
        <f t="shared" si="14"/>
        <v>11.3</v>
      </c>
      <c r="N26" s="109">
        <v>3</v>
      </c>
      <c r="O26" s="109">
        <v>8.3</v>
      </c>
      <c r="P26" s="165">
        <f t="shared" si="15"/>
        <v>29.5</v>
      </c>
      <c r="Q26" s="109">
        <v>29.5</v>
      </c>
      <c r="R26" s="109">
        <v>0</v>
      </c>
      <c r="S26" s="165">
        <f t="shared" si="16"/>
        <v>0</v>
      </c>
      <c r="T26" s="109">
        <v>0</v>
      </c>
      <c r="U26" s="109">
        <v>0</v>
      </c>
      <c r="V26" s="165">
        <f t="shared" si="17"/>
        <v>0</v>
      </c>
      <c r="W26" s="109">
        <v>0</v>
      </c>
      <c r="X26" s="109">
        <v>0</v>
      </c>
      <c r="Y26" s="182">
        <v>161.2</v>
      </c>
      <c r="Z26" s="166">
        <f t="shared" si="2"/>
        <v>400.29999999999995</v>
      </c>
      <c r="AA26" s="167">
        <f t="shared" si="3"/>
        <v>239.1</v>
      </c>
      <c r="AB26" s="183">
        <f t="shared" si="4"/>
        <v>209.6</v>
      </c>
      <c r="AC26" s="184">
        <f t="shared" si="5"/>
        <v>29.5</v>
      </c>
      <c r="AD26" s="185">
        <f t="shared" si="6"/>
        <v>493.78381727314024</v>
      </c>
      <c r="AE26" s="186">
        <f t="shared" si="7"/>
        <v>432.86109619594396</v>
      </c>
      <c r="AF26" s="187">
        <f t="shared" si="8"/>
        <v>60.922721077196314</v>
      </c>
      <c r="AG26" s="188">
        <f t="shared" si="9"/>
        <v>826.6903473627689</v>
      </c>
      <c r="AH26" s="189">
        <f t="shared" si="10"/>
        <v>332.90653008962863</v>
      </c>
      <c r="AI26" s="190">
        <f t="shared" si="11"/>
        <v>12.3379339188624</v>
      </c>
    </row>
    <row r="27" spans="1:35" s="180" customFormat="1" ht="19.5" customHeight="1">
      <c r="A27" s="102">
        <v>22</v>
      </c>
      <c r="B27" s="107" t="s">
        <v>35</v>
      </c>
      <c r="C27" s="163">
        <v>7537</v>
      </c>
      <c r="D27" s="164">
        <f t="shared" si="12"/>
        <v>149.4</v>
      </c>
      <c r="E27" s="160">
        <f t="shared" si="12"/>
        <v>142.6</v>
      </c>
      <c r="F27" s="160">
        <f t="shared" si="12"/>
        <v>6.800000000000001</v>
      </c>
      <c r="G27" s="165">
        <f t="shared" si="1"/>
        <v>0</v>
      </c>
      <c r="H27" s="109">
        <v>0</v>
      </c>
      <c r="I27" s="109">
        <v>0</v>
      </c>
      <c r="J27" s="165">
        <f t="shared" si="13"/>
        <v>123.4</v>
      </c>
      <c r="K27" s="109">
        <v>119.2</v>
      </c>
      <c r="L27" s="109">
        <v>4.2</v>
      </c>
      <c r="M27" s="165">
        <f t="shared" si="14"/>
        <v>7.5</v>
      </c>
      <c r="N27" s="109">
        <v>6</v>
      </c>
      <c r="O27" s="109">
        <v>1.5</v>
      </c>
      <c r="P27" s="165">
        <f t="shared" si="15"/>
        <v>17.4</v>
      </c>
      <c r="Q27" s="109">
        <v>17.4</v>
      </c>
      <c r="R27" s="109">
        <v>0</v>
      </c>
      <c r="S27" s="165">
        <f t="shared" si="16"/>
        <v>0</v>
      </c>
      <c r="T27" s="109">
        <v>0</v>
      </c>
      <c r="U27" s="109">
        <v>0</v>
      </c>
      <c r="V27" s="165">
        <f t="shared" si="17"/>
        <v>1.1</v>
      </c>
      <c r="W27" s="109">
        <v>0</v>
      </c>
      <c r="X27" s="109">
        <v>1.1</v>
      </c>
      <c r="Y27" s="182">
        <v>49.7</v>
      </c>
      <c r="Z27" s="166">
        <f t="shared" si="2"/>
        <v>199.10000000000002</v>
      </c>
      <c r="AA27" s="167">
        <f t="shared" si="3"/>
        <v>149.4</v>
      </c>
      <c r="AB27" s="183">
        <f t="shared" si="4"/>
        <v>132</v>
      </c>
      <c r="AC27" s="184">
        <f t="shared" si="5"/>
        <v>17.4</v>
      </c>
      <c r="AD27" s="185">
        <f t="shared" si="6"/>
        <v>639.4261428565314</v>
      </c>
      <c r="AE27" s="186">
        <f t="shared" si="7"/>
        <v>564.954825013803</v>
      </c>
      <c r="AF27" s="187">
        <f t="shared" si="8"/>
        <v>74.47131784272857</v>
      </c>
      <c r="AG27" s="188">
        <f t="shared" si="9"/>
        <v>852.1401943958194</v>
      </c>
      <c r="AH27" s="189">
        <f t="shared" si="10"/>
        <v>212.7140515392879</v>
      </c>
      <c r="AI27" s="190">
        <f t="shared" si="11"/>
        <v>11.646586345381523</v>
      </c>
    </row>
    <row r="28" spans="1:35" s="181" customFormat="1" ht="19.5" customHeight="1">
      <c r="A28" s="108">
        <v>23</v>
      </c>
      <c r="B28" s="107" t="s">
        <v>36</v>
      </c>
      <c r="C28" s="163">
        <v>5419</v>
      </c>
      <c r="D28" s="164">
        <f t="shared" si="12"/>
        <v>109.7</v>
      </c>
      <c r="E28" s="160">
        <f t="shared" si="12"/>
        <v>105.30000000000001</v>
      </c>
      <c r="F28" s="160">
        <f t="shared" si="12"/>
        <v>4.4</v>
      </c>
      <c r="G28" s="165">
        <f t="shared" si="1"/>
        <v>0</v>
      </c>
      <c r="H28" s="109">
        <v>0</v>
      </c>
      <c r="I28" s="109">
        <v>0</v>
      </c>
      <c r="J28" s="165">
        <f t="shared" si="13"/>
        <v>96</v>
      </c>
      <c r="K28" s="109">
        <v>93.4</v>
      </c>
      <c r="L28" s="109">
        <v>2.6</v>
      </c>
      <c r="M28" s="165">
        <f t="shared" si="14"/>
        <v>11</v>
      </c>
      <c r="N28" s="109">
        <v>9.4</v>
      </c>
      <c r="O28" s="109">
        <v>1.6</v>
      </c>
      <c r="P28" s="165">
        <f t="shared" si="15"/>
        <v>2.7</v>
      </c>
      <c r="Q28" s="109">
        <v>2.5</v>
      </c>
      <c r="R28" s="109">
        <v>0.2</v>
      </c>
      <c r="S28" s="165">
        <f t="shared" si="16"/>
        <v>0</v>
      </c>
      <c r="T28" s="109">
        <v>0</v>
      </c>
      <c r="U28" s="109">
        <v>0</v>
      </c>
      <c r="V28" s="165">
        <f t="shared" si="17"/>
        <v>0</v>
      </c>
      <c r="W28" s="109">
        <v>0</v>
      </c>
      <c r="X28" s="109">
        <v>0</v>
      </c>
      <c r="Y28" s="182">
        <v>0</v>
      </c>
      <c r="Z28" s="166">
        <f t="shared" si="2"/>
        <v>109.7</v>
      </c>
      <c r="AA28" s="167">
        <f t="shared" si="3"/>
        <v>109.7</v>
      </c>
      <c r="AB28" s="183">
        <f t="shared" si="4"/>
        <v>107</v>
      </c>
      <c r="AC28" s="184">
        <f t="shared" si="5"/>
        <v>2.7</v>
      </c>
      <c r="AD28" s="185">
        <f t="shared" si="6"/>
        <v>653.0189476691926</v>
      </c>
      <c r="AE28" s="186">
        <f t="shared" si="7"/>
        <v>636.9464667329408</v>
      </c>
      <c r="AF28" s="187">
        <f t="shared" si="8"/>
        <v>16.07248093625178</v>
      </c>
      <c r="AG28" s="188">
        <f t="shared" si="9"/>
        <v>653.0189476691926</v>
      </c>
      <c r="AH28" s="189">
        <f t="shared" si="10"/>
        <v>0</v>
      </c>
      <c r="AI28" s="190">
        <f t="shared" si="11"/>
        <v>2.461257976298997</v>
      </c>
    </row>
    <row r="29" spans="1:35" s="181" customFormat="1" ht="19.5" customHeight="1">
      <c r="A29" s="108">
        <v>24</v>
      </c>
      <c r="B29" s="107" t="s">
        <v>37</v>
      </c>
      <c r="C29" s="163">
        <v>11715</v>
      </c>
      <c r="D29" s="164">
        <f>G29+J29+M29+P29+S29+V29</f>
        <v>290.5</v>
      </c>
      <c r="E29" s="160">
        <f>H29+K29+N29+Q29+T29+W29</f>
        <v>267.3</v>
      </c>
      <c r="F29" s="160">
        <f>L29+I29+O29+R29+U29+X29</f>
        <v>23.2</v>
      </c>
      <c r="G29" s="165">
        <f>SUM(H29:I29)</f>
        <v>0</v>
      </c>
      <c r="H29" s="109">
        <v>0</v>
      </c>
      <c r="I29" s="109">
        <v>0</v>
      </c>
      <c r="J29" s="165">
        <f>SUM(K29:L29)</f>
        <v>217.2</v>
      </c>
      <c r="K29" s="109">
        <v>199.2</v>
      </c>
      <c r="L29" s="109">
        <v>18</v>
      </c>
      <c r="M29" s="165">
        <f>SUM(N29:O29)</f>
        <v>10.3</v>
      </c>
      <c r="N29" s="109">
        <v>6.8</v>
      </c>
      <c r="O29" s="109">
        <v>3.5</v>
      </c>
      <c r="P29" s="165">
        <f>SUM(Q29:R29)</f>
        <v>59.900000000000006</v>
      </c>
      <c r="Q29" s="109">
        <v>58.2</v>
      </c>
      <c r="R29" s="109">
        <v>1.7</v>
      </c>
      <c r="S29" s="165">
        <f>SUM(T29:U29)</f>
        <v>0</v>
      </c>
      <c r="T29" s="109">
        <v>0</v>
      </c>
      <c r="U29" s="109">
        <v>0</v>
      </c>
      <c r="V29" s="165">
        <f>SUM(W29:X29)</f>
        <v>3.1</v>
      </c>
      <c r="W29" s="109">
        <v>3.1</v>
      </c>
      <c r="X29" s="109">
        <v>0</v>
      </c>
      <c r="Y29" s="182">
        <v>92</v>
      </c>
      <c r="Z29" s="166">
        <f>D29+Y29</f>
        <v>382.5</v>
      </c>
      <c r="AA29" s="195">
        <f>SUM(AB29:AC29)</f>
        <v>290.5</v>
      </c>
      <c r="AB29" s="165">
        <f>G29+J29+M29+S29+V29</f>
        <v>230.6</v>
      </c>
      <c r="AC29" s="196">
        <f>P29</f>
        <v>59.900000000000006</v>
      </c>
      <c r="AD29" s="185">
        <f t="shared" si="6"/>
        <v>799.9118857819448</v>
      </c>
      <c r="AE29" s="186">
        <f t="shared" si="7"/>
        <v>634.9730838599535</v>
      </c>
      <c r="AF29" s="187">
        <f t="shared" si="8"/>
        <v>164.9388019219914</v>
      </c>
      <c r="AG29" s="188">
        <f t="shared" si="9"/>
        <v>1053.2402626905125</v>
      </c>
      <c r="AH29" s="189">
        <f t="shared" si="10"/>
        <v>253.32837690856772</v>
      </c>
      <c r="AI29" s="190">
        <f>AC29*100/AA29</f>
        <v>20.61962134251291</v>
      </c>
    </row>
    <row r="30" spans="1:35" s="181" customFormat="1" ht="19.5" customHeight="1">
      <c r="A30" s="108">
        <v>25</v>
      </c>
      <c r="B30" s="107" t="s">
        <v>38</v>
      </c>
      <c r="C30" s="163">
        <v>15376</v>
      </c>
      <c r="D30" s="164">
        <f t="shared" si="12"/>
        <v>384.1</v>
      </c>
      <c r="E30" s="160">
        <f t="shared" si="12"/>
        <v>348.6</v>
      </c>
      <c r="F30" s="160">
        <f t="shared" si="12"/>
        <v>35.5</v>
      </c>
      <c r="G30" s="165">
        <f t="shared" si="1"/>
        <v>0</v>
      </c>
      <c r="H30" s="109">
        <v>0</v>
      </c>
      <c r="I30" s="109">
        <v>0</v>
      </c>
      <c r="J30" s="165">
        <f t="shared" si="13"/>
        <v>330.1</v>
      </c>
      <c r="K30" s="109">
        <v>316.8</v>
      </c>
      <c r="L30" s="109">
        <v>13.3</v>
      </c>
      <c r="M30" s="165">
        <f t="shared" si="14"/>
        <v>11.3</v>
      </c>
      <c r="N30" s="109">
        <v>7.8</v>
      </c>
      <c r="O30" s="109">
        <v>3.5</v>
      </c>
      <c r="P30" s="165">
        <f t="shared" si="15"/>
        <v>25.400000000000002</v>
      </c>
      <c r="Q30" s="109">
        <v>23.8</v>
      </c>
      <c r="R30" s="109">
        <v>1.6</v>
      </c>
      <c r="S30" s="165">
        <f t="shared" si="16"/>
        <v>0</v>
      </c>
      <c r="T30" s="109">
        <v>0</v>
      </c>
      <c r="U30" s="109">
        <v>0</v>
      </c>
      <c r="V30" s="165">
        <f t="shared" si="17"/>
        <v>17.3</v>
      </c>
      <c r="W30" s="109">
        <v>0.2</v>
      </c>
      <c r="X30" s="109">
        <v>17.1</v>
      </c>
      <c r="Y30" s="182">
        <v>87.3</v>
      </c>
      <c r="Z30" s="166">
        <f t="shared" si="2"/>
        <v>471.40000000000003</v>
      </c>
      <c r="AA30" s="167">
        <f t="shared" si="3"/>
        <v>384.1</v>
      </c>
      <c r="AB30" s="183">
        <f t="shared" si="4"/>
        <v>358.70000000000005</v>
      </c>
      <c r="AC30" s="184">
        <f t="shared" si="5"/>
        <v>25.400000000000002</v>
      </c>
      <c r="AD30" s="185">
        <f t="shared" si="6"/>
        <v>805.8222281897217</v>
      </c>
      <c r="AE30" s="186">
        <f t="shared" si="7"/>
        <v>752.5343224463766</v>
      </c>
      <c r="AF30" s="187">
        <f t="shared" si="8"/>
        <v>53.287905743345306</v>
      </c>
      <c r="AG30" s="188">
        <f t="shared" si="9"/>
        <v>988.9731798194086</v>
      </c>
      <c r="AH30" s="189">
        <f t="shared" si="10"/>
        <v>183.1509516296868</v>
      </c>
      <c r="AI30" s="190">
        <f t="shared" si="11"/>
        <v>6.612861234053631</v>
      </c>
    </row>
    <row r="31" spans="1:35" s="181" customFormat="1" ht="19.5" customHeight="1">
      <c r="A31" s="108">
        <v>26</v>
      </c>
      <c r="B31" s="107" t="s">
        <v>107</v>
      </c>
      <c r="C31" s="163">
        <v>9218</v>
      </c>
      <c r="D31" s="164">
        <f t="shared" si="12"/>
        <v>222.10000000000002</v>
      </c>
      <c r="E31" s="160">
        <f t="shared" si="12"/>
        <v>214.8</v>
      </c>
      <c r="F31" s="160">
        <f t="shared" si="12"/>
        <v>7.3</v>
      </c>
      <c r="G31" s="165">
        <f t="shared" si="1"/>
        <v>0</v>
      </c>
      <c r="H31" s="109">
        <v>0</v>
      </c>
      <c r="I31" s="109">
        <v>0</v>
      </c>
      <c r="J31" s="165">
        <f t="shared" si="13"/>
        <v>177.8</v>
      </c>
      <c r="K31" s="109">
        <v>176.4</v>
      </c>
      <c r="L31" s="109">
        <v>1.4</v>
      </c>
      <c r="M31" s="165">
        <f t="shared" si="14"/>
        <v>7.5</v>
      </c>
      <c r="N31" s="109">
        <v>6.9</v>
      </c>
      <c r="O31" s="109">
        <v>0.6</v>
      </c>
      <c r="P31" s="165">
        <f t="shared" si="15"/>
        <v>28</v>
      </c>
      <c r="Q31" s="109">
        <v>27.7</v>
      </c>
      <c r="R31" s="109">
        <v>0.3</v>
      </c>
      <c r="S31" s="165">
        <f t="shared" si="16"/>
        <v>0</v>
      </c>
      <c r="T31" s="109">
        <v>0</v>
      </c>
      <c r="U31" s="109">
        <v>0</v>
      </c>
      <c r="V31" s="165">
        <f t="shared" si="17"/>
        <v>8.8</v>
      </c>
      <c r="W31" s="109">
        <v>3.8</v>
      </c>
      <c r="X31" s="109">
        <v>5</v>
      </c>
      <c r="Y31" s="182">
        <v>113.6</v>
      </c>
      <c r="Z31" s="166">
        <f t="shared" si="2"/>
        <v>335.70000000000005</v>
      </c>
      <c r="AA31" s="167">
        <f t="shared" si="3"/>
        <v>222.10000000000002</v>
      </c>
      <c r="AB31" s="183">
        <f t="shared" si="4"/>
        <v>194.10000000000002</v>
      </c>
      <c r="AC31" s="184">
        <f t="shared" si="5"/>
        <v>28</v>
      </c>
      <c r="AD31" s="185">
        <f t="shared" si="6"/>
        <v>777.2310836442025</v>
      </c>
      <c r="AE31" s="186">
        <f t="shared" si="7"/>
        <v>679.2460753504714</v>
      </c>
      <c r="AF31" s="187">
        <f t="shared" si="8"/>
        <v>97.98500829373106</v>
      </c>
      <c r="AG31" s="188">
        <f t="shared" si="9"/>
        <v>1174.7702601501974</v>
      </c>
      <c r="AH31" s="189">
        <f t="shared" si="10"/>
        <v>397.5391765059946</v>
      </c>
      <c r="AI31" s="190">
        <f t="shared" si="11"/>
        <v>12.606933813597477</v>
      </c>
    </row>
    <row r="32" spans="1:35" s="181" customFormat="1" ht="19.5" customHeight="1">
      <c r="A32" s="108">
        <v>27</v>
      </c>
      <c r="B32" s="107" t="s">
        <v>39</v>
      </c>
      <c r="C32" s="163">
        <v>3328</v>
      </c>
      <c r="D32" s="164">
        <f t="shared" si="12"/>
        <v>74.1</v>
      </c>
      <c r="E32" s="160">
        <f t="shared" si="12"/>
        <v>70.8</v>
      </c>
      <c r="F32" s="160">
        <f t="shared" si="12"/>
        <v>3.3000000000000003</v>
      </c>
      <c r="G32" s="165">
        <f>SUM(H32:I32)</f>
        <v>0</v>
      </c>
      <c r="H32" s="109">
        <v>0</v>
      </c>
      <c r="I32" s="109">
        <v>0</v>
      </c>
      <c r="J32" s="165">
        <f>SUM(K32:L32)</f>
        <v>60.099999999999994</v>
      </c>
      <c r="K32" s="109">
        <v>59.3</v>
      </c>
      <c r="L32" s="109">
        <v>0.8</v>
      </c>
      <c r="M32" s="165">
        <f>SUM(N32:O32)</f>
        <v>2.3</v>
      </c>
      <c r="N32" s="109">
        <v>1.9</v>
      </c>
      <c r="O32" s="109">
        <v>0.4</v>
      </c>
      <c r="P32" s="165">
        <f>SUM(Q32:R32)</f>
        <v>8.7</v>
      </c>
      <c r="Q32" s="109">
        <v>8.6</v>
      </c>
      <c r="R32" s="109">
        <v>0.1</v>
      </c>
      <c r="S32" s="165">
        <f>SUM(T32:U32)</f>
        <v>0</v>
      </c>
      <c r="T32" s="109">
        <v>0</v>
      </c>
      <c r="U32" s="109">
        <v>0</v>
      </c>
      <c r="V32" s="165">
        <f t="shared" si="17"/>
        <v>3</v>
      </c>
      <c r="W32" s="109">
        <v>1</v>
      </c>
      <c r="X32" s="109">
        <v>2</v>
      </c>
      <c r="Y32" s="182">
        <v>21.1</v>
      </c>
      <c r="Z32" s="166">
        <f>D32+Y32</f>
        <v>95.19999999999999</v>
      </c>
      <c r="AA32" s="167">
        <f>SUM(AB32:AC32)</f>
        <v>74.1</v>
      </c>
      <c r="AB32" s="183">
        <f>G32+J32+M32+S32+V32</f>
        <v>65.39999999999999</v>
      </c>
      <c r="AC32" s="184">
        <f>P32</f>
        <v>8.7</v>
      </c>
      <c r="AD32" s="185">
        <f t="shared" si="6"/>
        <v>718.2459677419354</v>
      </c>
      <c r="AE32" s="186">
        <f t="shared" si="7"/>
        <v>633.917493796526</v>
      </c>
      <c r="AF32" s="187">
        <f t="shared" si="8"/>
        <v>84.32847394540941</v>
      </c>
      <c r="AG32" s="188">
        <f t="shared" si="9"/>
        <v>922.7667493796525</v>
      </c>
      <c r="AH32" s="189">
        <f t="shared" si="10"/>
        <v>204.5207816377171</v>
      </c>
      <c r="AI32" s="190">
        <f>AC32*100/AA32</f>
        <v>11.740890688259109</v>
      </c>
    </row>
    <row r="33" spans="1:35" s="180" customFormat="1" ht="19.5" customHeight="1">
      <c r="A33" s="102">
        <v>28</v>
      </c>
      <c r="B33" s="107" t="s">
        <v>108</v>
      </c>
      <c r="C33" s="163">
        <v>2646</v>
      </c>
      <c r="D33" s="164">
        <f t="shared" si="12"/>
        <v>77.6</v>
      </c>
      <c r="E33" s="160">
        <f t="shared" si="12"/>
        <v>75.5</v>
      </c>
      <c r="F33" s="160">
        <f t="shared" si="12"/>
        <v>2.1</v>
      </c>
      <c r="G33" s="165">
        <f t="shared" si="1"/>
        <v>0</v>
      </c>
      <c r="H33" s="109">
        <v>0</v>
      </c>
      <c r="I33" s="109">
        <v>0</v>
      </c>
      <c r="J33" s="165">
        <f t="shared" si="13"/>
        <v>65.4</v>
      </c>
      <c r="K33" s="109">
        <v>63.5</v>
      </c>
      <c r="L33" s="109">
        <v>1.9</v>
      </c>
      <c r="M33" s="165">
        <f t="shared" si="14"/>
        <v>2.6</v>
      </c>
      <c r="N33" s="109">
        <v>2.4</v>
      </c>
      <c r="O33" s="109">
        <v>0.2</v>
      </c>
      <c r="P33" s="165">
        <f t="shared" si="15"/>
        <v>9.6</v>
      </c>
      <c r="Q33" s="109">
        <v>9.6</v>
      </c>
      <c r="R33" s="109">
        <v>0</v>
      </c>
      <c r="S33" s="165">
        <v>0</v>
      </c>
      <c r="T33" s="109">
        <v>0</v>
      </c>
      <c r="U33" s="109">
        <v>0</v>
      </c>
      <c r="V33" s="165">
        <f>SUM(W33:X33)</f>
        <v>0</v>
      </c>
      <c r="W33" s="109">
        <v>0</v>
      </c>
      <c r="X33" s="109">
        <v>0</v>
      </c>
      <c r="Y33" s="182">
        <v>12.7</v>
      </c>
      <c r="Z33" s="166">
        <f>D33+Y33</f>
        <v>90.3</v>
      </c>
      <c r="AA33" s="167">
        <f>SUM(AB33:AC33)</f>
        <v>77.6</v>
      </c>
      <c r="AB33" s="183">
        <f t="shared" si="4"/>
        <v>68</v>
      </c>
      <c r="AC33" s="184">
        <f t="shared" si="5"/>
        <v>9.6</v>
      </c>
      <c r="AD33" s="185">
        <f t="shared" si="6"/>
        <v>946.0414990368907</v>
      </c>
      <c r="AE33" s="186">
        <f t="shared" si="7"/>
        <v>829.0054373003682</v>
      </c>
      <c r="AF33" s="187">
        <f t="shared" si="8"/>
        <v>117.03606173652256</v>
      </c>
      <c r="AG33" s="188">
        <f t="shared" si="9"/>
        <v>1100.8704557091653</v>
      </c>
      <c r="AH33" s="189">
        <f t="shared" si="10"/>
        <v>154.82895667227464</v>
      </c>
      <c r="AI33" s="190">
        <f t="shared" si="11"/>
        <v>12.371134020618557</v>
      </c>
    </row>
    <row r="34" spans="1:35" s="180" customFormat="1" ht="19.5" customHeight="1">
      <c r="A34" s="108">
        <v>29</v>
      </c>
      <c r="B34" s="107" t="s">
        <v>40</v>
      </c>
      <c r="C34" s="163">
        <v>9042</v>
      </c>
      <c r="D34" s="164">
        <f t="shared" si="12"/>
        <v>167.70000000000002</v>
      </c>
      <c r="E34" s="160">
        <f t="shared" si="12"/>
        <v>161.79999999999998</v>
      </c>
      <c r="F34" s="160">
        <f t="shared" si="12"/>
        <v>5.9</v>
      </c>
      <c r="G34" s="165">
        <f t="shared" si="1"/>
        <v>0</v>
      </c>
      <c r="H34" s="109">
        <v>0</v>
      </c>
      <c r="I34" s="109">
        <v>0</v>
      </c>
      <c r="J34" s="165">
        <f t="shared" si="13"/>
        <v>136</v>
      </c>
      <c r="K34" s="109">
        <v>134.2</v>
      </c>
      <c r="L34" s="109">
        <v>1.8</v>
      </c>
      <c r="M34" s="165">
        <f t="shared" si="14"/>
        <v>5.8</v>
      </c>
      <c r="N34" s="109">
        <v>5.5</v>
      </c>
      <c r="O34" s="109">
        <v>0.3</v>
      </c>
      <c r="P34" s="165">
        <f t="shared" si="15"/>
        <v>22.3</v>
      </c>
      <c r="Q34" s="109">
        <v>22.1</v>
      </c>
      <c r="R34" s="109">
        <v>0.2</v>
      </c>
      <c r="S34" s="165">
        <f t="shared" si="16"/>
        <v>0</v>
      </c>
      <c r="T34" s="109">
        <v>0</v>
      </c>
      <c r="U34" s="109">
        <v>0</v>
      </c>
      <c r="V34" s="165">
        <f>SUM(W34:X34)</f>
        <v>3.6</v>
      </c>
      <c r="W34" s="109">
        <v>0</v>
      </c>
      <c r="X34" s="109">
        <v>3.6</v>
      </c>
      <c r="Y34" s="182">
        <v>33.6</v>
      </c>
      <c r="Z34" s="166">
        <f t="shared" si="2"/>
        <v>201.3</v>
      </c>
      <c r="AA34" s="167">
        <f>SUM(AB34:AC34)</f>
        <v>167.70000000000002</v>
      </c>
      <c r="AB34" s="183">
        <f t="shared" si="4"/>
        <v>145.4</v>
      </c>
      <c r="AC34" s="184">
        <f t="shared" si="5"/>
        <v>22.3</v>
      </c>
      <c r="AD34" s="185">
        <f t="shared" si="6"/>
        <v>598.2832801763813</v>
      </c>
      <c r="AE34" s="186">
        <f t="shared" si="7"/>
        <v>518.7262309937139</v>
      </c>
      <c r="AF34" s="187">
        <f t="shared" si="8"/>
        <v>79.55704918266727</v>
      </c>
      <c r="AG34" s="188">
        <f t="shared" si="9"/>
        <v>718.1539910525076</v>
      </c>
      <c r="AH34" s="189">
        <f t="shared" si="10"/>
        <v>119.87071087612647</v>
      </c>
      <c r="AI34" s="190">
        <f t="shared" si="11"/>
        <v>13.297555158020273</v>
      </c>
    </row>
    <row r="35" spans="1:35" s="181" customFormat="1" ht="19.5" customHeight="1">
      <c r="A35" s="108">
        <v>30</v>
      </c>
      <c r="B35" s="107" t="s">
        <v>41</v>
      </c>
      <c r="C35" s="163">
        <v>4228</v>
      </c>
      <c r="D35" s="164">
        <f>G35+J35+M35+P35+S35+V35</f>
        <v>91.1</v>
      </c>
      <c r="E35" s="160">
        <f>H35+K35+N35+Q35+T35+W35</f>
        <v>84.4</v>
      </c>
      <c r="F35" s="160">
        <f>I35+L35+O35+R35+U35+X35</f>
        <v>6.699999999999999</v>
      </c>
      <c r="G35" s="165">
        <f>SUM(H35:I35)</f>
        <v>0</v>
      </c>
      <c r="H35" s="109">
        <v>0</v>
      </c>
      <c r="I35" s="109">
        <v>0</v>
      </c>
      <c r="J35" s="165">
        <f>SUM(K35:L35)</f>
        <v>77.5</v>
      </c>
      <c r="K35" s="109">
        <v>71.7</v>
      </c>
      <c r="L35" s="109">
        <v>5.8</v>
      </c>
      <c r="M35" s="165">
        <f>SUM(N35:O35)</f>
        <v>3</v>
      </c>
      <c r="N35" s="109">
        <v>2.4</v>
      </c>
      <c r="O35" s="109">
        <v>0.6</v>
      </c>
      <c r="P35" s="165">
        <f>SUM(Q35:R35)</f>
        <v>10.600000000000001</v>
      </c>
      <c r="Q35" s="109">
        <v>10.3</v>
      </c>
      <c r="R35" s="109">
        <v>0.3</v>
      </c>
      <c r="S35" s="165">
        <f>SUM(T35:U35)</f>
        <v>0</v>
      </c>
      <c r="T35" s="109">
        <v>0</v>
      </c>
      <c r="U35" s="109">
        <v>0</v>
      </c>
      <c r="V35" s="165">
        <f>SUM(W35:X35)</f>
        <v>0</v>
      </c>
      <c r="W35" s="109">
        <v>0</v>
      </c>
      <c r="X35" s="109">
        <v>0</v>
      </c>
      <c r="Y35" s="182">
        <v>26.6</v>
      </c>
      <c r="Z35" s="166">
        <f>D35+Y35</f>
        <v>117.69999999999999</v>
      </c>
      <c r="AA35" s="167">
        <f t="shared" si="3"/>
        <v>91.1</v>
      </c>
      <c r="AB35" s="183">
        <f>G35+J35+M35+S35+V35</f>
        <v>80.5</v>
      </c>
      <c r="AC35" s="184">
        <f>P35</f>
        <v>10.600000000000001</v>
      </c>
      <c r="AD35" s="185">
        <f t="shared" si="6"/>
        <v>695.0590533158361</v>
      </c>
      <c r="AE35" s="186">
        <f t="shared" si="7"/>
        <v>614.1850032044435</v>
      </c>
      <c r="AF35" s="187">
        <f t="shared" si="8"/>
        <v>80.87405011139258</v>
      </c>
      <c r="AG35" s="188">
        <f t="shared" si="9"/>
        <v>898.0071413312173</v>
      </c>
      <c r="AH35" s="189">
        <f t="shared" si="10"/>
        <v>202.94808801538133</v>
      </c>
      <c r="AI35" s="190">
        <f>AC35*100/AA35</f>
        <v>11.635565312843033</v>
      </c>
    </row>
    <row r="36" spans="1:35" s="180" customFormat="1" ht="19.5" customHeight="1">
      <c r="A36" s="108">
        <v>31</v>
      </c>
      <c r="B36" s="107" t="s">
        <v>109</v>
      </c>
      <c r="C36" s="163">
        <v>5732</v>
      </c>
      <c r="D36" s="164">
        <f t="shared" si="12"/>
        <v>122.6</v>
      </c>
      <c r="E36" s="160">
        <f t="shared" si="12"/>
        <v>121.2</v>
      </c>
      <c r="F36" s="160">
        <f t="shared" si="12"/>
        <v>1.4000000000000001</v>
      </c>
      <c r="G36" s="165">
        <f t="shared" si="1"/>
        <v>0</v>
      </c>
      <c r="H36" s="109">
        <v>0</v>
      </c>
      <c r="I36" s="109">
        <v>0</v>
      </c>
      <c r="J36" s="165">
        <f t="shared" si="13"/>
        <v>99.6</v>
      </c>
      <c r="K36" s="109">
        <v>98.8</v>
      </c>
      <c r="L36" s="109">
        <v>0.8</v>
      </c>
      <c r="M36" s="165">
        <f t="shared" si="14"/>
        <v>5.1000000000000005</v>
      </c>
      <c r="N36" s="109">
        <v>4.9</v>
      </c>
      <c r="O36" s="109">
        <v>0.2</v>
      </c>
      <c r="P36" s="165">
        <f t="shared" si="15"/>
        <v>13.4</v>
      </c>
      <c r="Q36" s="109">
        <v>13.1</v>
      </c>
      <c r="R36" s="109">
        <v>0.3</v>
      </c>
      <c r="S36" s="165">
        <f t="shared" si="16"/>
        <v>0</v>
      </c>
      <c r="T36" s="109">
        <v>0</v>
      </c>
      <c r="U36" s="109">
        <v>0</v>
      </c>
      <c r="V36" s="165">
        <f>SUM(W36:X36)</f>
        <v>4.5</v>
      </c>
      <c r="W36" s="109">
        <v>4.4</v>
      </c>
      <c r="X36" s="109">
        <v>0.1</v>
      </c>
      <c r="Y36" s="182">
        <v>24.6</v>
      </c>
      <c r="Z36" s="166">
        <f t="shared" si="2"/>
        <v>147.2</v>
      </c>
      <c r="AA36" s="167">
        <f t="shared" si="3"/>
        <v>122.6</v>
      </c>
      <c r="AB36" s="183">
        <f t="shared" si="4"/>
        <v>109.19999999999999</v>
      </c>
      <c r="AC36" s="184">
        <f t="shared" si="5"/>
        <v>13.4</v>
      </c>
      <c r="AD36" s="185">
        <f t="shared" si="6"/>
        <v>689.9579046890125</v>
      </c>
      <c r="AE36" s="186">
        <f t="shared" si="7"/>
        <v>614.5465186952704</v>
      </c>
      <c r="AF36" s="187">
        <f t="shared" si="8"/>
        <v>75.41138599374197</v>
      </c>
      <c r="AG36" s="188">
        <f t="shared" si="9"/>
        <v>828.3997028566282</v>
      </c>
      <c r="AH36" s="189">
        <f t="shared" si="10"/>
        <v>138.44179816761587</v>
      </c>
      <c r="AI36" s="190">
        <f t="shared" si="11"/>
        <v>10.929853181076673</v>
      </c>
    </row>
    <row r="37" spans="1:35" s="180" customFormat="1" ht="19.5" customHeight="1">
      <c r="A37" s="108">
        <v>32</v>
      </c>
      <c r="B37" s="107" t="s">
        <v>116</v>
      </c>
      <c r="C37" s="163">
        <v>16524</v>
      </c>
      <c r="D37" s="164">
        <f t="shared" si="12"/>
        <v>375.00000000000006</v>
      </c>
      <c r="E37" s="160">
        <f t="shared" si="12"/>
        <v>322.8</v>
      </c>
      <c r="F37" s="160">
        <f t="shared" si="12"/>
        <v>52.2</v>
      </c>
      <c r="G37" s="165">
        <f t="shared" si="1"/>
        <v>0</v>
      </c>
      <c r="H37" s="109">
        <v>0</v>
      </c>
      <c r="I37" s="109">
        <v>0</v>
      </c>
      <c r="J37" s="165">
        <f t="shared" si="13"/>
        <v>308.1</v>
      </c>
      <c r="K37" s="109">
        <v>269.5</v>
      </c>
      <c r="L37" s="109">
        <v>38.6</v>
      </c>
      <c r="M37" s="165">
        <f t="shared" si="14"/>
        <v>19.8</v>
      </c>
      <c r="N37" s="109">
        <v>9.8</v>
      </c>
      <c r="O37" s="109">
        <v>10</v>
      </c>
      <c r="P37" s="165">
        <f t="shared" si="15"/>
        <v>47.1</v>
      </c>
      <c r="Q37" s="109">
        <v>43.5</v>
      </c>
      <c r="R37" s="109">
        <v>3.6</v>
      </c>
      <c r="S37" s="165">
        <f t="shared" si="16"/>
        <v>0</v>
      </c>
      <c r="T37" s="109">
        <v>0</v>
      </c>
      <c r="U37" s="109">
        <v>0</v>
      </c>
      <c r="V37" s="165">
        <f t="shared" si="17"/>
        <v>0</v>
      </c>
      <c r="W37" s="109">
        <v>0</v>
      </c>
      <c r="X37" s="109">
        <v>0</v>
      </c>
      <c r="Y37" s="182">
        <v>60</v>
      </c>
      <c r="Z37" s="166">
        <f t="shared" si="2"/>
        <v>435.00000000000006</v>
      </c>
      <c r="AA37" s="167">
        <f t="shared" si="3"/>
        <v>375.00000000000006</v>
      </c>
      <c r="AB37" s="183">
        <f t="shared" si="4"/>
        <v>327.90000000000003</v>
      </c>
      <c r="AC37" s="184">
        <f t="shared" si="5"/>
        <v>47.1</v>
      </c>
      <c r="AD37" s="185">
        <f t="shared" si="6"/>
        <v>732.0729964626235</v>
      </c>
      <c r="AE37" s="186">
        <f t="shared" si="7"/>
        <v>640.1246281069178</v>
      </c>
      <c r="AF37" s="187">
        <f t="shared" si="8"/>
        <v>91.94836835570548</v>
      </c>
      <c r="AG37" s="188">
        <f t="shared" si="9"/>
        <v>849.2046758966432</v>
      </c>
      <c r="AH37" s="189">
        <f t="shared" si="10"/>
        <v>117.13167943401973</v>
      </c>
      <c r="AI37" s="190">
        <f t="shared" si="11"/>
        <v>12.559999999999999</v>
      </c>
    </row>
    <row r="38" spans="1:35" s="180" customFormat="1" ht="19.5" customHeight="1" thickBot="1">
      <c r="A38" s="197">
        <v>33</v>
      </c>
      <c r="B38" s="198" t="s">
        <v>43</v>
      </c>
      <c r="C38" s="199">
        <v>12293</v>
      </c>
      <c r="D38" s="200">
        <f t="shared" si="12"/>
        <v>230.1</v>
      </c>
      <c r="E38" s="168">
        <f t="shared" si="12"/>
        <v>223</v>
      </c>
      <c r="F38" s="168">
        <f t="shared" si="12"/>
        <v>7.1</v>
      </c>
      <c r="G38" s="201">
        <f t="shared" si="1"/>
        <v>0</v>
      </c>
      <c r="H38" s="202">
        <v>0</v>
      </c>
      <c r="I38" s="202">
        <v>0</v>
      </c>
      <c r="J38" s="201">
        <f t="shared" si="13"/>
        <v>171.5</v>
      </c>
      <c r="K38" s="202">
        <v>168.1</v>
      </c>
      <c r="L38" s="202">
        <v>3.4</v>
      </c>
      <c r="M38" s="201">
        <f t="shared" si="14"/>
        <v>6.9</v>
      </c>
      <c r="N38" s="202">
        <v>6.5</v>
      </c>
      <c r="O38" s="202">
        <v>0.4</v>
      </c>
      <c r="P38" s="201">
        <f t="shared" si="15"/>
        <v>34.5</v>
      </c>
      <c r="Q38" s="202">
        <v>33.9</v>
      </c>
      <c r="R38" s="202">
        <v>0.6</v>
      </c>
      <c r="S38" s="201">
        <f t="shared" si="16"/>
        <v>0</v>
      </c>
      <c r="T38" s="202">
        <v>0</v>
      </c>
      <c r="U38" s="202">
        <v>0</v>
      </c>
      <c r="V38" s="201">
        <f t="shared" si="17"/>
        <v>17.2</v>
      </c>
      <c r="W38" s="202">
        <v>14.5</v>
      </c>
      <c r="X38" s="202">
        <v>2.7</v>
      </c>
      <c r="Y38" s="203">
        <v>63.8</v>
      </c>
      <c r="Z38" s="204">
        <f t="shared" si="2"/>
        <v>293.9</v>
      </c>
      <c r="AA38" s="205">
        <f t="shared" si="3"/>
        <v>230.1</v>
      </c>
      <c r="AB38" s="206">
        <f t="shared" si="4"/>
        <v>195.6</v>
      </c>
      <c r="AC38" s="207">
        <f t="shared" si="5"/>
        <v>34.5</v>
      </c>
      <c r="AD38" s="208">
        <f t="shared" si="6"/>
        <v>603.8054701994054</v>
      </c>
      <c r="AE38" s="209">
        <f t="shared" si="7"/>
        <v>513.2740111734188</v>
      </c>
      <c r="AF38" s="210">
        <f t="shared" si="8"/>
        <v>90.53145902598646</v>
      </c>
      <c r="AG38" s="211">
        <f t="shared" si="9"/>
        <v>771.2230668909397</v>
      </c>
      <c r="AH38" s="212">
        <f t="shared" si="10"/>
        <v>167.41759669153438</v>
      </c>
      <c r="AI38" s="213">
        <f t="shared" si="11"/>
        <v>14.99348109517601</v>
      </c>
    </row>
    <row r="39" spans="1:34" s="12" customFormat="1" ht="15" customHeight="1">
      <c r="A39" s="13"/>
      <c r="C39" s="13"/>
      <c r="D39" s="7"/>
      <c r="E39" s="14"/>
      <c r="F39" s="14"/>
      <c r="AD39" s="15"/>
      <c r="AE39" s="15"/>
      <c r="AF39" s="15"/>
      <c r="AG39" s="15"/>
      <c r="AH39" s="15"/>
    </row>
    <row r="40" spans="1:34" s="12" customFormat="1" ht="15" customHeight="1">
      <c r="A40" s="13"/>
      <c r="C40" s="13"/>
      <c r="D40" s="7"/>
      <c r="E40" s="14"/>
      <c r="F40" s="14"/>
      <c r="AD40" s="15"/>
      <c r="AE40" s="15"/>
      <c r="AF40" s="15"/>
      <c r="AG40" s="15"/>
      <c r="AH40" s="15"/>
    </row>
    <row r="41" spans="1:34" s="12" customFormat="1" ht="15" customHeight="1">
      <c r="A41" s="13"/>
      <c r="C41" s="13"/>
      <c r="D41" s="16"/>
      <c r="E41" s="14"/>
      <c r="F41" s="14"/>
      <c r="AD41" s="15"/>
      <c r="AE41" s="15"/>
      <c r="AF41" s="15"/>
      <c r="AG41" s="15"/>
      <c r="AH41" s="15"/>
    </row>
    <row r="42" spans="1:34" s="12" customFormat="1" ht="15" customHeight="1">
      <c r="A42" s="13"/>
      <c r="C42" s="13"/>
      <c r="D42" s="16"/>
      <c r="E42" s="14"/>
      <c r="F42" s="14"/>
      <c r="AD42" s="15"/>
      <c r="AE42" s="15"/>
      <c r="AF42" s="15"/>
      <c r="AG42" s="15"/>
      <c r="AH42" s="15"/>
    </row>
    <row r="43" spans="1:34" s="12" customFormat="1" ht="15" customHeight="1">
      <c r="A43" s="13"/>
      <c r="C43" s="13"/>
      <c r="D43" s="16"/>
      <c r="E43" s="14"/>
      <c r="F43" s="14"/>
      <c r="AD43" s="15"/>
      <c r="AE43" s="15"/>
      <c r="AF43" s="15"/>
      <c r="AG43" s="15"/>
      <c r="AH43" s="15"/>
    </row>
    <row r="44" spans="1:34" s="12" customFormat="1" ht="15" customHeight="1">
      <c r="A44" s="13"/>
      <c r="C44" s="13"/>
      <c r="D44" s="16"/>
      <c r="E44" s="14"/>
      <c r="F44" s="14"/>
      <c r="AD44" s="15"/>
      <c r="AE44" s="15"/>
      <c r="AF44" s="15"/>
      <c r="AG44" s="15"/>
      <c r="AH44" s="15"/>
    </row>
    <row r="45" spans="1:34" s="12" customFormat="1" ht="15" customHeight="1">
      <c r="A45" s="13"/>
      <c r="C45" s="13"/>
      <c r="D45" s="16"/>
      <c r="E45" s="14"/>
      <c r="F45" s="14"/>
      <c r="AD45" s="15"/>
      <c r="AE45" s="15"/>
      <c r="AF45" s="15"/>
      <c r="AG45" s="15"/>
      <c r="AH45" s="15"/>
    </row>
    <row r="46" spans="1:34" s="12" customFormat="1" ht="15" customHeight="1">
      <c r="A46" s="13"/>
      <c r="C46" s="13"/>
      <c r="D46" s="16"/>
      <c r="E46" s="14"/>
      <c r="F46" s="14"/>
      <c r="AD46" s="15"/>
      <c r="AE46" s="15"/>
      <c r="AF46" s="15"/>
      <c r="AG46" s="15"/>
      <c r="AH46" s="15"/>
    </row>
    <row r="47" spans="1:34" s="12" customFormat="1" ht="15" customHeight="1">
      <c r="A47" s="13"/>
      <c r="C47" s="13"/>
      <c r="D47" s="16"/>
      <c r="E47" s="14"/>
      <c r="F47" s="14"/>
      <c r="AD47" s="15"/>
      <c r="AE47" s="15"/>
      <c r="AF47" s="15"/>
      <c r="AG47" s="15"/>
      <c r="AH47" s="15"/>
    </row>
    <row r="48" spans="1:34" s="12" customFormat="1" ht="15" customHeight="1">
      <c r="A48" s="13"/>
      <c r="C48" s="13"/>
      <c r="D48" s="16"/>
      <c r="E48" s="14"/>
      <c r="F48" s="14"/>
      <c r="AD48" s="15"/>
      <c r="AE48" s="15"/>
      <c r="AF48" s="15"/>
      <c r="AG48" s="15"/>
      <c r="AH48" s="15"/>
    </row>
    <row r="49" spans="1:34" s="12" customFormat="1" ht="15" customHeight="1">
      <c r="A49" s="13"/>
      <c r="C49" s="13"/>
      <c r="D49" s="16"/>
      <c r="E49" s="14"/>
      <c r="F49" s="14"/>
      <c r="AD49" s="15"/>
      <c r="AE49" s="15"/>
      <c r="AF49" s="15"/>
      <c r="AG49" s="15"/>
      <c r="AH49" s="15"/>
    </row>
    <row r="50" spans="1:34" s="12" customFormat="1" ht="15" customHeight="1">
      <c r="A50" s="13"/>
      <c r="C50" s="13"/>
      <c r="D50" s="16"/>
      <c r="E50" s="14"/>
      <c r="F50" s="14"/>
      <c r="AD50" s="15"/>
      <c r="AE50" s="15"/>
      <c r="AF50" s="15"/>
      <c r="AG50" s="15"/>
      <c r="AH50" s="15"/>
    </row>
    <row r="51" spans="1:34" s="12" customFormat="1" ht="15" customHeight="1">
      <c r="A51" s="13"/>
      <c r="C51" s="13"/>
      <c r="D51" s="16"/>
      <c r="E51" s="14"/>
      <c r="F51" s="14"/>
      <c r="AD51" s="15"/>
      <c r="AE51" s="15"/>
      <c r="AF51" s="15"/>
      <c r="AG51" s="15"/>
      <c r="AH51" s="15"/>
    </row>
    <row r="52" spans="1:34" s="12" customFormat="1" ht="15" customHeight="1">
      <c r="A52" s="13"/>
      <c r="C52" s="13"/>
      <c r="D52" s="16"/>
      <c r="E52" s="14"/>
      <c r="F52" s="14"/>
      <c r="AD52" s="15"/>
      <c r="AE52" s="15"/>
      <c r="AF52" s="15"/>
      <c r="AG52" s="15"/>
      <c r="AH52" s="15"/>
    </row>
    <row r="53" spans="1:34" s="12" customFormat="1" ht="15" customHeight="1">
      <c r="A53" s="13"/>
      <c r="C53" s="13"/>
      <c r="D53" s="16"/>
      <c r="E53" s="14"/>
      <c r="F53" s="14"/>
      <c r="AD53" s="15"/>
      <c r="AE53" s="15"/>
      <c r="AF53" s="15"/>
      <c r="AG53" s="15"/>
      <c r="AH53" s="15"/>
    </row>
    <row r="54" spans="1:34" s="12" customFormat="1" ht="15" customHeight="1">
      <c r="A54" s="13"/>
      <c r="C54" s="13"/>
      <c r="D54" s="16"/>
      <c r="E54" s="14"/>
      <c r="F54" s="14"/>
      <c r="AD54" s="15"/>
      <c r="AE54" s="15"/>
      <c r="AF54" s="15"/>
      <c r="AG54" s="15"/>
      <c r="AH54" s="15"/>
    </row>
    <row r="55" spans="1:34" s="12" customFormat="1" ht="15" customHeight="1">
      <c r="A55" s="13"/>
      <c r="C55" s="13"/>
      <c r="D55" s="16"/>
      <c r="E55" s="14"/>
      <c r="F55" s="14"/>
      <c r="AD55" s="15"/>
      <c r="AE55" s="15"/>
      <c r="AF55" s="15"/>
      <c r="AG55" s="15"/>
      <c r="AH55" s="15"/>
    </row>
    <row r="56" spans="1:34" s="12" customFormat="1" ht="15" customHeight="1">
      <c r="A56" s="13"/>
      <c r="C56" s="13"/>
      <c r="D56" s="16"/>
      <c r="E56" s="14"/>
      <c r="F56" s="14"/>
      <c r="AD56" s="15"/>
      <c r="AE56" s="15"/>
      <c r="AF56" s="15"/>
      <c r="AG56" s="15"/>
      <c r="AH56" s="15"/>
    </row>
    <row r="57" spans="1:34" s="12" customFormat="1" ht="15" customHeight="1">
      <c r="A57" s="13"/>
      <c r="C57" s="13"/>
      <c r="D57" s="16"/>
      <c r="E57" s="14"/>
      <c r="F57" s="14"/>
      <c r="AD57" s="15"/>
      <c r="AE57" s="15"/>
      <c r="AF57" s="15"/>
      <c r="AG57" s="15"/>
      <c r="AH57" s="15"/>
    </row>
    <row r="58" spans="1:34" s="12" customFormat="1" ht="15" customHeight="1">
      <c r="A58" s="13"/>
      <c r="C58" s="13"/>
      <c r="D58" s="16"/>
      <c r="E58" s="14"/>
      <c r="F58" s="14"/>
      <c r="AD58" s="15"/>
      <c r="AE58" s="15"/>
      <c r="AF58" s="15"/>
      <c r="AG58" s="15"/>
      <c r="AH58" s="15"/>
    </row>
    <row r="59" spans="1:34" s="12" customFormat="1" ht="15" customHeight="1">
      <c r="A59" s="13"/>
      <c r="C59" s="13"/>
      <c r="D59" s="16"/>
      <c r="E59" s="14"/>
      <c r="F59" s="14"/>
      <c r="AD59" s="15"/>
      <c r="AE59" s="15"/>
      <c r="AF59" s="15"/>
      <c r="AG59" s="15"/>
      <c r="AH59" s="15"/>
    </row>
    <row r="60" spans="1:34" s="12" customFormat="1" ht="15" customHeight="1">
      <c r="A60" s="13"/>
      <c r="C60" s="13"/>
      <c r="D60" s="16"/>
      <c r="E60" s="14"/>
      <c r="F60" s="14"/>
      <c r="AD60" s="15"/>
      <c r="AE60" s="15"/>
      <c r="AF60" s="15"/>
      <c r="AG60" s="15"/>
      <c r="AH60" s="15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1">
      <selection activeCell="D29" sqref="D29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347" t="s">
        <v>117</v>
      </c>
      <c r="B1" s="348"/>
      <c r="C1" s="353" t="s">
        <v>0</v>
      </c>
      <c r="D1" s="130"/>
      <c r="E1" s="131"/>
      <c r="F1" s="131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3"/>
      <c r="AA1" s="331" t="s">
        <v>1</v>
      </c>
      <c r="AB1" s="332"/>
      <c r="AC1" s="333"/>
      <c r="AD1" s="337" t="s">
        <v>2</v>
      </c>
      <c r="AE1" s="337"/>
      <c r="AF1" s="337"/>
      <c r="AG1" s="341" t="s">
        <v>3</v>
      </c>
      <c r="AH1" s="344" t="s">
        <v>4</v>
      </c>
      <c r="AI1" s="316" t="s">
        <v>5</v>
      </c>
    </row>
    <row r="2" spans="1:35" ht="19.5" customHeight="1">
      <c r="A2" s="349"/>
      <c r="B2" s="350"/>
      <c r="C2" s="354"/>
      <c r="D2" s="319" t="s">
        <v>1</v>
      </c>
      <c r="E2" s="320"/>
      <c r="F2" s="321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4"/>
      <c r="Y2" s="325" t="s">
        <v>6</v>
      </c>
      <c r="Z2" s="327" t="s">
        <v>7</v>
      </c>
      <c r="AA2" s="334"/>
      <c r="AB2" s="335"/>
      <c r="AC2" s="336"/>
      <c r="AD2" s="338"/>
      <c r="AE2" s="338"/>
      <c r="AF2" s="338"/>
      <c r="AG2" s="342"/>
      <c r="AH2" s="345"/>
      <c r="AI2" s="317"/>
    </row>
    <row r="3" spans="1:35" ht="19.5" customHeight="1">
      <c r="A3" s="349"/>
      <c r="B3" s="350"/>
      <c r="C3" s="354"/>
      <c r="D3" s="322"/>
      <c r="E3" s="320"/>
      <c r="F3" s="320"/>
      <c r="G3" s="329" t="s">
        <v>8</v>
      </c>
      <c r="H3" s="330"/>
      <c r="I3" s="330"/>
      <c r="J3" s="329" t="s">
        <v>9</v>
      </c>
      <c r="K3" s="330"/>
      <c r="L3" s="330"/>
      <c r="M3" s="329" t="s">
        <v>10</v>
      </c>
      <c r="N3" s="330"/>
      <c r="O3" s="330"/>
      <c r="P3" s="329" t="s">
        <v>11</v>
      </c>
      <c r="Q3" s="330"/>
      <c r="R3" s="330"/>
      <c r="S3" s="329" t="s">
        <v>12</v>
      </c>
      <c r="T3" s="330"/>
      <c r="U3" s="330"/>
      <c r="V3" s="329" t="s">
        <v>13</v>
      </c>
      <c r="W3" s="330"/>
      <c r="X3" s="330"/>
      <c r="Y3" s="325"/>
      <c r="Z3" s="327"/>
      <c r="AA3" s="334"/>
      <c r="AB3" s="335"/>
      <c r="AC3" s="336"/>
      <c r="AD3" s="338"/>
      <c r="AE3" s="338"/>
      <c r="AF3" s="338"/>
      <c r="AG3" s="342"/>
      <c r="AH3" s="345"/>
      <c r="AI3" s="317"/>
    </row>
    <row r="4" spans="1:35" ht="19.5" customHeight="1" thickBot="1">
      <c r="A4" s="351"/>
      <c r="B4" s="352"/>
      <c r="C4" s="355"/>
      <c r="D4" s="134" t="s">
        <v>14</v>
      </c>
      <c r="E4" s="135" t="s">
        <v>15</v>
      </c>
      <c r="F4" s="135" t="s">
        <v>16</v>
      </c>
      <c r="G4" s="136" t="s">
        <v>14</v>
      </c>
      <c r="H4" s="137" t="s">
        <v>15</v>
      </c>
      <c r="I4" s="137" t="s">
        <v>16</v>
      </c>
      <c r="J4" s="136" t="s">
        <v>14</v>
      </c>
      <c r="K4" s="137" t="s">
        <v>15</v>
      </c>
      <c r="L4" s="137" t="s">
        <v>16</v>
      </c>
      <c r="M4" s="136" t="s">
        <v>14</v>
      </c>
      <c r="N4" s="137" t="s">
        <v>15</v>
      </c>
      <c r="O4" s="137" t="s">
        <v>16</v>
      </c>
      <c r="P4" s="136" t="s">
        <v>14</v>
      </c>
      <c r="Q4" s="137" t="s">
        <v>15</v>
      </c>
      <c r="R4" s="137" t="s">
        <v>16</v>
      </c>
      <c r="S4" s="136" t="s">
        <v>14</v>
      </c>
      <c r="T4" s="137" t="s">
        <v>15</v>
      </c>
      <c r="U4" s="137" t="s">
        <v>16</v>
      </c>
      <c r="V4" s="136" t="s">
        <v>14</v>
      </c>
      <c r="W4" s="137" t="s">
        <v>15</v>
      </c>
      <c r="X4" s="137" t="s">
        <v>16</v>
      </c>
      <c r="Y4" s="326"/>
      <c r="Z4" s="328"/>
      <c r="AA4" s="138" t="s">
        <v>14</v>
      </c>
      <c r="AB4" s="137" t="s">
        <v>97</v>
      </c>
      <c r="AC4" s="139" t="s">
        <v>17</v>
      </c>
      <c r="AD4" s="140"/>
      <c r="AE4" s="141" t="s">
        <v>97</v>
      </c>
      <c r="AF4" s="142" t="s">
        <v>17</v>
      </c>
      <c r="AG4" s="343"/>
      <c r="AH4" s="346"/>
      <c r="AI4" s="318"/>
    </row>
    <row r="5" spans="1:35" s="2" customFormat="1" ht="39.75" customHeight="1" thickBot="1">
      <c r="A5" s="339" t="s">
        <v>18</v>
      </c>
      <c r="B5" s="340"/>
      <c r="C5" s="143">
        <f>SUM(C6:C38)</f>
        <v>1238206</v>
      </c>
      <c r="D5" s="144">
        <f>SUM(E5:F5)</f>
        <v>23277.01</v>
      </c>
      <c r="E5" s="145">
        <f>SUM(E6:E38)</f>
        <v>21669.1</v>
      </c>
      <c r="F5" s="145">
        <f>SUM(F6:F38)</f>
        <v>1607.91</v>
      </c>
      <c r="G5" s="146">
        <f aca="true" t="shared" si="0" ref="G5:AC5">SUM(G6:G38)</f>
        <v>516.4</v>
      </c>
      <c r="H5" s="146">
        <f t="shared" si="0"/>
        <v>516.4</v>
      </c>
      <c r="I5" s="146">
        <f t="shared" si="0"/>
        <v>0</v>
      </c>
      <c r="J5" s="146">
        <f t="shared" si="0"/>
        <v>17881</v>
      </c>
      <c r="K5" s="146">
        <f t="shared" si="0"/>
        <v>16885.399999999998</v>
      </c>
      <c r="L5" s="146">
        <f t="shared" si="0"/>
        <v>995.6</v>
      </c>
      <c r="M5" s="146">
        <f t="shared" si="0"/>
        <v>1070.3999999999999</v>
      </c>
      <c r="N5" s="146">
        <f t="shared" si="0"/>
        <v>835.3999999999999</v>
      </c>
      <c r="O5" s="146">
        <f t="shared" si="0"/>
        <v>234.99999999999994</v>
      </c>
      <c r="P5" s="146">
        <f t="shared" si="0"/>
        <v>3269.500000000001</v>
      </c>
      <c r="Q5" s="146">
        <f t="shared" si="0"/>
        <v>3178.4</v>
      </c>
      <c r="R5" s="146">
        <f t="shared" si="0"/>
        <v>91.10000000000002</v>
      </c>
      <c r="S5" s="146">
        <f t="shared" si="0"/>
        <v>0.5</v>
      </c>
      <c r="T5" s="146">
        <f t="shared" si="0"/>
        <v>0.4</v>
      </c>
      <c r="U5" s="146">
        <f t="shared" si="0"/>
        <v>0.1</v>
      </c>
      <c r="V5" s="146">
        <f t="shared" si="0"/>
        <v>539.2099999999998</v>
      </c>
      <c r="W5" s="146">
        <f t="shared" si="0"/>
        <v>253.1</v>
      </c>
      <c r="X5" s="146">
        <f t="shared" si="0"/>
        <v>286.10999999999996</v>
      </c>
      <c r="Y5" s="147">
        <f t="shared" si="0"/>
        <v>11215.599999999995</v>
      </c>
      <c r="Z5" s="148">
        <f t="shared" si="0"/>
        <v>34492.61</v>
      </c>
      <c r="AA5" s="149">
        <f t="shared" si="0"/>
        <v>23277.010000000006</v>
      </c>
      <c r="AB5" s="150">
        <f t="shared" si="0"/>
        <v>20007.51</v>
      </c>
      <c r="AC5" s="151">
        <f t="shared" si="0"/>
        <v>3269.500000000001</v>
      </c>
      <c r="AD5" s="152">
        <f>AA5/C5/30*1000000</f>
        <v>626.6326712464111</v>
      </c>
      <c r="AE5" s="153">
        <f>AB5/C5/30*1000000</f>
        <v>538.6155453939004</v>
      </c>
      <c r="AF5" s="154">
        <f>AC5/C5/30*1000000</f>
        <v>88.0171258525103</v>
      </c>
      <c r="AG5" s="155">
        <f>Z5/C5/30*1000000</f>
        <v>928.5641215328199</v>
      </c>
      <c r="AH5" s="156">
        <f>Y5/C5/30*1000000</f>
        <v>301.93145028640885</v>
      </c>
      <c r="AI5" s="157">
        <f>AC5*100/AA5</f>
        <v>14.046048010461826</v>
      </c>
    </row>
    <row r="6" spans="1:35" s="180" customFormat="1" ht="19.5" customHeight="1" thickTop="1">
      <c r="A6" s="103">
        <v>1</v>
      </c>
      <c r="B6" s="104" t="s">
        <v>19</v>
      </c>
      <c r="C6" s="158">
        <v>288618</v>
      </c>
      <c r="D6" s="159">
        <f>G6+J6+M6+P6+S6+V6</f>
        <v>5351.400000000001</v>
      </c>
      <c r="E6" s="160">
        <f>H6+K6+N6+Q6+T6+W6</f>
        <v>5279.599999999999</v>
      </c>
      <c r="F6" s="160">
        <f>I6+L6+O6+R6+U6+X6</f>
        <v>71.8</v>
      </c>
      <c r="G6" s="161">
        <f aca="true" t="shared" si="1" ref="G6:G38">SUM(H6:I6)</f>
        <v>0</v>
      </c>
      <c r="H6" s="105">
        <v>0</v>
      </c>
      <c r="I6" s="105">
        <v>0</v>
      </c>
      <c r="J6" s="161">
        <f>SUM(K6:L6)</f>
        <v>4121.3</v>
      </c>
      <c r="K6" s="105">
        <v>4070.9</v>
      </c>
      <c r="L6" s="105">
        <v>50.4</v>
      </c>
      <c r="M6" s="161">
        <f>SUM(N6:O6)</f>
        <v>292</v>
      </c>
      <c r="N6" s="105">
        <v>288.3</v>
      </c>
      <c r="O6" s="105">
        <v>3.7</v>
      </c>
      <c r="P6" s="161">
        <f>SUM(Q6:R6)</f>
        <v>848.8</v>
      </c>
      <c r="Q6" s="105">
        <v>846.4</v>
      </c>
      <c r="R6" s="105">
        <v>2.4</v>
      </c>
      <c r="S6" s="161">
        <f>SUM(T6:U6)</f>
        <v>0</v>
      </c>
      <c r="T6" s="105">
        <v>0</v>
      </c>
      <c r="U6" s="105">
        <v>0</v>
      </c>
      <c r="V6" s="161">
        <f>SUM(W6:X6)</f>
        <v>89.3</v>
      </c>
      <c r="W6" s="105">
        <v>74</v>
      </c>
      <c r="X6" s="105">
        <v>15.3</v>
      </c>
      <c r="Y6" s="170">
        <v>3592.7</v>
      </c>
      <c r="Z6" s="162">
        <f aca="true" t="shared" si="2" ref="Z6:Z38">D6+Y6</f>
        <v>8944.1</v>
      </c>
      <c r="AA6" s="171">
        <f aca="true" t="shared" si="3" ref="AA6:AA38">SUM(AB6:AC6)</f>
        <v>5351.400000000001</v>
      </c>
      <c r="AB6" s="172">
        <f aca="true" t="shared" si="4" ref="AB6:AB38">G6+J6+M6+S6+V6</f>
        <v>4502.6</v>
      </c>
      <c r="AC6" s="173">
        <f aca="true" t="shared" si="5" ref="AC6:AC38">P6</f>
        <v>848.8</v>
      </c>
      <c r="AD6" s="174">
        <f aca="true" t="shared" si="6" ref="AD6:AD38">AA6/C6/30*1000000</f>
        <v>618.0487703469639</v>
      </c>
      <c r="AE6" s="175">
        <f aca="true" t="shared" si="7" ref="AE6:AE38">AB6/C6/30*1000000</f>
        <v>520.0183864716223</v>
      </c>
      <c r="AF6" s="176">
        <f aca="true" t="shared" si="8" ref="AF6:AF38">AC6/C6/30*1000000</f>
        <v>98.03038387534156</v>
      </c>
      <c r="AG6" s="177">
        <f aca="true" t="shared" si="9" ref="AG6:AG38">Z6/C6/30*1000000</f>
        <v>1032.980156007826</v>
      </c>
      <c r="AH6" s="178">
        <f aca="true" t="shared" si="10" ref="AH6:AH38">Y6/C6/30*1000000</f>
        <v>414.93138566086196</v>
      </c>
      <c r="AI6" s="179">
        <f aca="true" t="shared" si="11" ref="AI6:AI38">AC6*100/AA6</f>
        <v>15.861269948050976</v>
      </c>
    </row>
    <row r="7" spans="1:35" s="181" customFormat="1" ht="19.5" customHeight="1">
      <c r="A7" s="102">
        <v>2</v>
      </c>
      <c r="B7" s="106" t="s">
        <v>20</v>
      </c>
      <c r="C7" s="163">
        <v>51993</v>
      </c>
      <c r="D7" s="159">
        <f aca="true" t="shared" si="12" ref="D7:F38">G7+J7+M7+P7+S7+V7</f>
        <v>1177.2</v>
      </c>
      <c r="E7" s="160">
        <f t="shared" si="12"/>
        <v>974.8000000000001</v>
      </c>
      <c r="F7" s="160">
        <f t="shared" si="12"/>
        <v>202.4</v>
      </c>
      <c r="G7" s="161">
        <f>SUM(H7:I7)</f>
        <v>0</v>
      </c>
      <c r="H7" s="105">
        <v>0</v>
      </c>
      <c r="I7" s="105">
        <v>0</v>
      </c>
      <c r="J7" s="161">
        <f>SUM(K7:L7)</f>
        <v>895.2</v>
      </c>
      <c r="K7" s="105">
        <v>817.7</v>
      </c>
      <c r="L7" s="105">
        <v>77.5</v>
      </c>
      <c r="M7" s="161">
        <f>SUM(N7:O7)</f>
        <v>47.2</v>
      </c>
      <c r="N7" s="105">
        <v>28.5</v>
      </c>
      <c r="O7" s="105">
        <v>18.7</v>
      </c>
      <c r="P7" s="161">
        <f>SUM(Q7:R7)</f>
        <v>160.1</v>
      </c>
      <c r="Q7" s="105">
        <v>127</v>
      </c>
      <c r="R7" s="105">
        <v>33.1</v>
      </c>
      <c r="S7" s="161">
        <f>SUM(T7:U7)</f>
        <v>0</v>
      </c>
      <c r="T7" s="105">
        <v>0</v>
      </c>
      <c r="U7" s="105">
        <v>0</v>
      </c>
      <c r="V7" s="161">
        <f>SUM(W7:X7)</f>
        <v>74.69999999999999</v>
      </c>
      <c r="W7" s="105">
        <v>1.6</v>
      </c>
      <c r="X7" s="105">
        <v>73.1</v>
      </c>
      <c r="Y7" s="170">
        <v>515.9</v>
      </c>
      <c r="Z7" s="162">
        <f>D7+Y7</f>
        <v>1693.1</v>
      </c>
      <c r="AA7" s="171">
        <f>SUM(AB7:AC7)</f>
        <v>1177.2</v>
      </c>
      <c r="AB7" s="172">
        <f>G7+J7+M7+S7+V7</f>
        <v>1017.1000000000001</v>
      </c>
      <c r="AC7" s="173">
        <f>P7</f>
        <v>160.1</v>
      </c>
      <c r="AD7" s="174">
        <f t="shared" si="6"/>
        <v>754.7169811320755</v>
      </c>
      <c r="AE7" s="175">
        <f t="shared" si="7"/>
        <v>652.0749588085577</v>
      </c>
      <c r="AF7" s="176">
        <f t="shared" si="8"/>
        <v>102.64202232351789</v>
      </c>
      <c r="AG7" s="177">
        <f t="shared" si="9"/>
        <v>1085.4666333288455</v>
      </c>
      <c r="AH7" s="178">
        <f t="shared" si="10"/>
        <v>330.74965219677006</v>
      </c>
      <c r="AI7" s="179">
        <f>AC7*100/AA7</f>
        <v>13.600067957866122</v>
      </c>
    </row>
    <row r="8" spans="1:35" s="181" customFormat="1" ht="19.5" customHeight="1">
      <c r="A8" s="102">
        <v>3</v>
      </c>
      <c r="B8" s="107" t="s">
        <v>21</v>
      </c>
      <c r="C8" s="163">
        <v>36040</v>
      </c>
      <c r="D8" s="159">
        <f t="shared" si="12"/>
        <v>741.8000000000001</v>
      </c>
      <c r="E8" s="160">
        <f t="shared" si="12"/>
        <v>644.7</v>
      </c>
      <c r="F8" s="160">
        <f t="shared" si="12"/>
        <v>97.1</v>
      </c>
      <c r="G8" s="161">
        <f>SUM(H8:I8)</f>
        <v>0</v>
      </c>
      <c r="H8" s="105">
        <v>0</v>
      </c>
      <c r="I8" s="105">
        <v>0</v>
      </c>
      <c r="J8" s="161">
        <f>SUM(K8:L8)</f>
        <v>627.8000000000001</v>
      </c>
      <c r="K8" s="105">
        <v>563.2</v>
      </c>
      <c r="L8" s="105">
        <v>64.6</v>
      </c>
      <c r="M8" s="161">
        <f>SUM(N8:O8)</f>
        <v>79.5</v>
      </c>
      <c r="N8" s="105">
        <v>51.9</v>
      </c>
      <c r="O8" s="105">
        <v>27.6</v>
      </c>
      <c r="P8" s="161">
        <f>SUM(Q8:R8)</f>
        <v>34.5</v>
      </c>
      <c r="Q8" s="105">
        <v>29.6</v>
      </c>
      <c r="R8" s="105">
        <v>4.9</v>
      </c>
      <c r="S8" s="161">
        <f>SUM(T8:U8)</f>
        <v>0</v>
      </c>
      <c r="T8" s="105">
        <v>0</v>
      </c>
      <c r="U8" s="105">
        <v>0</v>
      </c>
      <c r="V8" s="161">
        <f>SUM(W8:X8)</f>
        <v>0</v>
      </c>
      <c r="W8" s="105">
        <v>0</v>
      </c>
      <c r="X8" s="105">
        <v>0</v>
      </c>
      <c r="Y8" s="170">
        <v>79.9</v>
      </c>
      <c r="Z8" s="162">
        <f>D8+Y8</f>
        <v>821.7</v>
      </c>
      <c r="AA8" s="171">
        <f>SUM(AB8:AC8)</f>
        <v>741.8000000000001</v>
      </c>
      <c r="AB8" s="172">
        <f>G8+J8+M8+S8+V8</f>
        <v>707.3000000000001</v>
      </c>
      <c r="AC8" s="173">
        <f>P8</f>
        <v>34.5</v>
      </c>
      <c r="AD8" s="174">
        <f t="shared" si="6"/>
        <v>686.0895301516833</v>
      </c>
      <c r="AE8" s="175">
        <f t="shared" si="7"/>
        <v>654.1805401405845</v>
      </c>
      <c r="AF8" s="176">
        <f t="shared" si="8"/>
        <v>31.908990011098776</v>
      </c>
      <c r="AG8" s="177">
        <f t="shared" si="9"/>
        <v>759.9889012208657</v>
      </c>
      <c r="AH8" s="178">
        <f t="shared" si="10"/>
        <v>73.8993710691824</v>
      </c>
      <c r="AI8" s="179">
        <f>AC8*100/AA8</f>
        <v>4.650849285521703</v>
      </c>
    </row>
    <row r="9" spans="1:35" s="180" customFormat="1" ht="19.5" customHeight="1">
      <c r="A9" s="108">
        <v>4</v>
      </c>
      <c r="B9" s="107" t="s">
        <v>22</v>
      </c>
      <c r="C9" s="163">
        <v>95466</v>
      </c>
      <c r="D9" s="164">
        <f t="shared" si="12"/>
        <v>1525.8</v>
      </c>
      <c r="E9" s="160">
        <f t="shared" si="12"/>
        <v>1491.1</v>
      </c>
      <c r="F9" s="160">
        <f t="shared" si="12"/>
        <v>34.7</v>
      </c>
      <c r="G9" s="165">
        <f t="shared" si="1"/>
        <v>0</v>
      </c>
      <c r="H9" s="109">
        <v>0</v>
      </c>
      <c r="I9" s="109">
        <v>0</v>
      </c>
      <c r="J9" s="165">
        <f aca="true" t="shared" si="13" ref="J9:J38">SUM(K9:L9)</f>
        <v>1342.8</v>
      </c>
      <c r="K9" s="109">
        <v>1317.1</v>
      </c>
      <c r="L9" s="109">
        <v>25.7</v>
      </c>
      <c r="M9" s="165">
        <f aca="true" t="shared" si="14" ref="M9:M38">SUM(N9:O9)</f>
        <v>68.2</v>
      </c>
      <c r="N9" s="109">
        <v>63.3</v>
      </c>
      <c r="O9" s="109">
        <v>4.9</v>
      </c>
      <c r="P9" s="165">
        <f aca="true" t="shared" si="15" ref="P9:P38">SUM(Q9:R9)</f>
        <v>110.7</v>
      </c>
      <c r="Q9" s="109">
        <v>110.7</v>
      </c>
      <c r="R9" s="109">
        <v>0</v>
      </c>
      <c r="S9" s="165">
        <f aca="true" t="shared" si="16" ref="S9:S38">SUM(T9:U9)</f>
        <v>0</v>
      </c>
      <c r="T9" s="109">
        <v>0</v>
      </c>
      <c r="U9" s="109">
        <v>0</v>
      </c>
      <c r="V9" s="165">
        <f aca="true" t="shared" si="17" ref="V9:V38">SUM(W9:X9)</f>
        <v>4.1</v>
      </c>
      <c r="W9" s="109">
        <v>0</v>
      </c>
      <c r="X9" s="109">
        <v>4.1</v>
      </c>
      <c r="Y9" s="182">
        <v>948.4</v>
      </c>
      <c r="Z9" s="166">
        <f t="shared" si="2"/>
        <v>2474.2</v>
      </c>
      <c r="AA9" s="167">
        <f t="shared" si="3"/>
        <v>1525.8</v>
      </c>
      <c r="AB9" s="183">
        <f t="shared" si="4"/>
        <v>1415.1</v>
      </c>
      <c r="AC9" s="184">
        <f t="shared" si="5"/>
        <v>110.7</v>
      </c>
      <c r="AD9" s="185">
        <f t="shared" si="6"/>
        <v>532.755117005007</v>
      </c>
      <c r="AE9" s="186">
        <f t="shared" si="7"/>
        <v>494.1026124484109</v>
      </c>
      <c r="AF9" s="187">
        <f t="shared" si="8"/>
        <v>38.652504556596064</v>
      </c>
      <c r="AG9" s="188">
        <f t="shared" si="9"/>
        <v>863.902680884643</v>
      </c>
      <c r="AH9" s="189">
        <f t="shared" si="10"/>
        <v>331.14756387963604</v>
      </c>
      <c r="AI9" s="190">
        <f t="shared" si="11"/>
        <v>7.2552103814392455</v>
      </c>
    </row>
    <row r="10" spans="1:35" s="180" customFormat="1" ht="19.5" customHeight="1">
      <c r="A10" s="108">
        <v>5</v>
      </c>
      <c r="B10" s="107" t="s">
        <v>98</v>
      </c>
      <c r="C10" s="163">
        <v>92545</v>
      </c>
      <c r="D10" s="164">
        <f t="shared" si="12"/>
        <v>1483.9</v>
      </c>
      <c r="E10" s="160">
        <f t="shared" si="12"/>
        <v>1384.1</v>
      </c>
      <c r="F10" s="160">
        <f t="shared" si="12"/>
        <v>99.80000000000001</v>
      </c>
      <c r="G10" s="165">
        <f t="shared" si="1"/>
        <v>0</v>
      </c>
      <c r="H10" s="109">
        <v>0</v>
      </c>
      <c r="I10" s="109">
        <v>0</v>
      </c>
      <c r="J10" s="165">
        <f t="shared" si="13"/>
        <v>1110.5</v>
      </c>
      <c r="K10" s="109">
        <v>1036.1</v>
      </c>
      <c r="L10" s="109">
        <v>74.4</v>
      </c>
      <c r="M10" s="165">
        <f t="shared" si="14"/>
        <v>79.8</v>
      </c>
      <c r="N10" s="109">
        <v>54.4</v>
      </c>
      <c r="O10" s="109">
        <v>25.4</v>
      </c>
      <c r="P10" s="165">
        <f t="shared" si="15"/>
        <v>293.6</v>
      </c>
      <c r="Q10" s="109">
        <v>293.6</v>
      </c>
      <c r="R10" s="109">
        <v>0</v>
      </c>
      <c r="S10" s="165">
        <f t="shared" si="16"/>
        <v>0</v>
      </c>
      <c r="T10" s="109">
        <v>0</v>
      </c>
      <c r="U10" s="109">
        <v>0</v>
      </c>
      <c r="V10" s="165">
        <f t="shared" si="17"/>
        <v>0</v>
      </c>
      <c r="W10" s="109">
        <v>0</v>
      </c>
      <c r="X10" s="109">
        <v>0</v>
      </c>
      <c r="Y10" s="182">
        <v>691.7</v>
      </c>
      <c r="Z10" s="166">
        <f t="shared" si="2"/>
        <v>2175.6000000000004</v>
      </c>
      <c r="AA10" s="167">
        <f t="shared" si="3"/>
        <v>1483.9</v>
      </c>
      <c r="AB10" s="183">
        <f t="shared" si="4"/>
        <v>1190.3</v>
      </c>
      <c r="AC10" s="184">
        <f t="shared" si="5"/>
        <v>293.6</v>
      </c>
      <c r="AD10" s="185">
        <f t="shared" si="6"/>
        <v>534.4787220631404</v>
      </c>
      <c r="AE10" s="186">
        <f t="shared" si="7"/>
        <v>428.7283663803194</v>
      </c>
      <c r="AF10" s="187">
        <f t="shared" si="8"/>
        <v>105.75035568282098</v>
      </c>
      <c r="AG10" s="188">
        <f t="shared" si="9"/>
        <v>783.6187800529474</v>
      </c>
      <c r="AH10" s="189">
        <f t="shared" si="10"/>
        <v>249.14005798980676</v>
      </c>
      <c r="AI10" s="190">
        <f t="shared" si="11"/>
        <v>19.785699845003034</v>
      </c>
    </row>
    <row r="11" spans="1:36" s="180" customFormat="1" ht="19.5" customHeight="1">
      <c r="A11" s="108">
        <v>6</v>
      </c>
      <c r="B11" s="107" t="s">
        <v>99</v>
      </c>
      <c r="C11" s="163">
        <v>34740</v>
      </c>
      <c r="D11" s="164">
        <f>G11+J11+M11+P11+S11+V11</f>
        <v>803.3</v>
      </c>
      <c r="E11" s="160">
        <f t="shared" si="12"/>
        <v>687.4999999999999</v>
      </c>
      <c r="F11" s="160">
        <f t="shared" si="12"/>
        <v>115.8</v>
      </c>
      <c r="G11" s="165">
        <f>SUM(H11:I11)</f>
        <v>0</v>
      </c>
      <c r="H11" s="109">
        <v>0</v>
      </c>
      <c r="I11" s="109">
        <v>0</v>
      </c>
      <c r="J11" s="165">
        <f t="shared" si="13"/>
        <v>651.1999999999999</v>
      </c>
      <c r="K11" s="109">
        <v>562.3</v>
      </c>
      <c r="L11" s="109">
        <v>88.9</v>
      </c>
      <c r="M11" s="165">
        <f t="shared" si="14"/>
        <v>49.1</v>
      </c>
      <c r="N11" s="109">
        <v>28.3</v>
      </c>
      <c r="O11" s="109">
        <v>20.8</v>
      </c>
      <c r="P11" s="165">
        <f t="shared" si="15"/>
        <v>103</v>
      </c>
      <c r="Q11" s="109">
        <v>96.9</v>
      </c>
      <c r="R11" s="109">
        <v>6.1</v>
      </c>
      <c r="S11" s="165">
        <f t="shared" si="16"/>
        <v>0</v>
      </c>
      <c r="T11" s="109">
        <v>0</v>
      </c>
      <c r="U11" s="109">
        <v>0</v>
      </c>
      <c r="V11" s="165">
        <f t="shared" si="17"/>
        <v>0</v>
      </c>
      <c r="W11" s="109">
        <v>0</v>
      </c>
      <c r="X11" s="109">
        <v>0</v>
      </c>
      <c r="Y11" s="182">
        <v>315.6</v>
      </c>
      <c r="Z11" s="166">
        <f t="shared" si="2"/>
        <v>1118.9</v>
      </c>
      <c r="AA11" s="167">
        <f t="shared" si="3"/>
        <v>803.3</v>
      </c>
      <c r="AB11" s="183">
        <f t="shared" si="4"/>
        <v>700.3</v>
      </c>
      <c r="AC11" s="184">
        <f t="shared" si="5"/>
        <v>103</v>
      </c>
      <c r="AD11" s="185">
        <f t="shared" si="6"/>
        <v>770.7733640376127</v>
      </c>
      <c r="AE11" s="186">
        <f t="shared" si="7"/>
        <v>671.9439646900786</v>
      </c>
      <c r="AF11" s="187">
        <f t="shared" si="8"/>
        <v>98.82939934753406</v>
      </c>
      <c r="AG11" s="188">
        <f t="shared" si="9"/>
        <v>1073.5943197083095</v>
      </c>
      <c r="AH11" s="189">
        <f t="shared" si="10"/>
        <v>302.82095567069666</v>
      </c>
      <c r="AI11" s="190">
        <f t="shared" si="11"/>
        <v>12.822108801195071</v>
      </c>
      <c r="AJ11" s="191"/>
    </row>
    <row r="12" spans="1:35" s="180" customFormat="1" ht="19.5" customHeight="1">
      <c r="A12" s="108">
        <v>7</v>
      </c>
      <c r="B12" s="107" t="s">
        <v>25</v>
      </c>
      <c r="C12" s="163">
        <v>26737</v>
      </c>
      <c r="D12" s="164">
        <f>G12+J12+M12+P12+S12+V12</f>
        <v>526.2</v>
      </c>
      <c r="E12" s="160">
        <f>H12+K12+N12+Q12+T12+W12</f>
        <v>498.20000000000005</v>
      </c>
      <c r="F12" s="160">
        <f>I12+L12+O12+R12+U12+X12</f>
        <v>28</v>
      </c>
      <c r="G12" s="165">
        <f>SUM(H12:I12)</f>
        <v>0</v>
      </c>
      <c r="H12" s="109">
        <v>0</v>
      </c>
      <c r="I12" s="109">
        <v>0</v>
      </c>
      <c r="J12" s="165">
        <f>SUM(K12:L12)</f>
        <v>378.6</v>
      </c>
      <c r="K12" s="109">
        <v>367.6</v>
      </c>
      <c r="L12" s="109">
        <v>11</v>
      </c>
      <c r="M12" s="165">
        <f>SUM(N12:O12)</f>
        <v>28.9</v>
      </c>
      <c r="N12" s="109">
        <v>24.7</v>
      </c>
      <c r="O12" s="109">
        <v>4.2</v>
      </c>
      <c r="P12" s="165">
        <f>SUM(Q12:R12)</f>
        <v>110.60000000000001</v>
      </c>
      <c r="Q12" s="109">
        <v>99.9</v>
      </c>
      <c r="R12" s="109">
        <v>10.7</v>
      </c>
      <c r="S12" s="165">
        <f t="shared" si="16"/>
        <v>0.5</v>
      </c>
      <c r="T12" s="109">
        <v>0.4</v>
      </c>
      <c r="U12" s="109">
        <v>0.1</v>
      </c>
      <c r="V12" s="165">
        <f>SUM(W12:X12)</f>
        <v>7.6</v>
      </c>
      <c r="W12" s="109">
        <v>5.6</v>
      </c>
      <c r="X12" s="109">
        <v>2</v>
      </c>
      <c r="Y12" s="182">
        <v>202.5</v>
      </c>
      <c r="Z12" s="166">
        <f>D12+Y12</f>
        <v>728.7</v>
      </c>
      <c r="AA12" s="167">
        <f>SUM(AB12:AC12)</f>
        <v>526.2</v>
      </c>
      <c r="AB12" s="183">
        <f>G12+J12+M12+S12+V12</f>
        <v>415.6</v>
      </c>
      <c r="AC12" s="184">
        <f>P12</f>
        <v>110.60000000000001</v>
      </c>
      <c r="AD12" s="185">
        <f t="shared" si="6"/>
        <v>656.0197479148745</v>
      </c>
      <c r="AE12" s="186">
        <f t="shared" si="7"/>
        <v>518.1334230965828</v>
      </c>
      <c r="AF12" s="187">
        <f t="shared" si="8"/>
        <v>137.88632481829177</v>
      </c>
      <c r="AG12" s="188">
        <f t="shared" si="9"/>
        <v>908.4788869357071</v>
      </c>
      <c r="AH12" s="189">
        <f t="shared" si="10"/>
        <v>252.45913902083257</v>
      </c>
      <c r="AI12" s="190">
        <f>AC12*100/AA12</f>
        <v>21.018624097301405</v>
      </c>
    </row>
    <row r="13" spans="1:35" s="180" customFormat="1" ht="19.5" customHeight="1">
      <c r="A13" s="108">
        <v>8</v>
      </c>
      <c r="B13" s="107" t="s">
        <v>100</v>
      </c>
      <c r="C13" s="163">
        <v>115822</v>
      </c>
      <c r="D13" s="164">
        <f t="shared" si="12"/>
        <v>2024.2</v>
      </c>
      <c r="E13" s="160">
        <f t="shared" si="12"/>
        <v>1881.8999999999999</v>
      </c>
      <c r="F13" s="160">
        <f t="shared" si="12"/>
        <v>142.29999999999998</v>
      </c>
      <c r="G13" s="165">
        <f t="shared" si="1"/>
        <v>0</v>
      </c>
      <c r="H13" s="109">
        <v>0</v>
      </c>
      <c r="I13" s="109">
        <v>0</v>
      </c>
      <c r="J13" s="165">
        <f>SUM(K13:L13)</f>
        <v>1647.3</v>
      </c>
      <c r="K13" s="109">
        <v>1546.5</v>
      </c>
      <c r="L13" s="109">
        <v>100.8</v>
      </c>
      <c r="M13" s="165">
        <f t="shared" si="14"/>
        <v>110.19999999999999</v>
      </c>
      <c r="N13" s="109">
        <v>91.3</v>
      </c>
      <c r="O13" s="109">
        <v>18.9</v>
      </c>
      <c r="P13" s="165">
        <f t="shared" si="15"/>
        <v>244.4</v>
      </c>
      <c r="Q13" s="109">
        <v>244.1</v>
      </c>
      <c r="R13" s="109">
        <v>0.3</v>
      </c>
      <c r="S13" s="165">
        <f t="shared" si="16"/>
        <v>0</v>
      </c>
      <c r="T13" s="109">
        <v>0</v>
      </c>
      <c r="U13" s="109">
        <v>0</v>
      </c>
      <c r="V13" s="165">
        <f t="shared" si="17"/>
        <v>22.3</v>
      </c>
      <c r="W13" s="109">
        <v>0</v>
      </c>
      <c r="X13" s="109">
        <v>22.3</v>
      </c>
      <c r="Y13" s="182">
        <v>748.3</v>
      </c>
      <c r="Z13" s="166">
        <f t="shared" si="2"/>
        <v>2772.5</v>
      </c>
      <c r="AA13" s="167">
        <f t="shared" si="3"/>
        <v>2024.2</v>
      </c>
      <c r="AB13" s="183">
        <f t="shared" si="4"/>
        <v>1779.8</v>
      </c>
      <c r="AC13" s="184">
        <f t="shared" si="5"/>
        <v>244.4</v>
      </c>
      <c r="AD13" s="185">
        <f t="shared" si="6"/>
        <v>582.5605958568609</v>
      </c>
      <c r="AE13" s="186">
        <f t="shared" si="7"/>
        <v>512.2227786315784</v>
      </c>
      <c r="AF13" s="187">
        <f t="shared" si="8"/>
        <v>70.33781722528246</v>
      </c>
      <c r="AG13" s="188">
        <f t="shared" si="9"/>
        <v>797.9197964692949</v>
      </c>
      <c r="AH13" s="189">
        <f t="shared" si="10"/>
        <v>215.35920061243402</v>
      </c>
      <c r="AI13" s="190">
        <f t="shared" si="11"/>
        <v>12.073905740539471</v>
      </c>
    </row>
    <row r="14" spans="1:35" s="181" customFormat="1" ht="17.25" customHeight="1">
      <c r="A14" s="102">
        <v>9</v>
      </c>
      <c r="B14" s="107" t="s">
        <v>101</v>
      </c>
      <c r="C14" s="163">
        <v>18959</v>
      </c>
      <c r="D14" s="164">
        <f t="shared" si="12"/>
        <v>369.8</v>
      </c>
      <c r="E14" s="160">
        <f>H14+K14+N14+Q14+T14+W14</f>
        <v>306.9</v>
      </c>
      <c r="F14" s="160">
        <f t="shared" si="12"/>
        <v>62.9</v>
      </c>
      <c r="G14" s="165">
        <f>SUM(H14:I14)</f>
        <v>0</v>
      </c>
      <c r="H14" s="109">
        <v>0</v>
      </c>
      <c r="I14" s="109">
        <v>0</v>
      </c>
      <c r="J14" s="165">
        <f t="shared" si="13"/>
        <v>304.6</v>
      </c>
      <c r="K14" s="109">
        <v>254.6</v>
      </c>
      <c r="L14" s="109">
        <v>50</v>
      </c>
      <c r="M14" s="165">
        <f t="shared" si="14"/>
        <v>7.8</v>
      </c>
      <c r="N14" s="109">
        <v>1.2</v>
      </c>
      <c r="O14" s="109">
        <v>6.6</v>
      </c>
      <c r="P14" s="165">
        <f t="shared" si="15"/>
        <v>57.4</v>
      </c>
      <c r="Q14" s="109">
        <v>51.1</v>
      </c>
      <c r="R14" s="109">
        <v>6.3</v>
      </c>
      <c r="S14" s="165">
        <v>0</v>
      </c>
      <c r="T14" s="109">
        <v>0</v>
      </c>
      <c r="U14" s="109">
        <v>0</v>
      </c>
      <c r="V14" s="165">
        <f t="shared" si="17"/>
        <v>0</v>
      </c>
      <c r="W14" s="109">
        <v>0</v>
      </c>
      <c r="X14" s="109">
        <v>0</v>
      </c>
      <c r="Y14" s="182">
        <v>85.8</v>
      </c>
      <c r="Z14" s="166">
        <f t="shared" si="2"/>
        <v>455.6</v>
      </c>
      <c r="AA14" s="167">
        <f t="shared" si="3"/>
        <v>369.8</v>
      </c>
      <c r="AB14" s="183">
        <f>G14+J14+M14+S14+V14</f>
        <v>312.40000000000003</v>
      </c>
      <c r="AC14" s="184">
        <f>P14</f>
        <v>57.4</v>
      </c>
      <c r="AD14" s="192">
        <f t="shared" si="6"/>
        <v>650.1749389032474</v>
      </c>
      <c r="AE14" s="186">
        <f t="shared" si="7"/>
        <v>549.2554107987412</v>
      </c>
      <c r="AF14" s="187">
        <f t="shared" si="8"/>
        <v>100.91952810450621</v>
      </c>
      <c r="AG14" s="188">
        <f t="shared" si="9"/>
        <v>801.0267770803664</v>
      </c>
      <c r="AH14" s="193">
        <f t="shared" si="10"/>
        <v>150.85183817711905</v>
      </c>
      <c r="AI14" s="190">
        <f>AC14*100/AA14</f>
        <v>15.521903731746889</v>
      </c>
    </row>
    <row r="15" spans="1:35" s="181" customFormat="1" ht="19.5" customHeight="1">
      <c r="A15" s="102">
        <v>10</v>
      </c>
      <c r="B15" s="107" t="s">
        <v>27</v>
      </c>
      <c r="C15" s="163">
        <v>33167</v>
      </c>
      <c r="D15" s="164">
        <f t="shared" si="12"/>
        <v>734.4</v>
      </c>
      <c r="E15" s="160">
        <f t="shared" si="12"/>
        <v>660.0999999999999</v>
      </c>
      <c r="F15" s="160">
        <f t="shared" si="12"/>
        <v>74.3</v>
      </c>
      <c r="G15" s="165">
        <f t="shared" si="1"/>
        <v>516.4</v>
      </c>
      <c r="H15" s="109">
        <v>516.4</v>
      </c>
      <c r="I15" s="109">
        <v>0</v>
      </c>
      <c r="J15" s="165">
        <f t="shared" si="13"/>
        <v>44.1</v>
      </c>
      <c r="K15" s="109">
        <v>0</v>
      </c>
      <c r="L15" s="109">
        <v>44.1</v>
      </c>
      <c r="M15" s="165">
        <f t="shared" si="14"/>
        <v>8.7</v>
      </c>
      <c r="N15" s="109">
        <v>0</v>
      </c>
      <c r="O15" s="109">
        <v>8.7</v>
      </c>
      <c r="P15" s="165">
        <f t="shared" si="15"/>
        <v>138.9</v>
      </c>
      <c r="Q15" s="109">
        <v>138.9</v>
      </c>
      <c r="R15" s="109">
        <v>0</v>
      </c>
      <c r="S15" s="165">
        <f t="shared" si="16"/>
        <v>0</v>
      </c>
      <c r="T15" s="109">
        <v>0</v>
      </c>
      <c r="U15" s="109">
        <v>0</v>
      </c>
      <c r="V15" s="165">
        <f t="shared" si="17"/>
        <v>26.3</v>
      </c>
      <c r="W15" s="109">
        <v>4.8</v>
      </c>
      <c r="X15" s="109">
        <v>21.5</v>
      </c>
      <c r="Y15" s="182">
        <v>429.7</v>
      </c>
      <c r="Z15" s="166">
        <f t="shared" si="2"/>
        <v>1164.1</v>
      </c>
      <c r="AA15" s="167">
        <f t="shared" si="3"/>
        <v>734.4</v>
      </c>
      <c r="AB15" s="183">
        <f>G15+J15+M15+S15+V15</f>
        <v>595.5</v>
      </c>
      <c r="AC15" s="184">
        <f>P15</f>
        <v>138.9</v>
      </c>
      <c r="AD15" s="185">
        <f t="shared" si="6"/>
        <v>738.0830343413634</v>
      </c>
      <c r="AE15" s="186">
        <f t="shared" si="7"/>
        <v>598.4864473723883</v>
      </c>
      <c r="AF15" s="187">
        <f t="shared" si="8"/>
        <v>139.59658696897517</v>
      </c>
      <c r="AG15" s="188">
        <f t="shared" si="9"/>
        <v>1169.937990572959</v>
      </c>
      <c r="AH15" s="189">
        <f t="shared" si="10"/>
        <v>431.8549562315957</v>
      </c>
      <c r="AI15" s="190">
        <f>AC15*100/AA15</f>
        <v>18.913398692810457</v>
      </c>
    </row>
    <row r="16" spans="1:35" s="180" customFormat="1" ht="19.5" customHeight="1">
      <c r="A16" s="108">
        <v>11</v>
      </c>
      <c r="B16" s="107" t="s">
        <v>102</v>
      </c>
      <c r="C16" s="163">
        <v>26692</v>
      </c>
      <c r="D16" s="164">
        <f>G16+J16+M16+P16+S16+V16</f>
        <v>536.6</v>
      </c>
      <c r="E16" s="160">
        <f t="shared" si="12"/>
        <v>512.4</v>
      </c>
      <c r="F16" s="160">
        <f t="shared" si="12"/>
        <v>24.2</v>
      </c>
      <c r="G16" s="165">
        <f t="shared" si="1"/>
        <v>0</v>
      </c>
      <c r="H16" s="109">
        <v>0</v>
      </c>
      <c r="I16" s="109">
        <v>0</v>
      </c>
      <c r="J16" s="165">
        <f t="shared" si="13"/>
        <v>430.8</v>
      </c>
      <c r="K16" s="109">
        <v>422.7</v>
      </c>
      <c r="L16" s="109">
        <v>8.1</v>
      </c>
      <c r="M16" s="165">
        <f t="shared" si="14"/>
        <v>19.4</v>
      </c>
      <c r="N16" s="109">
        <v>14.8</v>
      </c>
      <c r="O16" s="109">
        <v>4.6</v>
      </c>
      <c r="P16" s="165">
        <f t="shared" si="15"/>
        <v>63</v>
      </c>
      <c r="Q16" s="109">
        <v>61.6</v>
      </c>
      <c r="R16" s="109">
        <v>1.4</v>
      </c>
      <c r="S16" s="165">
        <f t="shared" si="16"/>
        <v>0</v>
      </c>
      <c r="T16" s="109">
        <v>0</v>
      </c>
      <c r="U16" s="109">
        <v>0</v>
      </c>
      <c r="V16" s="165">
        <f t="shared" si="17"/>
        <v>23.4</v>
      </c>
      <c r="W16" s="109">
        <v>13.3</v>
      </c>
      <c r="X16" s="109">
        <v>10.1</v>
      </c>
      <c r="Y16" s="182">
        <v>175.6</v>
      </c>
      <c r="Z16" s="166">
        <f t="shared" si="2"/>
        <v>712.2</v>
      </c>
      <c r="AA16" s="167">
        <f t="shared" si="3"/>
        <v>536.5999999999999</v>
      </c>
      <c r="AB16" s="183">
        <f t="shared" si="4"/>
        <v>473.59999999999997</v>
      </c>
      <c r="AC16" s="184">
        <f t="shared" si="5"/>
        <v>63</v>
      </c>
      <c r="AD16" s="185">
        <f t="shared" si="6"/>
        <v>670.1133922773363</v>
      </c>
      <c r="AE16" s="186">
        <f t="shared" si="7"/>
        <v>591.4381337729158</v>
      </c>
      <c r="AF16" s="187">
        <f t="shared" si="8"/>
        <v>78.67525850442081</v>
      </c>
      <c r="AG16" s="188">
        <f t="shared" si="9"/>
        <v>889.4050651880714</v>
      </c>
      <c r="AH16" s="189">
        <f t="shared" si="10"/>
        <v>219.2916729107348</v>
      </c>
      <c r="AI16" s="190">
        <f t="shared" si="11"/>
        <v>11.740588893030193</v>
      </c>
    </row>
    <row r="17" spans="1:35" s="180" customFormat="1" ht="19.5" customHeight="1">
      <c r="A17" s="108">
        <v>12</v>
      </c>
      <c r="B17" s="107" t="s">
        <v>103</v>
      </c>
      <c r="C17" s="163">
        <v>25371</v>
      </c>
      <c r="D17" s="164">
        <f t="shared" si="12"/>
        <v>607.2</v>
      </c>
      <c r="E17" s="160">
        <f t="shared" si="12"/>
        <v>505.2</v>
      </c>
      <c r="F17" s="160">
        <f t="shared" si="12"/>
        <v>102</v>
      </c>
      <c r="G17" s="165">
        <f t="shared" si="1"/>
        <v>0</v>
      </c>
      <c r="H17" s="109">
        <v>0</v>
      </c>
      <c r="I17" s="109">
        <v>0</v>
      </c>
      <c r="J17" s="165">
        <f t="shared" si="13"/>
        <v>506.3</v>
      </c>
      <c r="K17" s="109">
        <v>433.8</v>
      </c>
      <c r="L17" s="109">
        <v>72.5</v>
      </c>
      <c r="M17" s="165">
        <f t="shared" si="14"/>
        <v>41.8</v>
      </c>
      <c r="N17" s="109">
        <v>18.7</v>
      </c>
      <c r="O17" s="109">
        <v>23.1</v>
      </c>
      <c r="P17" s="165">
        <f t="shared" si="15"/>
        <v>59.1</v>
      </c>
      <c r="Q17" s="109">
        <v>52.7</v>
      </c>
      <c r="R17" s="109">
        <v>6.4</v>
      </c>
      <c r="S17" s="165">
        <f t="shared" si="16"/>
        <v>0</v>
      </c>
      <c r="T17" s="109">
        <v>0</v>
      </c>
      <c r="U17" s="109">
        <v>0</v>
      </c>
      <c r="V17" s="165">
        <f t="shared" si="17"/>
        <v>0</v>
      </c>
      <c r="W17" s="109">
        <v>0</v>
      </c>
      <c r="X17" s="109">
        <v>0</v>
      </c>
      <c r="Y17" s="182">
        <v>276.5</v>
      </c>
      <c r="Z17" s="166">
        <f t="shared" si="2"/>
        <v>883.7</v>
      </c>
      <c r="AA17" s="167">
        <f t="shared" si="3"/>
        <v>607.2</v>
      </c>
      <c r="AB17" s="183">
        <f t="shared" si="4"/>
        <v>548.1</v>
      </c>
      <c r="AC17" s="184">
        <f t="shared" si="5"/>
        <v>59.1</v>
      </c>
      <c r="AD17" s="185">
        <f t="shared" si="6"/>
        <v>797.7612234440899</v>
      </c>
      <c r="AE17" s="186">
        <f t="shared" si="7"/>
        <v>720.1135154310039</v>
      </c>
      <c r="AF17" s="187">
        <f t="shared" si="8"/>
        <v>77.6477080130858</v>
      </c>
      <c r="AG17" s="188">
        <f t="shared" si="9"/>
        <v>1161.0368793767166</v>
      </c>
      <c r="AH17" s="189">
        <f t="shared" si="10"/>
        <v>363.2756559326265</v>
      </c>
      <c r="AI17" s="190">
        <f t="shared" si="11"/>
        <v>9.733201581027668</v>
      </c>
    </row>
    <row r="18" spans="1:35" s="180" customFormat="1" ht="19.5" customHeight="1">
      <c r="A18" s="108">
        <v>13</v>
      </c>
      <c r="B18" s="107" t="s">
        <v>104</v>
      </c>
      <c r="C18" s="163">
        <v>116321</v>
      </c>
      <c r="D18" s="164">
        <f t="shared" si="12"/>
        <v>2080.3</v>
      </c>
      <c r="E18" s="160">
        <f t="shared" si="12"/>
        <v>1938.1</v>
      </c>
      <c r="F18" s="160">
        <f t="shared" si="12"/>
        <v>142.2</v>
      </c>
      <c r="G18" s="165">
        <f t="shared" si="1"/>
        <v>0</v>
      </c>
      <c r="H18" s="109">
        <v>0</v>
      </c>
      <c r="I18" s="109">
        <v>0</v>
      </c>
      <c r="J18" s="165">
        <f t="shared" si="13"/>
        <v>1751.8</v>
      </c>
      <c r="K18" s="109">
        <v>1646.8</v>
      </c>
      <c r="L18" s="109">
        <v>105</v>
      </c>
      <c r="M18" s="165">
        <f t="shared" si="14"/>
        <v>109.7</v>
      </c>
      <c r="N18" s="109">
        <v>72.5</v>
      </c>
      <c r="O18" s="109">
        <v>37.2</v>
      </c>
      <c r="P18" s="165">
        <f t="shared" si="15"/>
        <v>218.8</v>
      </c>
      <c r="Q18" s="109">
        <v>218.8</v>
      </c>
      <c r="R18" s="109">
        <v>0</v>
      </c>
      <c r="S18" s="165">
        <v>0</v>
      </c>
      <c r="T18" s="109">
        <v>0</v>
      </c>
      <c r="U18" s="109">
        <v>0</v>
      </c>
      <c r="V18" s="165">
        <v>0</v>
      </c>
      <c r="W18" s="109">
        <v>0</v>
      </c>
      <c r="X18" s="109">
        <v>0</v>
      </c>
      <c r="Y18" s="182">
        <v>1112</v>
      </c>
      <c r="Z18" s="166">
        <f t="shared" si="2"/>
        <v>3192.3</v>
      </c>
      <c r="AA18" s="167">
        <f t="shared" si="3"/>
        <v>2080.3</v>
      </c>
      <c r="AB18" s="183">
        <f t="shared" si="4"/>
        <v>1861.5</v>
      </c>
      <c r="AC18" s="184">
        <f t="shared" si="5"/>
        <v>218.8</v>
      </c>
      <c r="AD18" s="185">
        <f t="shared" si="6"/>
        <v>596.1376994122586</v>
      </c>
      <c r="AE18" s="186">
        <f t="shared" si="7"/>
        <v>533.4376423861555</v>
      </c>
      <c r="AF18" s="187">
        <f t="shared" si="8"/>
        <v>62.70005702610306</v>
      </c>
      <c r="AG18" s="177">
        <f t="shared" si="9"/>
        <v>914.796124517499</v>
      </c>
      <c r="AH18" s="189">
        <f t="shared" si="10"/>
        <v>318.6584251052404</v>
      </c>
      <c r="AI18" s="190">
        <f t="shared" si="11"/>
        <v>10.517713791280103</v>
      </c>
    </row>
    <row r="19" spans="1:35" s="180" customFormat="1" ht="19.5" customHeight="1">
      <c r="A19" s="108">
        <v>14</v>
      </c>
      <c r="B19" s="107" t="s">
        <v>69</v>
      </c>
      <c r="C19" s="163">
        <v>55422</v>
      </c>
      <c r="D19" s="164">
        <f t="shared" si="12"/>
        <v>1184.8</v>
      </c>
      <c r="E19" s="160">
        <f t="shared" si="12"/>
        <v>1102</v>
      </c>
      <c r="F19" s="160">
        <f t="shared" si="12"/>
        <v>82.80000000000001</v>
      </c>
      <c r="G19" s="165">
        <f t="shared" si="1"/>
        <v>0</v>
      </c>
      <c r="H19" s="109">
        <v>0</v>
      </c>
      <c r="I19" s="109">
        <v>0</v>
      </c>
      <c r="J19" s="165">
        <f t="shared" si="13"/>
        <v>950.7</v>
      </c>
      <c r="K19" s="109">
        <v>926.5</v>
      </c>
      <c r="L19" s="109">
        <v>24.2</v>
      </c>
      <c r="M19" s="165">
        <f t="shared" si="14"/>
        <v>0</v>
      </c>
      <c r="N19" s="109">
        <v>0</v>
      </c>
      <c r="O19" s="109">
        <v>0</v>
      </c>
      <c r="P19" s="165">
        <f t="shared" si="15"/>
        <v>148.3</v>
      </c>
      <c r="Q19" s="109">
        <v>138.9</v>
      </c>
      <c r="R19" s="109">
        <v>9.4</v>
      </c>
      <c r="S19" s="165">
        <f t="shared" si="16"/>
        <v>0</v>
      </c>
      <c r="T19" s="109">
        <v>0</v>
      </c>
      <c r="U19" s="109">
        <v>0</v>
      </c>
      <c r="V19" s="165">
        <f t="shared" si="17"/>
        <v>85.80000000000001</v>
      </c>
      <c r="W19" s="109">
        <v>36.6</v>
      </c>
      <c r="X19" s="109">
        <v>49.2</v>
      </c>
      <c r="Y19" s="182">
        <v>353.7</v>
      </c>
      <c r="Z19" s="166">
        <f t="shared" si="2"/>
        <v>1538.5</v>
      </c>
      <c r="AA19" s="167">
        <f t="shared" si="3"/>
        <v>1184.8</v>
      </c>
      <c r="AB19" s="183">
        <f t="shared" si="4"/>
        <v>1036.5</v>
      </c>
      <c r="AC19" s="184">
        <f t="shared" si="5"/>
        <v>148.3</v>
      </c>
      <c r="AD19" s="185">
        <f t="shared" si="6"/>
        <v>712.5930737492934</v>
      </c>
      <c r="AE19" s="186">
        <f t="shared" si="7"/>
        <v>623.3986503554545</v>
      </c>
      <c r="AF19" s="187">
        <f t="shared" si="8"/>
        <v>89.19442339383879</v>
      </c>
      <c r="AG19" s="177">
        <f t="shared" si="9"/>
        <v>925.3244800500403</v>
      </c>
      <c r="AH19" s="189">
        <f t="shared" si="10"/>
        <v>212.73140630074698</v>
      </c>
      <c r="AI19" s="190">
        <f t="shared" si="11"/>
        <v>12.516880486158003</v>
      </c>
    </row>
    <row r="20" spans="1:35" s="180" customFormat="1" ht="19.5" customHeight="1">
      <c r="A20" s="108">
        <v>15</v>
      </c>
      <c r="B20" s="107" t="s">
        <v>70</v>
      </c>
      <c r="C20" s="163">
        <v>16452</v>
      </c>
      <c r="D20" s="164">
        <f t="shared" si="12"/>
        <v>395.8</v>
      </c>
      <c r="E20" s="160">
        <f t="shared" si="12"/>
        <v>362.6</v>
      </c>
      <c r="F20" s="160">
        <f t="shared" si="12"/>
        <v>33.2</v>
      </c>
      <c r="G20" s="165">
        <f>SUM(H20:I20)</f>
        <v>0</v>
      </c>
      <c r="H20" s="109">
        <v>0</v>
      </c>
      <c r="I20" s="109">
        <v>0</v>
      </c>
      <c r="J20" s="165">
        <f>SUM(K20:L20)</f>
        <v>319.90000000000003</v>
      </c>
      <c r="K20" s="109">
        <v>310.3</v>
      </c>
      <c r="L20" s="109">
        <v>9.6</v>
      </c>
      <c r="M20" s="165">
        <f>SUM(N20:O20)</f>
        <v>0</v>
      </c>
      <c r="N20" s="109">
        <v>0</v>
      </c>
      <c r="O20" s="109">
        <v>0</v>
      </c>
      <c r="P20" s="165">
        <f>SUM(Q20:R20)</f>
        <v>46</v>
      </c>
      <c r="Q20" s="109">
        <v>46</v>
      </c>
      <c r="R20" s="109">
        <v>0</v>
      </c>
      <c r="S20" s="165">
        <f>SUM(T20:U20)</f>
        <v>0</v>
      </c>
      <c r="T20" s="109">
        <v>0</v>
      </c>
      <c r="U20" s="109">
        <v>0</v>
      </c>
      <c r="V20" s="165">
        <f>SUM(W20:X20)</f>
        <v>29.900000000000002</v>
      </c>
      <c r="W20" s="109">
        <v>6.3</v>
      </c>
      <c r="X20" s="109">
        <v>23.6</v>
      </c>
      <c r="Y20" s="182">
        <v>158.4</v>
      </c>
      <c r="Z20" s="166">
        <f>D20+Y20</f>
        <v>554.2</v>
      </c>
      <c r="AA20" s="167">
        <f>SUM(AB20:AC20)</f>
        <v>395.8</v>
      </c>
      <c r="AB20" s="183">
        <f>G20+J20+M20+S20+V20</f>
        <v>349.8</v>
      </c>
      <c r="AC20" s="184">
        <f>P20</f>
        <v>46</v>
      </c>
      <c r="AD20" s="185">
        <f t="shared" si="6"/>
        <v>801.9288435043359</v>
      </c>
      <c r="AE20" s="186">
        <f t="shared" si="7"/>
        <v>708.7284220763433</v>
      </c>
      <c r="AF20" s="187">
        <f t="shared" si="8"/>
        <v>93.20042142799255</v>
      </c>
      <c r="AG20" s="188">
        <f t="shared" si="9"/>
        <v>1122.8624685955103</v>
      </c>
      <c r="AH20" s="189">
        <f t="shared" si="10"/>
        <v>320.93362509117435</v>
      </c>
      <c r="AI20" s="190">
        <f>AC20*100/AA20</f>
        <v>11.622031328954018</v>
      </c>
    </row>
    <row r="21" spans="1:35" s="180" customFormat="1" ht="19.5" customHeight="1">
      <c r="A21" s="108">
        <v>16</v>
      </c>
      <c r="B21" s="107" t="s">
        <v>71</v>
      </c>
      <c r="C21" s="163">
        <v>6055</v>
      </c>
      <c r="D21" s="164">
        <f t="shared" si="12"/>
        <v>112.9</v>
      </c>
      <c r="E21" s="160">
        <f>H21+K21+N21+Q21+T21+W21</f>
        <v>108</v>
      </c>
      <c r="F21" s="160">
        <f t="shared" si="12"/>
        <v>4.9</v>
      </c>
      <c r="G21" s="165">
        <f>SUM(H21:I21)</f>
        <v>0</v>
      </c>
      <c r="H21" s="109">
        <v>0</v>
      </c>
      <c r="I21" s="109">
        <v>0</v>
      </c>
      <c r="J21" s="165">
        <f>SUM(K21:L21)</f>
        <v>62.6</v>
      </c>
      <c r="K21" s="109">
        <v>60.6</v>
      </c>
      <c r="L21" s="109">
        <v>2</v>
      </c>
      <c r="M21" s="165">
        <f>SUM(N21:O21)</f>
        <v>9.9</v>
      </c>
      <c r="N21" s="109">
        <v>7</v>
      </c>
      <c r="O21" s="109">
        <v>2.9</v>
      </c>
      <c r="P21" s="165">
        <f>SUM(Q21:R21)</f>
        <v>40.4</v>
      </c>
      <c r="Q21" s="109">
        <v>40.4</v>
      </c>
      <c r="R21" s="109">
        <v>0</v>
      </c>
      <c r="S21" s="165">
        <f>SUM(T21:U21)</f>
        <v>0</v>
      </c>
      <c r="T21" s="109">
        <v>0</v>
      </c>
      <c r="U21" s="109">
        <v>0</v>
      </c>
      <c r="V21" s="165">
        <f>SUM(W21:X21)</f>
        <v>0</v>
      </c>
      <c r="W21" s="109">
        <v>0</v>
      </c>
      <c r="X21" s="109">
        <v>0</v>
      </c>
      <c r="Y21" s="182">
        <v>36.8</v>
      </c>
      <c r="Z21" s="166">
        <f t="shared" si="2"/>
        <v>149.7</v>
      </c>
      <c r="AA21" s="167">
        <f t="shared" si="3"/>
        <v>112.9</v>
      </c>
      <c r="AB21" s="183">
        <f t="shared" si="4"/>
        <v>72.5</v>
      </c>
      <c r="AC21" s="184">
        <f t="shared" si="5"/>
        <v>40.4</v>
      </c>
      <c r="AD21" s="185">
        <f t="shared" si="6"/>
        <v>621.5249105422515</v>
      </c>
      <c r="AE21" s="186">
        <f t="shared" si="7"/>
        <v>399.1191852463529</v>
      </c>
      <c r="AF21" s="187">
        <f t="shared" si="8"/>
        <v>222.4057252958987</v>
      </c>
      <c r="AG21" s="188">
        <f t="shared" si="9"/>
        <v>824.11230388109</v>
      </c>
      <c r="AH21" s="189">
        <f t="shared" si="10"/>
        <v>202.58739333883838</v>
      </c>
      <c r="AI21" s="190">
        <f t="shared" si="11"/>
        <v>35.78387953941541</v>
      </c>
    </row>
    <row r="22" spans="1:35" s="180" customFormat="1" ht="19.5" customHeight="1">
      <c r="A22" s="108">
        <v>17</v>
      </c>
      <c r="B22" s="107" t="s">
        <v>72</v>
      </c>
      <c r="C22" s="163">
        <v>13219</v>
      </c>
      <c r="D22" s="164">
        <f t="shared" si="12"/>
        <v>278.7</v>
      </c>
      <c r="E22" s="160">
        <f t="shared" si="12"/>
        <v>255.90000000000003</v>
      </c>
      <c r="F22" s="160">
        <f t="shared" si="12"/>
        <v>22.8</v>
      </c>
      <c r="G22" s="165">
        <f t="shared" si="1"/>
        <v>0</v>
      </c>
      <c r="H22" s="109">
        <v>0</v>
      </c>
      <c r="I22" s="109">
        <v>0</v>
      </c>
      <c r="J22" s="165">
        <f t="shared" si="13"/>
        <v>226.6</v>
      </c>
      <c r="K22" s="109">
        <v>210</v>
      </c>
      <c r="L22" s="109">
        <v>16.6</v>
      </c>
      <c r="M22" s="165">
        <f>SUM(N22:O22)</f>
        <v>11.9</v>
      </c>
      <c r="N22" s="109">
        <v>8.3</v>
      </c>
      <c r="O22" s="109">
        <v>3.6</v>
      </c>
      <c r="P22" s="165">
        <f t="shared" si="15"/>
        <v>35</v>
      </c>
      <c r="Q22" s="109">
        <v>33.8</v>
      </c>
      <c r="R22" s="109">
        <v>1.2</v>
      </c>
      <c r="S22" s="165">
        <v>0</v>
      </c>
      <c r="T22" s="109">
        <v>0</v>
      </c>
      <c r="U22" s="109">
        <v>0</v>
      </c>
      <c r="V22" s="165">
        <f t="shared" si="17"/>
        <v>5.199999999999999</v>
      </c>
      <c r="W22" s="109">
        <v>3.8</v>
      </c>
      <c r="X22" s="109">
        <v>1.4</v>
      </c>
      <c r="Y22" s="182">
        <v>63.5</v>
      </c>
      <c r="Z22" s="166">
        <f t="shared" si="2"/>
        <v>342.2</v>
      </c>
      <c r="AA22" s="167">
        <f t="shared" si="3"/>
        <v>278.7</v>
      </c>
      <c r="AB22" s="183">
        <f t="shared" si="4"/>
        <v>243.7</v>
      </c>
      <c r="AC22" s="184">
        <f t="shared" si="5"/>
        <v>35</v>
      </c>
      <c r="AD22" s="185">
        <f t="shared" si="6"/>
        <v>702.7763068310765</v>
      </c>
      <c r="AE22" s="186">
        <f t="shared" si="7"/>
        <v>614.5195047532592</v>
      </c>
      <c r="AF22" s="187">
        <f t="shared" si="8"/>
        <v>88.25680207781728</v>
      </c>
      <c r="AG22" s="188">
        <f t="shared" si="9"/>
        <v>862.8993620294021</v>
      </c>
      <c r="AH22" s="189">
        <f t="shared" si="10"/>
        <v>160.12305519832566</v>
      </c>
      <c r="AI22" s="190">
        <f>AC22*100/AA22</f>
        <v>12.558306422676713</v>
      </c>
    </row>
    <row r="23" spans="1:35" s="180" customFormat="1" ht="19.5" customHeight="1">
      <c r="A23" s="108">
        <v>18</v>
      </c>
      <c r="B23" s="107" t="s">
        <v>105</v>
      </c>
      <c r="C23" s="163">
        <v>33061</v>
      </c>
      <c r="D23" s="164">
        <f t="shared" si="12"/>
        <v>566.8</v>
      </c>
      <c r="E23" s="160">
        <f t="shared" si="12"/>
        <v>519.3</v>
      </c>
      <c r="F23" s="160">
        <f t="shared" si="12"/>
        <v>47.5</v>
      </c>
      <c r="G23" s="165">
        <v>0</v>
      </c>
      <c r="H23" s="109">
        <v>0</v>
      </c>
      <c r="I23" s="194">
        <v>0</v>
      </c>
      <c r="J23" s="165">
        <f t="shared" si="13"/>
        <v>389.7</v>
      </c>
      <c r="K23" s="109">
        <v>356.9</v>
      </c>
      <c r="L23" s="194">
        <v>32.8</v>
      </c>
      <c r="M23" s="165">
        <f t="shared" si="14"/>
        <v>0</v>
      </c>
      <c r="N23" s="109">
        <v>0</v>
      </c>
      <c r="O23" s="194">
        <v>0</v>
      </c>
      <c r="P23" s="165">
        <f t="shared" si="15"/>
        <v>128.6</v>
      </c>
      <c r="Q23" s="109">
        <v>127.2</v>
      </c>
      <c r="R23" s="214">
        <v>1.4</v>
      </c>
      <c r="S23" s="165">
        <v>0</v>
      </c>
      <c r="T23" s="109">
        <v>0</v>
      </c>
      <c r="U23" s="194">
        <v>0</v>
      </c>
      <c r="V23" s="165">
        <f t="shared" si="17"/>
        <v>48.5</v>
      </c>
      <c r="W23" s="109">
        <v>35.2</v>
      </c>
      <c r="X23" s="194">
        <v>13.3</v>
      </c>
      <c r="Y23" s="182">
        <v>282.4</v>
      </c>
      <c r="Z23" s="166">
        <f t="shared" si="2"/>
        <v>849.1999999999999</v>
      </c>
      <c r="AA23" s="167">
        <f t="shared" si="3"/>
        <v>566.8</v>
      </c>
      <c r="AB23" s="183">
        <f t="shared" si="4"/>
        <v>438.2</v>
      </c>
      <c r="AC23" s="184">
        <f t="shared" si="5"/>
        <v>128.6</v>
      </c>
      <c r="AD23" s="185">
        <f t="shared" si="6"/>
        <v>571.4689009205206</v>
      </c>
      <c r="AE23" s="186">
        <f t="shared" si="7"/>
        <v>441.80958430376177</v>
      </c>
      <c r="AF23" s="187">
        <f t="shared" si="8"/>
        <v>129.65931661675893</v>
      </c>
      <c r="AG23" s="188">
        <f t="shared" si="9"/>
        <v>856.1951140820503</v>
      </c>
      <c r="AH23" s="189">
        <f t="shared" si="10"/>
        <v>284.7262131615297</v>
      </c>
      <c r="AI23" s="190">
        <f t="shared" si="11"/>
        <v>22.688779110797462</v>
      </c>
    </row>
    <row r="24" spans="1:35" s="180" customFormat="1" ht="19.5" customHeight="1">
      <c r="A24" s="108">
        <v>19</v>
      </c>
      <c r="B24" s="107" t="s">
        <v>106</v>
      </c>
      <c r="C24" s="163">
        <v>27426</v>
      </c>
      <c r="D24" s="164">
        <f t="shared" si="12"/>
        <v>523.5</v>
      </c>
      <c r="E24" s="160">
        <f t="shared" si="12"/>
        <v>460.8</v>
      </c>
      <c r="F24" s="160">
        <f t="shared" si="12"/>
        <v>62.699999999999996</v>
      </c>
      <c r="G24" s="165">
        <v>0</v>
      </c>
      <c r="H24" s="109">
        <v>0</v>
      </c>
      <c r="I24" s="109">
        <v>0</v>
      </c>
      <c r="J24" s="165">
        <f t="shared" si="13"/>
        <v>359.4</v>
      </c>
      <c r="K24" s="109">
        <v>322</v>
      </c>
      <c r="L24" s="109">
        <v>37.4</v>
      </c>
      <c r="M24" s="165">
        <f t="shared" si="14"/>
        <v>0</v>
      </c>
      <c r="N24" s="109">
        <v>0</v>
      </c>
      <c r="O24" s="109">
        <v>0</v>
      </c>
      <c r="P24" s="165">
        <f t="shared" si="15"/>
        <v>108.7</v>
      </c>
      <c r="Q24" s="109">
        <v>107.3</v>
      </c>
      <c r="R24" s="109">
        <v>1.4</v>
      </c>
      <c r="S24" s="165">
        <v>0</v>
      </c>
      <c r="T24" s="109">
        <v>0</v>
      </c>
      <c r="U24" s="109">
        <v>0</v>
      </c>
      <c r="V24" s="165">
        <f t="shared" si="17"/>
        <v>55.4</v>
      </c>
      <c r="W24" s="109">
        <v>31.5</v>
      </c>
      <c r="X24" s="109">
        <v>23.9</v>
      </c>
      <c r="Y24" s="182">
        <v>431.3</v>
      </c>
      <c r="Z24" s="166">
        <f t="shared" si="2"/>
        <v>954.8</v>
      </c>
      <c r="AA24" s="167">
        <f t="shared" si="3"/>
        <v>523.5</v>
      </c>
      <c r="AB24" s="183">
        <f t="shared" si="4"/>
        <v>414.79999999999995</v>
      </c>
      <c r="AC24" s="184">
        <f t="shared" si="5"/>
        <v>108.7</v>
      </c>
      <c r="AD24" s="185">
        <f t="shared" si="6"/>
        <v>636.2575658134617</v>
      </c>
      <c r="AE24" s="186">
        <f t="shared" si="7"/>
        <v>504.14448576776294</v>
      </c>
      <c r="AF24" s="187">
        <f t="shared" si="8"/>
        <v>132.11308004569875</v>
      </c>
      <c r="AG24" s="188">
        <f t="shared" si="9"/>
        <v>1160.456014973626</v>
      </c>
      <c r="AH24" s="189">
        <f t="shared" si="10"/>
        <v>524.1984491601643</v>
      </c>
      <c r="AI24" s="190">
        <f t="shared" si="11"/>
        <v>20.76408787010506</v>
      </c>
    </row>
    <row r="25" spans="1:35" s="180" customFormat="1" ht="19.5" customHeight="1">
      <c r="A25" s="108">
        <v>20</v>
      </c>
      <c r="B25" s="107" t="s">
        <v>33</v>
      </c>
      <c r="C25" s="163">
        <v>5568</v>
      </c>
      <c r="D25" s="164">
        <f t="shared" si="12"/>
        <v>89.21</v>
      </c>
      <c r="E25" s="160">
        <f t="shared" si="12"/>
        <v>85.7</v>
      </c>
      <c r="F25" s="160">
        <f t="shared" si="12"/>
        <v>3.5100000000000002</v>
      </c>
      <c r="G25" s="165">
        <f t="shared" si="1"/>
        <v>0</v>
      </c>
      <c r="H25" s="109">
        <v>0</v>
      </c>
      <c r="I25" s="109">
        <v>0</v>
      </c>
      <c r="J25" s="165">
        <f t="shared" si="13"/>
        <v>68.5</v>
      </c>
      <c r="K25" s="109">
        <v>65.3</v>
      </c>
      <c r="L25" s="109">
        <v>3.2</v>
      </c>
      <c r="M25" s="165">
        <f t="shared" si="14"/>
        <v>3.3000000000000003</v>
      </c>
      <c r="N25" s="109">
        <v>3.2</v>
      </c>
      <c r="O25" s="109">
        <v>0.1</v>
      </c>
      <c r="P25" s="165">
        <f t="shared" si="15"/>
        <v>15.7</v>
      </c>
      <c r="Q25" s="109">
        <v>15.7</v>
      </c>
      <c r="R25" s="109">
        <v>0</v>
      </c>
      <c r="S25" s="165">
        <f t="shared" si="16"/>
        <v>0</v>
      </c>
      <c r="T25" s="109">
        <v>0</v>
      </c>
      <c r="U25" s="109">
        <v>0</v>
      </c>
      <c r="V25" s="165">
        <f t="shared" si="17"/>
        <v>1.71</v>
      </c>
      <c r="W25" s="109">
        <v>1.5</v>
      </c>
      <c r="X25" s="109">
        <v>0.21</v>
      </c>
      <c r="Y25" s="182">
        <v>47.5</v>
      </c>
      <c r="Z25" s="166">
        <f t="shared" si="2"/>
        <v>136.70999999999998</v>
      </c>
      <c r="AA25" s="167">
        <f t="shared" si="3"/>
        <v>89.21</v>
      </c>
      <c r="AB25" s="183">
        <f t="shared" si="4"/>
        <v>73.50999999999999</v>
      </c>
      <c r="AC25" s="184">
        <f t="shared" si="5"/>
        <v>15.7</v>
      </c>
      <c r="AD25" s="185">
        <f t="shared" si="6"/>
        <v>534.0636973180077</v>
      </c>
      <c r="AE25" s="186">
        <f t="shared" si="7"/>
        <v>440.074233716475</v>
      </c>
      <c r="AF25" s="187">
        <f t="shared" si="8"/>
        <v>93.98946360153256</v>
      </c>
      <c r="AG25" s="188">
        <f t="shared" si="9"/>
        <v>818.4267241379308</v>
      </c>
      <c r="AH25" s="189">
        <f t="shared" si="10"/>
        <v>284.3630268199234</v>
      </c>
      <c r="AI25" s="190">
        <f t="shared" si="11"/>
        <v>17.598923887456564</v>
      </c>
    </row>
    <row r="26" spans="1:35" s="180" customFormat="1" ht="19.5" customHeight="1">
      <c r="A26" s="108">
        <v>21</v>
      </c>
      <c r="B26" s="107" t="s">
        <v>34</v>
      </c>
      <c r="C26" s="163">
        <v>15594</v>
      </c>
      <c r="D26" s="164">
        <f t="shared" si="12"/>
        <v>226.7</v>
      </c>
      <c r="E26" s="160">
        <f t="shared" si="12"/>
        <v>199.40000000000003</v>
      </c>
      <c r="F26" s="160">
        <f t="shared" si="12"/>
        <v>27.3</v>
      </c>
      <c r="G26" s="165">
        <f t="shared" si="1"/>
        <v>0</v>
      </c>
      <c r="H26" s="109">
        <v>0</v>
      </c>
      <c r="I26" s="109">
        <v>0</v>
      </c>
      <c r="J26" s="165">
        <f t="shared" si="13"/>
        <v>183.9</v>
      </c>
      <c r="K26" s="109">
        <v>160.8</v>
      </c>
      <c r="L26" s="109">
        <v>23.1</v>
      </c>
      <c r="M26" s="165">
        <f t="shared" si="14"/>
        <v>8.1</v>
      </c>
      <c r="N26" s="109">
        <v>3.9</v>
      </c>
      <c r="O26" s="109">
        <v>4.2</v>
      </c>
      <c r="P26" s="165">
        <f t="shared" si="15"/>
        <v>34.7</v>
      </c>
      <c r="Q26" s="109">
        <v>34.7</v>
      </c>
      <c r="R26" s="109">
        <v>0</v>
      </c>
      <c r="S26" s="165">
        <f t="shared" si="16"/>
        <v>0</v>
      </c>
      <c r="T26" s="109">
        <v>0</v>
      </c>
      <c r="U26" s="109">
        <v>0</v>
      </c>
      <c r="V26" s="165">
        <f t="shared" si="17"/>
        <v>0</v>
      </c>
      <c r="W26" s="109">
        <v>0</v>
      </c>
      <c r="X26" s="109">
        <v>0</v>
      </c>
      <c r="Y26" s="182">
        <v>134.9</v>
      </c>
      <c r="Z26" s="166">
        <f t="shared" si="2"/>
        <v>361.6</v>
      </c>
      <c r="AA26" s="167">
        <f t="shared" si="3"/>
        <v>226.7</v>
      </c>
      <c r="AB26" s="183">
        <f t="shared" si="4"/>
        <v>192</v>
      </c>
      <c r="AC26" s="184">
        <f t="shared" si="5"/>
        <v>34.7</v>
      </c>
      <c r="AD26" s="185">
        <f t="shared" si="6"/>
        <v>484.58808943610785</v>
      </c>
      <c r="AE26" s="186">
        <f t="shared" si="7"/>
        <v>410.41426189560093</v>
      </c>
      <c r="AF26" s="187">
        <f t="shared" si="8"/>
        <v>74.17382754050705</v>
      </c>
      <c r="AG26" s="188">
        <f t="shared" si="9"/>
        <v>772.9468599033817</v>
      </c>
      <c r="AH26" s="189">
        <f t="shared" si="10"/>
        <v>288.35877046727376</v>
      </c>
      <c r="AI26" s="190">
        <f t="shared" si="11"/>
        <v>15.306572562858406</v>
      </c>
    </row>
    <row r="27" spans="1:35" s="180" customFormat="1" ht="19.5" customHeight="1">
      <c r="A27" s="102">
        <v>22</v>
      </c>
      <c r="B27" s="107" t="s">
        <v>35</v>
      </c>
      <c r="C27" s="163">
        <v>7522</v>
      </c>
      <c r="D27" s="164">
        <f t="shared" si="12"/>
        <v>129.70000000000002</v>
      </c>
      <c r="E27" s="160">
        <f t="shared" si="12"/>
        <v>124</v>
      </c>
      <c r="F27" s="160">
        <f t="shared" si="12"/>
        <v>5.699999999999999</v>
      </c>
      <c r="G27" s="165">
        <f t="shared" si="1"/>
        <v>0</v>
      </c>
      <c r="H27" s="109">
        <v>0</v>
      </c>
      <c r="I27" s="109">
        <v>0</v>
      </c>
      <c r="J27" s="165">
        <f t="shared" si="13"/>
        <v>104.9</v>
      </c>
      <c r="K27" s="109">
        <v>101.2</v>
      </c>
      <c r="L27" s="109">
        <v>3.7</v>
      </c>
      <c r="M27" s="165">
        <f t="shared" si="14"/>
        <v>7</v>
      </c>
      <c r="N27" s="109">
        <v>6.4</v>
      </c>
      <c r="O27" s="109">
        <v>0.6</v>
      </c>
      <c r="P27" s="165">
        <f t="shared" si="15"/>
        <v>16.4</v>
      </c>
      <c r="Q27" s="109">
        <v>16.4</v>
      </c>
      <c r="R27" s="109">
        <v>0</v>
      </c>
      <c r="S27" s="165">
        <f t="shared" si="16"/>
        <v>0</v>
      </c>
      <c r="T27" s="109">
        <v>0</v>
      </c>
      <c r="U27" s="109">
        <v>0</v>
      </c>
      <c r="V27" s="165">
        <f t="shared" si="17"/>
        <v>1.4</v>
      </c>
      <c r="W27" s="109">
        <v>0</v>
      </c>
      <c r="X27" s="109">
        <v>1.4</v>
      </c>
      <c r="Y27" s="182">
        <v>50.3</v>
      </c>
      <c r="Z27" s="166">
        <f t="shared" si="2"/>
        <v>180</v>
      </c>
      <c r="AA27" s="167">
        <f t="shared" si="3"/>
        <v>129.70000000000002</v>
      </c>
      <c r="AB27" s="183">
        <f t="shared" si="4"/>
        <v>113.30000000000001</v>
      </c>
      <c r="AC27" s="184">
        <f t="shared" si="5"/>
        <v>16.4</v>
      </c>
      <c r="AD27" s="185">
        <f t="shared" si="6"/>
        <v>574.7584862182044</v>
      </c>
      <c r="AE27" s="186">
        <f t="shared" si="7"/>
        <v>502.0827794026412</v>
      </c>
      <c r="AF27" s="187">
        <f t="shared" si="8"/>
        <v>72.67570681556323</v>
      </c>
      <c r="AG27" s="188">
        <f t="shared" si="9"/>
        <v>797.6601967561818</v>
      </c>
      <c r="AH27" s="189">
        <f t="shared" si="10"/>
        <v>222.9017105379775</v>
      </c>
      <c r="AI27" s="190">
        <f t="shared" si="11"/>
        <v>12.644564379336927</v>
      </c>
    </row>
    <row r="28" spans="1:35" s="181" customFormat="1" ht="19.5" customHeight="1">
      <c r="A28" s="108">
        <v>23</v>
      </c>
      <c r="B28" s="107" t="s">
        <v>36</v>
      </c>
      <c r="C28" s="163">
        <v>5411</v>
      </c>
      <c r="D28" s="164">
        <f t="shared" si="12"/>
        <v>101.4</v>
      </c>
      <c r="E28" s="160">
        <f t="shared" si="12"/>
        <v>96.2</v>
      </c>
      <c r="F28" s="160">
        <f t="shared" si="12"/>
        <v>5.2</v>
      </c>
      <c r="G28" s="165">
        <f t="shared" si="1"/>
        <v>0</v>
      </c>
      <c r="H28" s="109">
        <v>0</v>
      </c>
      <c r="I28" s="109">
        <v>0</v>
      </c>
      <c r="J28" s="165">
        <f t="shared" si="13"/>
        <v>82.5</v>
      </c>
      <c r="K28" s="109">
        <v>79.1</v>
      </c>
      <c r="L28" s="109">
        <v>3.4</v>
      </c>
      <c r="M28" s="165">
        <f t="shared" si="14"/>
        <v>13.4</v>
      </c>
      <c r="N28" s="109">
        <v>11.9</v>
      </c>
      <c r="O28" s="109">
        <v>1.5</v>
      </c>
      <c r="P28" s="165">
        <f t="shared" si="15"/>
        <v>5.5</v>
      </c>
      <c r="Q28" s="109">
        <v>5.2</v>
      </c>
      <c r="R28" s="109">
        <v>0.3</v>
      </c>
      <c r="S28" s="165">
        <f t="shared" si="16"/>
        <v>0</v>
      </c>
      <c r="T28" s="109">
        <v>0</v>
      </c>
      <c r="U28" s="109">
        <v>0</v>
      </c>
      <c r="V28" s="165">
        <f t="shared" si="17"/>
        <v>0</v>
      </c>
      <c r="W28" s="109">
        <v>0</v>
      </c>
      <c r="X28" s="109">
        <v>0</v>
      </c>
      <c r="Y28" s="182">
        <v>0</v>
      </c>
      <c r="Z28" s="166">
        <f t="shared" si="2"/>
        <v>101.4</v>
      </c>
      <c r="AA28" s="167">
        <f t="shared" si="3"/>
        <v>101.4</v>
      </c>
      <c r="AB28" s="183">
        <f t="shared" si="4"/>
        <v>95.9</v>
      </c>
      <c r="AC28" s="184">
        <f t="shared" si="5"/>
        <v>5.5</v>
      </c>
      <c r="AD28" s="185">
        <f t="shared" si="6"/>
        <v>624.6534836444281</v>
      </c>
      <c r="AE28" s="186">
        <f t="shared" si="7"/>
        <v>590.7718844329453</v>
      </c>
      <c r="AF28" s="187">
        <f t="shared" si="8"/>
        <v>33.881599211482786</v>
      </c>
      <c r="AG28" s="188">
        <f t="shared" si="9"/>
        <v>624.6534836444281</v>
      </c>
      <c r="AH28" s="189">
        <f t="shared" si="10"/>
        <v>0</v>
      </c>
      <c r="AI28" s="190">
        <f t="shared" si="11"/>
        <v>5.424063116370808</v>
      </c>
    </row>
    <row r="29" spans="1:35" s="181" customFormat="1" ht="19.5" customHeight="1">
      <c r="A29" s="108">
        <v>24</v>
      </c>
      <c r="B29" s="107" t="s">
        <v>37</v>
      </c>
      <c r="C29" s="163">
        <v>11710</v>
      </c>
      <c r="D29" s="164">
        <f>G29+J29+M29+P29+S29+V29</f>
        <v>248</v>
      </c>
      <c r="E29" s="160">
        <f>H29+K29+N29+Q29+T29+W29</f>
        <v>235.20000000000002</v>
      </c>
      <c r="F29" s="160">
        <f>L29+I29+O29+R29+U29+X29</f>
        <v>12.799999999999999</v>
      </c>
      <c r="G29" s="165">
        <f>SUM(H29:I29)</f>
        <v>0</v>
      </c>
      <c r="H29" s="109">
        <v>0</v>
      </c>
      <c r="I29" s="109">
        <v>0</v>
      </c>
      <c r="J29" s="165">
        <f>SUM(K29:L29)</f>
        <v>170.5</v>
      </c>
      <c r="K29" s="109">
        <v>161.5</v>
      </c>
      <c r="L29" s="109">
        <v>9</v>
      </c>
      <c r="M29" s="165">
        <f>SUM(N29:O29)</f>
        <v>8.9</v>
      </c>
      <c r="N29" s="109">
        <v>6.3</v>
      </c>
      <c r="O29" s="109">
        <v>2.6</v>
      </c>
      <c r="P29" s="165">
        <f>SUM(Q29:R29)</f>
        <v>64.5</v>
      </c>
      <c r="Q29" s="109">
        <v>63.3</v>
      </c>
      <c r="R29" s="109">
        <v>1.2</v>
      </c>
      <c r="S29" s="165">
        <f>SUM(T29:U29)</f>
        <v>0</v>
      </c>
      <c r="T29" s="109">
        <v>0</v>
      </c>
      <c r="U29" s="109">
        <v>0</v>
      </c>
      <c r="V29" s="165">
        <f>SUM(W29:X29)</f>
        <v>4.1</v>
      </c>
      <c r="W29" s="109">
        <v>4.1</v>
      </c>
      <c r="X29" s="109">
        <v>0</v>
      </c>
      <c r="Y29" s="182">
        <v>95.5</v>
      </c>
      <c r="Z29" s="166">
        <f>D29+Y29</f>
        <v>343.5</v>
      </c>
      <c r="AA29" s="195">
        <f>SUM(AB29:AC29)</f>
        <v>248</v>
      </c>
      <c r="AB29" s="165">
        <f>G29+J29+M29+S29+V29</f>
        <v>183.5</v>
      </c>
      <c r="AC29" s="196">
        <f>P29</f>
        <v>64.5</v>
      </c>
      <c r="AD29" s="185">
        <f t="shared" si="6"/>
        <v>705.9493310560774</v>
      </c>
      <c r="AE29" s="186">
        <f t="shared" si="7"/>
        <v>522.3455735838315</v>
      </c>
      <c r="AF29" s="187">
        <f t="shared" si="8"/>
        <v>183.60375747224595</v>
      </c>
      <c r="AG29" s="188">
        <f t="shared" si="9"/>
        <v>977.796754910333</v>
      </c>
      <c r="AH29" s="189">
        <f t="shared" si="10"/>
        <v>271.8474238542556</v>
      </c>
      <c r="AI29" s="190">
        <f>AC29*100/AA29</f>
        <v>26.008064516129032</v>
      </c>
    </row>
    <row r="30" spans="1:35" s="181" customFormat="1" ht="19.5" customHeight="1">
      <c r="A30" s="108">
        <v>25</v>
      </c>
      <c r="B30" s="107" t="s">
        <v>38</v>
      </c>
      <c r="C30" s="163">
        <v>15354</v>
      </c>
      <c r="D30" s="164">
        <f t="shared" si="12"/>
        <v>310.4</v>
      </c>
      <c r="E30" s="160">
        <f t="shared" si="12"/>
        <v>283.2</v>
      </c>
      <c r="F30" s="160">
        <f t="shared" si="12"/>
        <v>27.200000000000003</v>
      </c>
      <c r="G30" s="165">
        <f t="shared" si="1"/>
        <v>0</v>
      </c>
      <c r="H30" s="109">
        <v>0</v>
      </c>
      <c r="I30" s="109">
        <v>0</v>
      </c>
      <c r="J30" s="165">
        <f t="shared" si="13"/>
        <v>257.7</v>
      </c>
      <c r="K30" s="109">
        <v>247.9</v>
      </c>
      <c r="L30" s="109">
        <v>9.8</v>
      </c>
      <c r="M30" s="165">
        <f t="shared" si="14"/>
        <v>11.600000000000001</v>
      </c>
      <c r="N30" s="109">
        <v>9.3</v>
      </c>
      <c r="O30" s="109">
        <v>2.3</v>
      </c>
      <c r="P30" s="165">
        <f t="shared" si="15"/>
        <v>25.9</v>
      </c>
      <c r="Q30" s="109">
        <v>25</v>
      </c>
      <c r="R30" s="109">
        <v>0.9</v>
      </c>
      <c r="S30" s="165">
        <f t="shared" si="16"/>
        <v>0</v>
      </c>
      <c r="T30" s="109">
        <v>0</v>
      </c>
      <c r="U30" s="109">
        <v>0</v>
      </c>
      <c r="V30" s="165">
        <f t="shared" si="17"/>
        <v>15.2</v>
      </c>
      <c r="W30" s="109">
        <v>1</v>
      </c>
      <c r="X30" s="109">
        <v>14.2</v>
      </c>
      <c r="Y30" s="182">
        <v>78.8</v>
      </c>
      <c r="Z30" s="166">
        <f t="shared" si="2"/>
        <v>389.2</v>
      </c>
      <c r="AA30" s="167">
        <f t="shared" si="3"/>
        <v>310.4</v>
      </c>
      <c r="AB30" s="183">
        <f t="shared" si="4"/>
        <v>284.5</v>
      </c>
      <c r="AC30" s="184">
        <f t="shared" si="5"/>
        <v>25.9</v>
      </c>
      <c r="AD30" s="185">
        <f t="shared" si="6"/>
        <v>673.8743432764535</v>
      </c>
      <c r="AE30" s="186">
        <f t="shared" si="7"/>
        <v>617.6457817723937</v>
      </c>
      <c r="AF30" s="187">
        <f t="shared" si="8"/>
        <v>56.22856150405975</v>
      </c>
      <c r="AG30" s="188">
        <f t="shared" si="9"/>
        <v>844.9481134123573</v>
      </c>
      <c r="AH30" s="189">
        <f t="shared" si="10"/>
        <v>171.07377013590377</v>
      </c>
      <c r="AI30" s="190">
        <f t="shared" si="11"/>
        <v>8.344072164948454</v>
      </c>
    </row>
    <row r="31" spans="1:35" s="181" customFormat="1" ht="19.5" customHeight="1">
      <c r="A31" s="108">
        <v>26</v>
      </c>
      <c r="B31" s="107" t="s">
        <v>107</v>
      </c>
      <c r="C31" s="163">
        <v>9216</v>
      </c>
      <c r="D31" s="164">
        <f t="shared" si="12"/>
        <v>173.60000000000002</v>
      </c>
      <c r="E31" s="160">
        <f t="shared" si="12"/>
        <v>167.70000000000002</v>
      </c>
      <c r="F31" s="160">
        <f t="shared" si="12"/>
        <v>5.8999999999999995</v>
      </c>
      <c r="G31" s="165">
        <f t="shared" si="1"/>
        <v>0</v>
      </c>
      <c r="H31" s="109">
        <v>0</v>
      </c>
      <c r="I31" s="109">
        <v>0</v>
      </c>
      <c r="J31" s="165">
        <f t="shared" si="13"/>
        <v>133.5</v>
      </c>
      <c r="K31" s="109">
        <v>132.6</v>
      </c>
      <c r="L31" s="109">
        <v>0.9</v>
      </c>
      <c r="M31" s="165">
        <f t="shared" si="14"/>
        <v>7.3999999999999995</v>
      </c>
      <c r="N31" s="109">
        <v>6.8</v>
      </c>
      <c r="O31" s="109">
        <v>0.6</v>
      </c>
      <c r="P31" s="165">
        <f t="shared" si="15"/>
        <v>27.3</v>
      </c>
      <c r="Q31" s="109">
        <v>27</v>
      </c>
      <c r="R31" s="109">
        <v>0.3</v>
      </c>
      <c r="S31" s="165">
        <f t="shared" si="16"/>
        <v>0</v>
      </c>
      <c r="T31" s="109">
        <v>0</v>
      </c>
      <c r="U31" s="109">
        <v>0</v>
      </c>
      <c r="V31" s="165">
        <f t="shared" si="17"/>
        <v>5.3999999999999995</v>
      </c>
      <c r="W31" s="109">
        <v>1.3</v>
      </c>
      <c r="X31" s="109">
        <v>4.1</v>
      </c>
      <c r="Y31" s="182">
        <v>72.7</v>
      </c>
      <c r="Z31" s="166">
        <f t="shared" si="2"/>
        <v>246.3</v>
      </c>
      <c r="AA31" s="167">
        <f t="shared" si="3"/>
        <v>173.60000000000002</v>
      </c>
      <c r="AB31" s="183">
        <f t="shared" si="4"/>
        <v>146.3</v>
      </c>
      <c r="AC31" s="184">
        <f t="shared" si="5"/>
        <v>27.3</v>
      </c>
      <c r="AD31" s="185">
        <f t="shared" si="6"/>
        <v>627.8935185185186</v>
      </c>
      <c r="AE31" s="186">
        <f t="shared" si="7"/>
        <v>529.1521990740741</v>
      </c>
      <c r="AF31" s="187">
        <f t="shared" si="8"/>
        <v>98.74131944444444</v>
      </c>
      <c r="AG31" s="188">
        <f t="shared" si="9"/>
        <v>890.8420138888889</v>
      </c>
      <c r="AH31" s="189">
        <f t="shared" si="10"/>
        <v>262.9484953703704</v>
      </c>
      <c r="AI31" s="190">
        <f t="shared" si="11"/>
        <v>15.7258064516129</v>
      </c>
    </row>
    <row r="32" spans="1:35" s="181" customFormat="1" ht="19.5" customHeight="1">
      <c r="A32" s="108">
        <v>27</v>
      </c>
      <c r="B32" s="107" t="s">
        <v>39</v>
      </c>
      <c r="C32" s="163">
        <v>3324</v>
      </c>
      <c r="D32" s="164">
        <f t="shared" si="12"/>
        <v>64.5</v>
      </c>
      <c r="E32" s="160">
        <f t="shared" si="12"/>
        <v>62.10000000000001</v>
      </c>
      <c r="F32" s="160">
        <f t="shared" si="12"/>
        <v>2.4</v>
      </c>
      <c r="G32" s="165">
        <f>SUM(H32:I32)</f>
        <v>0</v>
      </c>
      <c r="H32" s="109">
        <v>0</v>
      </c>
      <c r="I32" s="109">
        <v>0</v>
      </c>
      <c r="J32" s="165">
        <f>SUM(K32:L32)</f>
        <v>50.9</v>
      </c>
      <c r="K32" s="109">
        <v>50.1</v>
      </c>
      <c r="L32" s="109">
        <v>0.8</v>
      </c>
      <c r="M32" s="165">
        <f>SUM(N32:O32)</f>
        <v>2.3000000000000003</v>
      </c>
      <c r="N32" s="109">
        <v>2.2</v>
      </c>
      <c r="O32" s="109">
        <v>0.1</v>
      </c>
      <c r="P32" s="165">
        <f>SUM(Q32:R32)</f>
        <v>9.1</v>
      </c>
      <c r="Q32" s="109">
        <v>9.1</v>
      </c>
      <c r="R32" s="109">
        <v>0</v>
      </c>
      <c r="S32" s="165">
        <f>SUM(T32:U32)</f>
        <v>0</v>
      </c>
      <c r="T32" s="109">
        <v>0</v>
      </c>
      <c r="U32" s="109">
        <v>0</v>
      </c>
      <c r="V32" s="165">
        <f t="shared" si="17"/>
        <v>2.2</v>
      </c>
      <c r="W32" s="109">
        <v>0.7</v>
      </c>
      <c r="X32" s="109">
        <v>1.5</v>
      </c>
      <c r="Y32" s="182">
        <v>21</v>
      </c>
      <c r="Z32" s="166">
        <f>D32+Y32</f>
        <v>85.5</v>
      </c>
      <c r="AA32" s="167">
        <f>SUM(AB32:AC32)</f>
        <v>64.5</v>
      </c>
      <c r="AB32" s="183">
        <f>G32+J32+M32+S32+V32</f>
        <v>55.4</v>
      </c>
      <c r="AC32" s="184">
        <f>P32</f>
        <v>9.1</v>
      </c>
      <c r="AD32" s="185">
        <f t="shared" si="6"/>
        <v>646.8110709987966</v>
      </c>
      <c r="AE32" s="186">
        <f t="shared" si="7"/>
        <v>555.5555555555555</v>
      </c>
      <c r="AF32" s="187">
        <f t="shared" si="8"/>
        <v>91.25551544324107</v>
      </c>
      <c r="AG32" s="188">
        <f t="shared" si="9"/>
        <v>857.4007220216607</v>
      </c>
      <c r="AH32" s="189">
        <f t="shared" si="10"/>
        <v>210.589651022864</v>
      </c>
      <c r="AI32" s="190">
        <f>AC32*100/AA32</f>
        <v>14.108527131782946</v>
      </c>
    </row>
    <row r="33" spans="1:35" s="180" customFormat="1" ht="19.5" customHeight="1">
      <c r="A33" s="102">
        <v>28</v>
      </c>
      <c r="B33" s="107" t="s">
        <v>108</v>
      </c>
      <c r="C33" s="163">
        <v>2636</v>
      </c>
      <c r="D33" s="164">
        <f t="shared" si="12"/>
        <v>66</v>
      </c>
      <c r="E33" s="160">
        <f t="shared" si="12"/>
        <v>62.2</v>
      </c>
      <c r="F33" s="160">
        <f t="shared" si="12"/>
        <v>3.8</v>
      </c>
      <c r="G33" s="165">
        <f t="shared" si="1"/>
        <v>0</v>
      </c>
      <c r="H33" s="109">
        <v>0</v>
      </c>
      <c r="I33" s="109">
        <v>0</v>
      </c>
      <c r="J33" s="165">
        <f t="shared" si="13"/>
        <v>55.800000000000004</v>
      </c>
      <c r="K33" s="109">
        <v>52.7</v>
      </c>
      <c r="L33" s="109">
        <v>3.1</v>
      </c>
      <c r="M33" s="165">
        <f t="shared" si="14"/>
        <v>2.9000000000000004</v>
      </c>
      <c r="N33" s="109">
        <v>2.2</v>
      </c>
      <c r="O33" s="109">
        <v>0.7</v>
      </c>
      <c r="P33" s="165">
        <f t="shared" si="15"/>
        <v>7.3</v>
      </c>
      <c r="Q33" s="109">
        <v>7.3</v>
      </c>
      <c r="R33" s="109">
        <v>0</v>
      </c>
      <c r="S33" s="165">
        <v>0</v>
      </c>
      <c r="T33" s="109">
        <v>0</v>
      </c>
      <c r="U33" s="109">
        <v>0</v>
      </c>
      <c r="V33" s="165">
        <f>SUM(W33:X33)</f>
        <v>0</v>
      </c>
      <c r="W33" s="109">
        <v>0</v>
      </c>
      <c r="X33" s="109">
        <v>0</v>
      </c>
      <c r="Y33" s="182">
        <v>11.1</v>
      </c>
      <c r="Z33" s="166">
        <f>D33+Y33</f>
        <v>77.1</v>
      </c>
      <c r="AA33" s="167">
        <f>SUM(AB33:AC33)</f>
        <v>66</v>
      </c>
      <c r="AB33" s="183">
        <f t="shared" si="4"/>
        <v>58.7</v>
      </c>
      <c r="AC33" s="184">
        <f t="shared" si="5"/>
        <v>7.3</v>
      </c>
      <c r="AD33" s="185">
        <f t="shared" si="6"/>
        <v>834.5978755690439</v>
      </c>
      <c r="AE33" s="186">
        <f t="shared" si="7"/>
        <v>742.286292362165</v>
      </c>
      <c r="AF33" s="187">
        <f t="shared" si="8"/>
        <v>92.31158320687912</v>
      </c>
      <c r="AG33" s="188">
        <f t="shared" si="9"/>
        <v>974.9620637329285</v>
      </c>
      <c r="AH33" s="189">
        <f t="shared" si="10"/>
        <v>140.36418816388468</v>
      </c>
      <c r="AI33" s="190">
        <f t="shared" si="11"/>
        <v>11.06060606060606</v>
      </c>
    </row>
    <row r="34" spans="1:35" s="180" customFormat="1" ht="19.5" customHeight="1">
      <c r="A34" s="108">
        <v>29</v>
      </c>
      <c r="B34" s="107" t="s">
        <v>40</v>
      </c>
      <c r="C34" s="163">
        <v>9038</v>
      </c>
      <c r="D34" s="164">
        <f t="shared" si="12"/>
        <v>152.3</v>
      </c>
      <c r="E34" s="160">
        <f t="shared" si="12"/>
        <v>150</v>
      </c>
      <c r="F34" s="160">
        <f t="shared" si="12"/>
        <v>2.3000000000000003</v>
      </c>
      <c r="G34" s="165">
        <f t="shared" si="1"/>
        <v>0</v>
      </c>
      <c r="H34" s="109">
        <v>0</v>
      </c>
      <c r="I34" s="109">
        <v>0</v>
      </c>
      <c r="J34" s="165">
        <f t="shared" si="13"/>
        <v>108.6</v>
      </c>
      <c r="K34" s="109">
        <v>108</v>
      </c>
      <c r="L34" s="109">
        <v>0.6</v>
      </c>
      <c r="M34" s="165">
        <f t="shared" si="14"/>
        <v>6.7</v>
      </c>
      <c r="N34" s="109">
        <v>6.2</v>
      </c>
      <c r="O34" s="109">
        <v>0.5</v>
      </c>
      <c r="P34" s="165">
        <f t="shared" si="15"/>
        <v>23.6</v>
      </c>
      <c r="Q34" s="109">
        <v>23.5</v>
      </c>
      <c r="R34" s="109">
        <v>0.1</v>
      </c>
      <c r="S34" s="165">
        <f t="shared" si="16"/>
        <v>0</v>
      </c>
      <c r="T34" s="109">
        <v>0</v>
      </c>
      <c r="U34" s="109">
        <v>0</v>
      </c>
      <c r="V34" s="165">
        <f>SUM(W34:X34)</f>
        <v>13.4</v>
      </c>
      <c r="W34" s="109">
        <v>12.3</v>
      </c>
      <c r="X34" s="109">
        <v>1.1</v>
      </c>
      <c r="Y34" s="182">
        <v>36.1</v>
      </c>
      <c r="Z34" s="166">
        <f t="shared" si="2"/>
        <v>188.4</v>
      </c>
      <c r="AA34" s="167">
        <f>SUM(AB34:AC34)</f>
        <v>152.29999999999998</v>
      </c>
      <c r="AB34" s="183">
        <f t="shared" si="4"/>
        <v>128.7</v>
      </c>
      <c r="AC34" s="184">
        <f t="shared" si="5"/>
        <v>23.6</v>
      </c>
      <c r="AD34" s="185">
        <f t="shared" si="6"/>
        <v>561.7024415431141</v>
      </c>
      <c r="AE34" s="186">
        <f t="shared" si="7"/>
        <v>474.662535959283</v>
      </c>
      <c r="AF34" s="187">
        <f t="shared" si="8"/>
        <v>87.03990558383124</v>
      </c>
      <c r="AG34" s="188">
        <f t="shared" si="9"/>
        <v>694.8439920336358</v>
      </c>
      <c r="AH34" s="189">
        <f t="shared" si="10"/>
        <v>133.1415504905215</v>
      </c>
      <c r="AI34" s="190">
        <f t="shared" si="11"/>
        <v>15.495732107682208</v>
      </c>
    </row>
    <row r="35" spans="1:35" s="181" customFormat="1" ht="19.5" customHeight="1">
      <c r="A35" s="108">
        <v>30</v>
      </c>
      <c r="B35" s="107" t="s">
        <v>41</v>
      </c>
      <c r="C35" s="163">
        <v>4226</v>
      </c>
      <c r="D35" s="164">
        <f>G35+J35+M35+P35+S35+V35</f>
        <v>81.5</v>
      </c>
      <c r="E35" s="160">
        <f>H35+K35+N35+Q35+T35+W35</f>
        <v>77.8</v>
      </c>
      <c r="F35" s="160">
        <f>I35+L35+O35+R35+U35+X35</f>
        <v>3.7</v>
      </c>
      <c r="G35" s="165">
        <f>SUM(H35:I35)</f>
        <v>0</v>
      </c>
      <c r="H35" s="109">
        <v>0</v>
      </c>
      <c r="I35" s="109">
        <v>0</v>
      </c>
      <c r="J35" s="165">
        <f>SUM(K35:L35)</f>
        <v>66</v>
      </c>
      <c r="K35" s="109">
        <v>63.3</v>
      </c>
      <c r="L35" s="109">
        <v>2.7</v>
      </c>
      <c r="M35" s="165">
        <f>SUM(N35:O35)</f>
        <v>2.7</v>
      </c>
      <c r="N35" s="109">
        <v>2.1</v>
      </c>
      <c r="O35" s="109">
        <v>0.6</v>
      </c>
      <c r="P35" s="165">
        <f>SUM(Q35:R35)</f>
        <v>12.8</v>
      </c>
      <c r="Q35" s="109">
        <v>12.4</v>
      </c>
      <c r="R35" s="109">
        <v>0.4</v>
      </c>
      <c r="S35" s="165">
        <f>SUM(T35:U35)</f>
        <v>0</v>
      </c>
      <c r="T35" s="109">
        <v>0</v>
      </c>
      <c r="U35" s="109">
        <v>0</v>
      </c>
      <c r="V35" s="165">
        <f>SUM(W35:X35)</f>
        <v>0</v>
      </c>
      <c r="W35" s="109">
        <v>0</v>
      </c>
      <c r="X35" s="109">
        <v>0</v>
      </c>
      <c r="Y35" s="182">
        <v>29</v>
      </c>
      <c r="Z35" s="166">
        <f>D35+Y35</f>
        <v>110.5</v>
      </c>
      <c r="AA35" s="167">
        <f t="shared" si="3"/>
        <v>81.5</v>
      </c>
      <c r="AB35" s="183">
        <f>G35+J35+M35+S35+V35</f>
        <v>68.7</v>
      </c>
      <c r="AC35" s="184">
        <f>P35</f>
        <v>12.8</v>
      </c>
      <c r="AD35" s="185">
        <f t="shared" si="6"/>
        <v>642.8458747436504</v>
      </c>
      <c r="AE35" s="186">
        <f t="shared" si="7"/>
        <v>541.8835778513962</v>
      </c>
      <c r="AF35" s="187">
        <f t="shared" si="8"/>
        <v>100.9622968922543</v>
      </c>
      <c r="AG35" s="188">
        <f t="shared" si="9"/>
        <v>871.5885786401641</v>
      </c>
      <c r="AH35" s="189">
        <f t="shared" si="10"/>
        <v>228.74270389651366</v>
      </c>
      <c r="AI35" s="190">
        <f>AC35*100/AA35</f>
        <v>15.705521472392638</v>
      </c>
    </row>
    <row r="36" spans="1:35" s="180" customFormat="1" ht="19.5" customHeight="1">
      <c r="A36" s="108">
        <v>31</v>
      </c>
      <c r="B36" s="107" t="s">
        <v>109</v>
      </c>
      <c r="C36" s="163">
        <v>5720</v>
      </c>
      <c r="D36" s="164">
        <f t="shared" si="12"/>
        <v>95.7</v>
      </c>
      <c r="E36" s="160">
        <f t="shared" si="12"/>
        <v>94.69999999999999</v>
      </c>
      <c r="F36" s="160">
        <f t="shared" si="12"/>
        <v>1</v>
      </c>
      <c r="G36" s="165">
        <f t="shared" si="1"/>
        <v>0</v>
      </c>
      <c r="H36" s="109">
        <v>0</v>
      </c>
      <c r="I36" s="109">
        <v>0</v>
      </c>
      <c r="J36" s="165">
        <f t="shared" si="13"/>
        <v>76.7</v>
      </c>
      <c r="K36" s="109">
        <v>76.3</v>
      </c>
      <c r="L36" s="109">
        <v>0.4</v>
      </c>
      <c r="M36" s="165">
        <f t="shared" si="14"/>
        <v>3.3</v>
      </c>
      <c r="N36" s="109">
        <v>3.3</v>
      </c>
      <c r="O36" s="109">
        <v>0</v>
      </c>
      <c r="P36" s="165">
        <f t="shared" si="15"/>
        <v>10.7</v>
      </c>
      <c r="Q36" s="109">
        <v>10.6</v>
      </c>
      <c r="R36" s="109">
        <v>0.1</v>
      </c>
      <c r="S36" s="165">
        <f t="shared" si="16"/>
        <v>0</v>
      </c>
      <c r="T36" s="109">
        <v>0</v>
      </c>
      <c r="U36" s="109">
        <v>0</v>
      </c>
      <c r="V36" s="165">
        <f>SUM(W36:X36)</f>
        <v>5</v>
      </c>
      <c r="W36" s="109">
        <v>4.5</v>
      </c>
      <c r="X36" s="109">
        <v>0.5</v>
      </c>
      <c r="Y36" s="182">
        <v>18.3</v>
      </c>
      <c r="Z36" s="166">
        <f t="shared" si="2"/>
        <v>114</v>
      </c>
      <c r="AA36" s="167">
        <f t="shared" si="3"/>
        <v>95.7</v>
      </c>
      <c r="AB36" s="183">
        <f t="shared" si="4"/>
        <v>85</v>
      </c>
      <c r="AC36" s="184">
        <f t="shared" si="5"/>
        <v>10.7</v>
      </c>
      <c r="AD36" s="185">
        <f t="shared" si="6"/>
        <v>557.6923076923076</v>
      </c>
      <c r="AE36" s="186">
        <f t="shared" si="7"/>
        <v>495.33799533799527</v>
      </c>
      <c r="AF36" s="187">
        <f t="shared" si="8"/>
        <v>62.35431235431234</v>
      </c>
      <c r="AG36" s="188">
        <f t="shared" si="9"/>
        <v>664.3356643356643</v>
      </c>
      <c r="AH36" s="189">
        <f t="shared" si="10"/>
        <v>106.64335664335664</v>
      </c>
      <c r="AI36" s="190">
        <f t="shared" si="11"/>
        <v>11.180773249738767</v>
      </c>
    </row>
    <row r="37" spans="1:35" s="180" customFormat="1" ht="19.5" customHeight="1">
      <c r="A37" s="108">
        <v>32</v>
      </c>
      <c r="B37" s="107" t="s">
        <v>111</v>
      </c>
      <c r="C37" s="163">
        <v>16509</v>
      </c>
      <c r="D37" s="164">
        <f t="shared" si="12"/>
        <v>317.90000000000003</v>
      </c>
      <c r="E37" s="160">
        <f t="shared" si="12"/>
        <v>269.6</v>
      </c>
      <c r="F37" s="160">
        <f t="shared" si="12"/>
        <v>48.3</v>
      </c>
      <c r="G37" s="165">
        <f t="shared" si="1"/>
        <v>0</v>
      </c>
      <c r="H37" s="109">
        <v>0</v>
      </c>
      <c r="I37" s="109">
        <v>0</v>
      </c>
      <c r="J37" s="165">
        <f t="shared" si="13"/>
        <v>257.3</v>
      </c>
      <c r="K37" s="109">
        <v>220.5</v>
      </c>
      <c r="L37" s="109">
        <v>36.8</v>
      </c>
      <c r="M37" s="165">
        <f t="shared" si="14"/>
        <v>21.3</v>
      </c>
      <c r="N37" s="109">
        <v>12.5</v>
      </c>
      <c r="O37" s="109">
        <v>8.8</v>
      </c>
      <c r="P37" s="165">
        <f t="shared" si="15"/>
        <v>39.300000000000004</v>
      </c>
      <c r="Q37" s="109">
        <v>36.6</v>
      </c>
      <c r="R37" s="109">
        <v>2.7</v>
      </c>
      <c r="S37" s="165">
        <f t="shared" si="16"/>
        <v>0</v>
      </c>
      <c r="T37" s="109">
        <v>0</v>
      </c>
      <c r="U37" s="109">
        <v>0</v>
      </c>
      <c r="V37" s="165">
        <f t="shared" si="17"/>
        <v>0</v>
      </c>
      <c r="W37" s="109">
        <v>0</v>
      </c>
      <c r="X37" s="109">
        <v>0</v>
      </c>
      <c r="Y37" s="182">
        <v>64.8</v>
      </c>
      <c r="Z37" s="166">
        <f t="shared" si="2"/>
        <v>382.70000000000005</v>
      </c>
      <c r="AA37" s="167">
        <f t="shared" si="3"/>
        <v>317.90000000000003</v>
      </c>
      <c r="AB37" s="183">
        <f t="shared" si="4"/>
        <v>278.6</v>
      </c>
      <c r="AC37" s="184">
        <f t="shared" si="5"/>
        <v>39.300000000000004</v>
      </c>
      <c r="AD37" s="185">
        <f t="shared" si="6"/>
        <v>641.8721101621339</v>
      </c>
      <c r="AE37" s="186">
        <f t="shared" si="7"/>
        <v>562.5214529448584</v>
      </c>
      <c r="AF37" s="187">
        <f t="shared" si="8"/>
        <v>79.35065721727543</v>
      </c>
      <c r="AG37" s="188">
        <f t="shared" si="9"/>
        <v>772.7098350394734</v>
      </c>
      <c r="AH37" s="189">
        <f t="shared" si="10"/>
        <v>130.83772487733964</v>
      </c>
      <c r="AI37" s="190">
        <f t="shared" si="11"/>
        <v>12.362378106322742</v>
      </c>
    </row>
    <row r="38" spans="1:35" s="180" customFormat="1" ht="19.5" customHeight="1" thickBot="1">
      <c r="A38" s="197">
        <v>33</v>
      </c>
      <c r="B38" s="198" t="s">
        <v>43</v>
      </c>
      <c r="C38" s="199">
        <v>12272</v>
      </c>
      <c r="D38" s="200">
        <f t="shared" si="12"/>
        <v>195.50000000000003</v>
      </c>
      <c r="E38" s="168">
        <f t="shared" si="12"/>
        <v>188.1</v>
      </c>
      <c r="F38" s="168">
        <f t="shared" si="12"/>
        <v>7.3999999999999995</v>
      </c>
      <c r="G38" s="201">
        <f t="shared" si="1"/>
        <v>0</v>
      </c>
      <c r="H38" s="202">
        <v>0</v>
      </c>
      <c r="I38" s="202">
        <v>0</v>
      </c>
      <c r="J38" s="201">
        <f t="shared" si="13"/>
        <v>143</v>
      </c>
      <c r="K38" s="202">
        <v>140.5</v>
      </c>
      <c r="L38" s="202">
        <v>2.5</v>
      </c>
      <c r="M38" s="201">
        <f t="shared" si="14"/>
        <v>7.4</v>
      </c>
      <c r="N38" s="202">
        <v>5.9</v>
      </c>
      <c r="O38" s="202">
        <v>1.5</v>
      </c>
      <c r="P38" s="201">
        <f t="shared" si="15"/>
        <v>26.8</v>
      </c>
      <c r="Q38" s="202">
        <v>26.7</v>
      </c>
      <c r="R38" s="202">
        <v>0.1</v>
      </c>
      <c r="S38" s="201">
        <f t="shared" si="16"/>
        <v>0</v>
      </c>
      <c r="T38" s="202">
        <v>0</v>
      </c>
      <c r="U38" s="202">
        <v>0</v>
      </c>
      <c r="V38" s="201">
        <f t="shared" si="17"/>
        <v>18.3</v>
      </c>
      <c r="W38" s="202">
        <v>15</v>
      </c>
      <c r="X38" s="202">
        <v>3.3</v>
      </c>
      <c r="Y38" s="203">
        <v>54.9</v>
      </c>
      <c r="Z38" s="204">
        <f t="shared" si="2"/>
        <v>250.40000000000003</v>
      </c>
      <c r="AA38" s="205">
        <f t="shared" si="3"/>
        <v>195.50000000000003</v>
      </c>
      <c r="AB38" s="206">
        <f t="shared" si="4"/>
        <v>168.70000000000002</v>
      </c>
      <c r="AC38" s="207">
        <f t="shared" si="5"/>
        <v>26.8</v>
      </c>
      <c r="AD38" s="208">
        <f t="shared" si="6"/>
        <v>531.0191221208171</v>
      </c>
      <c r="AE38" s="209">
        <f t="shared" si="7"/>
        <v>458.22468491960024</v>
      </c>
      <c r="AF38" s="210">
        <f t="shared" si="8"/>
        <v>72.79443720121687</v>
      </c>
      <c r="AG38" s="211">
        <f t="shared" si="9"/>
        <v>680.1390699695785</v>
      </c>
      <c r="AH38" s="212">
        <f t="shared" si="10"/>
        <v>149.11994784876143</v>
      </c>
      <c r="AI38" s="213">
        <f t="shared" si="11"/>
        <v>13.708439897698208</v>
      </c>
    </row>
    <row r="39" spans="1:34" s="12" customFormat="1" ht="15" customHeight="1">
      <c r="A39" s="13"/>
      <c r="C39" s="13"/>
      <c r="D39" s="7"/>
      <c r="E39" s="14"/>
      <c r="F39" s="14"/>
      <c r="AD39" s="15"/>
      <c r="AE39" s="15"/>
      <c r="AF39" s="15"/>
      <c r="AG39" s="15"/>
      <c r="AH39" s="15"/>
    </row>
    <row r="40" spans="1:34" s="12" customFormat="1" ht="15" customHeight="1">
      <c r="A40" s="13"/>
      <c r="C40" s="13"/>
      <c r="D40" s="7"/>
      <c r="E40" s="14"/>
      <c r="F40" s="14"/>
      <c r="AD40" s="15"/>
      <c r="AE40" s="15"/>
      <c r="AF40" s="15"/>
      <c r="AG40" s="15"/>
      <c r="AH40" s="15"/>
    </row>
    <row r="41" spans="1:34" s="12" customFormat="1" ht="15" customHeight="1">
      <c r="A41" s="13"/>
      <c r="C41" s="13"/>
      <c r="D41" s="16"/>
      <c r="E41" s="14"/>
      <c r="F41" s="14"/>
      <c r="AD41" s="15"/>
      <c r="AE41" s="15"/>
      <c r="AF41" s="15"/>
      <c r="AG41" s="15"/>
      <c r="AH41" s="15"/>
    </row>
    <row r="42" spans="1:34" s="12" customFormat="1" ht="15" customHeight="1">
      <c r="A42" s="13"/>
      <c r="C42" s="13"/>
      <c r="D42" s="16"/>
      <c r="E42" s="14"/>
      <c r="F42" s="14"/>
      <c r="AD42" s="15"/>
      <c r="AE42" s="15"/>
      <c r="AF42" s="15"/>
      <c r="AG42" s="15"/>
      <c r="AH42" s="15"/>
    </row>
    <row r="43" spans="1:34" s="12" customFormat="1" ht="15" customHeight="1">
      <c r="A43" s="13"/>
      <c r="C43" s="13"/>
      <c r="D43" s="16"/>
      <c r="E43" s="14"/>
      <c r="F43" s="14"/>
      <c r="AD43" s="15"/>
      <c r="AE43" s="15"/>
      <c r="AF43" s="15"/>
      <c r="AG43" s="15"/>
      <c r="AH43" s="15"/>
    </row>
    <row r="44" spans="1:34" s="12" customFormat="1" ht="15" customHeight="1">
      <c r="A44" s="13"/>
      <c r="C44" s="13"/>
      <c r="D44" s="16"/>
      <c r="E44" s="14"/>
      <c r="F44" s="14"/>
      <c r="AD44" s="15"/>
      <c r="AE44" s="15"/>
      <c r="AF44" s="15"/>
      <c r="AG44" s="15"/>
      <c r="AH44" s="15"/>
    </row>
    <row r="45" spans="1:34" s="12" customFormat="1" ht="15" customHeight="1">
      <c r="A45" s="13"/>
      <c r="C45" s="13"/>
      <c r="D45" s="16"/>
      <c r="E45" s="14"/>
      <c r="F45" s="14"/>
      <c r="AD45" s="15"/>
      <c r="AE45" s="15"/>
      <c r="AF45" s="15"/>
      <c r="AG45" s="15"/>
      <c r="AH45" s="15"/>
    </row>
    <row r="46" spans="1:34" s="12" customFormat="1" ht="15" customHeight="1">
      <c r="A46" s="13"/>
      <c r="C46" s="13"/>
      <c r="D46" s="16"/>
      <c r="E46" s="14"/>
      <c r="F46" s="14"/>
      <c r="AD46" s="15"/>
      <c r="AE46" s="15"/>
      <c r="AF46" s="15"/>
      <c r="AG46" s="15"/>
      <c r="AH46" s="15"/>
    </row>
    <row r="47" spans="1:34" s="12" customFormat="1" ht="15" customHeight="1">
      <c r="A47" s="13"/>
      <c r="C47" s="13"/>
      <c r="D47" s="16"/>
      <c r="E47" s="14"/>
      <c r="F47" s="14"/>
      <c r="AD47" s="15"/>
      <c r="AE47" s="15"/>
      <c r="AF47" s="15"/>
      <c r="AG47" s="15"/>
      <c r="AH47" s="15"/>
    </row>
    <row r="48" spans="1:34" s="12" customFormat="1" ht="15" customHeight="1">
      <c r="A48" s="13"/>
      <c r="C48" s="13"/>
      <c r="D48" s="16"/>
      <c r="E48" s="14"/>
      <c r="F48" s="14"/>
      <c r="AD48" s="15"/>
      <c r="AE48" s="15"/>
      <c r="AF48" s="15"/>
      <c r="AG48" s="15"/>
      <c r="AH48" s="15"/>
    </row>
    <row r="49" spans="1:34" s="12" customFormat="1" ht="15" customHeight="1">
      <c r="A49" s="13"/>
      <c r="C49" s="13"/>
      <c r="D49" s="16"/>
      <c r="E49" s="14"/>
      <c r="F49" s="14"/>
      <c r="AD49" s="15"/>
      <c r="AE49" s="15"/>
      <c r="AF49" s="15"/>
      <c r="AG49" s="15"/>
      <c r="AH49" s="15"/>
    </row>
    <row r="50" spans="1:34" s="12" customFormat="1" ht="15" customHeight="1">
      <c r="A50" s="13"/>
      <c r="C50" s="13"/>
      <c r="D50" s="16"/>
      <c r="E50" s="14"/>
      <c r="F50" s="14"/>
      <c r="AD50" s="15"/>
      <c r="AE50" s="15"/>
      <c r="AF50" s="15"/>
      <c r="AG50" s="15"/>
      <c r="AH50" s="15"/>
    </row>
    <row r="51" spans="1:34" s="12" customFormat="1" ht="15" customHeight="1">
      <c r="A51" s="13"/>
      <c r="C51" s="13"/>
      <c r="D51" s="16"/>
      <c r="E51" s="14"/>
      <c r="F51" s="14"/>
      <c r="AD51" s="15"/>
      <c r="AE51" s="15"/>
      <c r="AF51" s="15"/>
      <c r="AG51" s="15"/>
      <c r="AH51" s="15"/>
    </row>
    <row r="52" spans="1:34" s="12" customFormat="1" ht="15" customHeight="1">
      <c r="A52" s="13"/>
      <c r="C52" s="13"/>
      <c r="D52" s="16"/>
      <c r="E52" s="14"/>
      <c r="F52" s="14"/>
      <c r="AD52" s="15"/>
      <c r="AE52" s="15"/>
      <c r="AF52" s="15"/>
      <c r="AG52" s="15"/>
      <c r="AH52" s="15"/>
    </row>
    <row r="53" spans="1:34" s="12" customFormat="1" ht="15" customHeight="1">
      <c r="A53" s="13"/>
      <c r="C53" s="13"/>
      <c r="D53" s="16"/>
      <c r="E53" s="14"/>
      <c r="F53" s="14"/>
      <c r="AD53" s="15"/>
      <c r="AE53" s="15"/>
      <c r="AF53" s="15"/>
      <c r="AG53" s="15"/>
      <c r="AH53" s="15"/>
    </row>
    <row r="54" spans="1:34" s="12" customFormat="1" ht="15" customHeight="1">
      <c r="A54" s="13"/>
      <c r="C54" s="13"/>
      <c r="D54" s="16"/>
      <c r="E54" s="14"/>
      <c r="F54" s="14"/>
      <c r="AD54" s="15"/>
      <c r="AE54" s="15"/>
      <c r="AF54" s="15"/>
      <c r="AG54" s="15"/>
      <c r="AH54" s="15"/>
    </row>
    <row r="55" spans="1:34" s="12" customFormat="1" ht="15" customHeight="1">
      <c r="A55" s="13"/>
      <c r="C55" s="13"/>
      <c r="D55" s="16"/>
      <c r="E55" s="14"/>
      <c r="F55" s="14"/>
      <c r="AD55" s="15"/>
      <c r="AE55" s="15"/>
      <c r="AF55" s="15"/>
      <c r="AG55" s="15"/>
      <c r="AH55" s="15"/>
    </row>
    <row r="56" spans="1:34" s="12" customFormat="1" ht="15" customHeight="1">
      <c r="A56" s="13"/>
      <c r="C56" s="13"/>
      <c r="D56" s="16"/>
      <c r="E56" s="14"/>
      <c r="F56" s="14"/>
      <c r="AD56" s="15"/>
      <c r="AE56" s="15"/>
      <c r="AF56" s="15"/>
      <c r="AG56" s="15"/>
      <c r="AH56" s="15"/>
    </row>
    <row r="57" spans="1:34" s="12" customFormat="1" ht="15" customHeight="1">
      <c r="A57" s="13"/>
      <c r="C57" s="13"/>
      <c r="D57" s="16"/>
      <c r="E57" s="14"/>
      <c r="F57" s="14"/>
      <c r="AD57" s="15"/>
      <c r="AE57" s="15"/>
      <c r="AF57" s="15"/>
      <c r="AG57" s="15"/>
      <c r="AH57" s="15"/>
    </row>
    <row r="58" spans="1:34" s="12" customFormat="1" ht="15" customHeight="1">
      <c r="A58" s="13"/>
      <c r="C58" s="13"/>
      <c r="D58" s="16"/>
      <c r="E58" s="14"/>
      <c r="F58" s="14"/>
      <c r="AD58" s="15"/>
      <c r="AE58" s="15"/>
      <c r="AF58" s="15"/>
      <c r="AG58" s="15"/>
      <c r="AH58" s="15"/>
    </row>
    <row r="59" spans="1:34" s="12" customFormat="1" ht="15" customHeight="1">
      <c r="A59" s="13"/>
      <c r="C59" s="13"/>
      <c r="D59" s="16"/>
      <c r="E59" s="14"/>
      <c r="F59" s="14"/>
      <c r="AD59" s="15"/>
      <c r="AE59" s="15"/>
      <c r="AF59" s="15"/>
      <c r="AG59" s="15"/>
      <c r="AH59" s="15"/>
    </row>
    <row r="60" spans="1:34" s="12" customFormat="1" ht="15" customHeight="1">
      <c r="A60" s="13"/>
      <c r="C60" s="13"/>
      <c r="D60" s="16"/>
      <c r="E60" s="14"/>
      <c r="F60" s="14"/>
      <c r="AD60" s="15"/>
      <c r="AE60" s="15"/>
      <c r="AF60" s="15"/>
      <c r="AG60" s="15"/>
      <c r="AH60" s="15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1">
      <selection activeCell="I26" sqref="I26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347" t="s">
        <v>118</v>
      </c>
      <c r="B1" s="348"/>
      <c r="C1" s="353" t="s">
        <v>0</v>
      </c>
      <c r="D1" s="130"/>
      <c r="E1" s="131"/>
      <c r="F1" s="131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3"/>
      <c r="AA1" s="331" t="s">
        <v>1</v>
      </c>
      <c r="AB1" s="332"/>
      <c r="AC1" s="333"/>
      <c r="AD1" s="337" t="s">
        <v>2</v>
      </c>
      <c r="AE1" s="337"/>
      <c r="AF1" s="337"/>
      <c r="AG1" s="341" t="s">
        <v>3</v>
      </c>
      <c r="AH1" s="344" t="s">
        <v>4</v>
      </c>
      <c r="AI1" s="316" t="s">
        <v>5</v>
      </c>
    </row>
    <row r="2" spans="1:35" ht="19.5" customHeight="1">
      <c r="A2" s="349"/>
      <c r="B2" s="350"/>
      <c r="C2" s="354"/>
      <c r="D2" s="319" t="s">
        <v>1</v>
      </c>
      <c r="E2" s="320"/>
      <c r="F2" s="321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4"/>
      <c r="Y2" s="325" t="s">
        <v>6</v>
      </c>
      <c r="Z2" s="327" t="s">
        <v>7</v>
      </c>
      <c r="AA2" s="334"/>
      <c r="AB2" s="335"/>
      <c r="AC2" s="336"/>
      <c r="AD2" s="338"/>
      <c r="AE2" s="338"/>
      <c r="AF2" s="338"/>
      <c r="AG2" s="342"/>
      <c r="AH2" s="345"/>
      <c r="AI2" s="317"/>
    </row>
    <row r="3" spans="1:35" ht="19.5" customHeight="1">
      <c r="A3" s="349"/>
      <c r="B3" s="350"/>
      <c r="C3" s="354"/>
      <c r="D3" s="322"/>
      <c r="E3" s="320"/>
      <c r="F3" s="320"/>
      <c r="G3" s="329" t="s">
        <v>8</v>
      </c>
      <c r="H3" s="330"/>
      <c r="I3" s="330"/>
      <c r="J3" s="329" t="s">
        <v>9</v>
      </c>
      <c r="K3" s="330"/>
      <c r="L3" s="330"/>
      <c r="M3" s="329" t="s">
        <v>10</v>
      </c>
      <c r="N3" s="330"/>
      <c r="O3" s="330"/>
      <c r="P3" s="329" t="s">
        <v>11</v>
      </c>
      <c r="Q3" s="330"/>
      <c r="R3" s="330"/>
      <c r="S3" s="329" t="s">
        <v>12</v>
      </c>
      <c r="T3" s="330"/>
      <c r="U3" s="330"/>
      <c r="V3" s="329" t="s">
        <v>13</v>
      </c>
      <c r="W3" s="330"/>
      <c r="X3" s="330"/>
      <c r="Y3" s="325"/>
      <c r="Z3" s="327"/>
      <c r="AA3" s="334"/>
      <c r="AB3" s="335"/>
      <c r="AC3" s="336"/>
      <c r="AD3" s="338"/>
      <c r="AE3" s="338"/>
      <c r="AF3" s="338"/>
      <c r="AG3" s="342"/>
      <c r="AH3" s="345"/>
      <c r="AI3" s="317"/>
    </row>
    <row r="4" spans="1:35" ht="19.5" customHeight="1" thickBot="1">
      <c r="A4" s="351"/>
      <c r="B4" s="352"/>
      <c r="C4" s="355"/>
      <c r="D4" s="134" t="s">
        <v>14</v>
      </c>
      <c r="E4" s="135" t="s">
        <v>15</v>
      </c>
      <c r="F4" s="135" t="s">
        <v>16</v>
      </c>
      <c r="G4" s="136" t="s">
        <v>14</v>
      </c>
      <c r="H4" s="137" t="s">
        <v>15</v>
      </c>
      <c r="I4" s="137" t="s">
        <v>16</v>
      </c>
      <c r="J4" s="136" t="s">
        <v>14</v>
      </c>
      <c r="K4" s="137" t="s">
        <v>15</v>
      </c>
      <c r="L4" s="137" t="s">
        <v>16</v>
      </c>
      <c r="M4" s="136" t="s">
        <v>14</v>
      </c>
      <c r="N4" s="137" t="s">
        <v>15</v>
      </c>
      <c r="O4" s="137" t="s">
        <v>16</v>
      </c>
      <c r="P4" s="136" t="s">
        <v>14</v>
      </c>
      <c r="Q4" s="137" t="s">
        <v>15</v>
      </c>
      <c r="R4" s="137" t="s">
        <v>16</v>
      </c>
      <c r="S4" s="136" t="s">
        <v>14</v>
      </c>
      <c r="T4" s="137" t="s">
        <v>15</v>
      </c>
      <c r="U4" s="137" t="s">
        <v>16</v>
      </c>
      <c r="V4" s="136" t="s">
        <v>14</v>
      </c>
      <c r="W4" s="137" t="s">
        <v>15</v>
      </c>
      <c r="X4" s="137" t="s">
        <v>16</v>
      </c>
      <c r="Y4" s="326"/>
      <c r="Z4" s="328"/>
      <c r="AA4" s="138" t="s">
        <v>14</v>
      </c>
      <c r="AB4" s="137" t="s">
        <v>97</v>
      </c>
      <c r="AC4" s="139" t="s">
        <v>17</v>
      </c>
      <c r="AD4" s="140"/>
      <c r="AE4" s="141" t="s">
        <v>97</v>
      </c>
      <c r="AF4" s="142" t="s">
        <v>17</v>
      </c>
      <c r="AG4" s="343"/>
      <c r="AH4" s="346"/>
      <c r="AI4" s="318"/>
    </row>
    <row r="5" spans="1:35" s="2" customFormat="1" ht="39.75" customHeight="1" thickBot="1">
      <c r="A5" s="339" t="s">
        <v>18</v>
      </c>
      <c r="B5" s="340"/>
      <c r="C5" s="143">
        <f>SUM(C6:C38)</f>
        <v>1237405</v>
      </c>
      <c r="D5" s="144">
        <f>SUM(E5:F5)</f>
        <v>23552.800000000007</v>
      </c>
      <c r="E5" s="145">
        <f>SUM(E6:E38)</f>
        <v>21910.000000000007</v>
      </c>
      <c r="F5" s="145">
        <f>SUM(F6:F38)</f>
        <v>1642.7999999999997</v>
      </c>
      <c r="G5" s="146">
        <f aca="true" t="shared" si="0" ref="G5:AC5">SUM(G6:G38)</f>
        <v>526.6</v>
      </c>
      <c r="H5" s="146">
        <f t="shared" si="0"/>
        <v>526.6</v>
      </c>
      <c r="I5" s="146">
        <f t="shared" si="0"/>
        <v>0</v>
      </c>
      <c r="J5" s="146">
        <f t="shared" si="0"/>
        <v>18422.800000000003</v>
      </c>
      <c r="K5" s="146">
        <f t="shared" si="0"/>
        <v>17405.199999999993</v>
      </c>
      <c r="L5" s="146">
        <f t="shared" si="0"/>
        <v>1017.5999999999999</v>
      </c>
      <c r="M5" s="146">
        <f t="shared" si="0"/>
        <v>1076.9999999999995</v>
      </c>
      <c r="N5" s="146">
        <f t="shared" si="0"/>
        <v>816.7</v>
      </c>
      <c r="O5" s="146">
        <f t="shared" si="0"/>
        <v>260.29999999999995</v>
      </c>
      <c r="P5" s="146">
        <f t="shared" si="0"/>
        <v>2953.2999999999993</v>
      </c>
      <c r="Q5" s="146">
        <f t="shared" si="0"/>
        <v>2863.1000000000004</v>
      </c>
      <c r="R5" s="146">
        <f t="shared" si="0"/>
        <v>90.2</v>
      </c>
      <c r="S5" s="146">
        <f t="shared" si="0"/>
        <v>0.5</v>
      </c>
      <c r="T5" s="146">
        <f t="shared" si="0"/>
        <v>0.4</v>
      </c>
      <c r="U5" s="146">
        <f t="shared" si="0"/>
        <v>0.1</v>
      </c>
      <c r="V5" s="146">
        <f t="shared" si="0"/>
        <v>572.6</v>
      </c>
      <c r="W5" s="146">
        <f t="shared" si="0"/>
        <v>298.00000000000006</v>
      </c>
      <c r="X5" s="146">
        <f t="shared" si="0"/>
        <v>274.6</v>
      </c>
      <c r="Y5" s="147">
        <f t="shared" si="0"/>
        <v>11487.000000000002</v>
      </c>
      <c r="Z5" s="148">
        <f t="shared" si="0"/>
        <v>35039.8</v>
      </c>
      <c r="AA5" s="149">
        <f t="shared" si="0"/>
        <v>23552.799999999992</v>
      </c>
      <c r="AB5" s="150">
        <f t="shared" si="0"/>
        <v>20599.499999999993</v>
      </c>
      <c r="AC5" s="151">
        <f t="shared" si="0"/>
        <v>2953.2999999999993</v>
      </c>
      <c r="AD5" s="152">
        <f>AA5/C5/31*1000000</f>
        <v>614.0008662769939</v>
      </c>
      <c r="AE5" s="153">
        <f>AB5/C5/31*1000000</f>
        <v>537.0109220505815</v>
      </c>
      <c r="AF5" s="154">
        <f>AC5/C5/31*1000000</f>
        <v>76.9899442264124</v>
      </c>
      <c r="AG5" s="155">
        <f>Z5/C5/31*1000000</f>
        <v>913.4568948988069</v>
      </c>
      <c r="AH5" s="156">
        <f>Y5/C5/31*1000000</f>
        <v>299.4560286218128</v>
      </c>
      <c r="AI5" s="157">
        <f>AC5*100/AA5</f>
        <v>12.539061173193847</v>
      </c>
    </row>
    <row r="6" spans="1:35" s="180" customFormat="1" ht="19.5" customHeight="1" thickTop="1">
      <c r="A6" s="103">
        <v>1</v>
      </c>
      <c r="B6" s="104" t="s">
        <v>19</v>
      </c>
      <c r="C6" s="158">
        <v>288584</v>
      </c>
      <c r="D6" s="159">
        <f>G6+J6+M6+P6+S6+V6</f>
        <v>5503.799999999999</v>
      </c>
      <c r="E6" s="160">
        <f>H6+K6+N6+Q6+T6+W6</f>
        <v>5423.7</v>
      </c>
      <c r="F6" s="160">
        <f>I6+L6+O6+R6+U6+X6</f>
        <v>80.1</v>
      </c>
      <c r="G6" s="161">
        <f aca="true" t="shared" si="1" ref="G6:G38">SUM(H6:I6)</f>
        <v>0</v>
      </c>
      <c r="H6" s="105">
        <v>0</v>
      </c>
      <c r="I6" s="105">
        <v>0</v>
      </c>
      <c r="J6" s="161">
        <f>SUM(K6:L6)</f>
        <v>4295.7</v>
      </c>
      <c r="K6" s="105">
        <v>4242.7</v>
      </c>
      <c r="L6" s="105">
        <v>53</v>
      </c>
      <c r="M6" s="161">
        <f>SUM(N6:O6)</f>
        <v>296.20000000000005</v>
      </c>
      <c r="N6" s="105">
        <v>292.1</v>
      </c>
      <c r="O6" s="105">
        <v>4.1</v>
      </c>
      <c r="P6" s="161">
        <f>SUM(Q6:R6)</f>
        <v>813.5</v>
      </c>
      <c r="Q6" s="105">
        <v>810.9</v>
      </c>
      <c r="R6" s="105">
        <v>2.6</v>
      </c>
      <c r="S6" s="161">
        <f>SUM(T6:U6)</f>
        <v>0</v>
      </c>
      <c r="T6" s="105">
        <v>0</v>
      </c>
      <c r="U6" s="105">
        <v>0</v>
      </c>
      <c r="V6" s="161">
        <f>SUM(W6:X6)</f>
        <v>98.4</v>
      </c>
      <c r="W6" s="105">
        <v>78</v>
      </c>
      <c r="X6" s="105">
        <v>20.4</v>
      </c>
      <c r="Y6" s="170">
        <v>3664.7</v>
      </c>
      <c r="Z6" s="162">
        <f aca="true" t="shared" si="2" ref="Z6:Z38">D6+Y6</f>
        <v>9168.5</v>
      </c>
      <c r="AA6" s="171">
        <f aca="true" t="shared" si="3" ref="AA6:AA38">SUM(AB6:AC6)</f>
        <v>5503.799999999999</v>
      </c>
      <c r="AB6" s="172">
        <f aca="true" t="shared" si="4" ref="AB6:AB38">G6+J6+M6+S6+V6</f>
        <v>4690.299999999999</v>
      </c>
      <c r="AC6" s="173">
        <f aca="true" t="shared" si="5" ref="AC6:AC38">P6</f>
        <v>813.5</v>
      </c>
      <c r="AD6" s="174">
        <f aca="true" t="shared" si="6" ref="AD6:AD38">AA6/C6/31*1000000</f>
        <v>615.2175293289681</v>
      </c>
      <c r="AE6" s="175">
        <f aca="true" t="shared" si="7" ref="AE6:AE38">AB6/C6/31*1000000</f>
        <v>524.2840905940731</v>
      </c>
      <c r="AF6" s="176">
        <f aca="true" t="shared" si="8" ref="AF6:AF38">AC6/C6/31*1000000</f>
        <v>90.9334387348951</v>
      </c>
      <c r="AG6" s="177">
        <f aca="true" t="shared" si="9" ref="AG6:AG38">Z6/C6/31*1000000</f>
        <v>1024.859536620634</v>
      </c>
      <c r="AH6" s="178">
        <f aca="true" t="shared" si="10" ref="AH6:AH38">Y6/C6/31*1000000</f>
        <v>409.64200729166566</v>
      </c>
      <c r="AI6" s="179">
        <f aca="true" t="shared" si="11" ref="AI6:AI38">AC6*100/AA6</f>
        <v>14.780696973000474</v>
      </c>
    </row>
    <row r="7" spans="1:35" s="181" customFormat="1" ht="19.5" customHeight="1">
      <c r="A7" s="102">
        <v>2</v>
      </c>
      <c r="B7" s="106" t="s">
        <v>20</v>
      </c>
      <c r="C7" s="163">
        <v>51895</v>
      </c>
      <c r="D7" s="159">
        <f aca="true" t="shared" si="12" ref="D7:F38">G7+J7+M7+P7+S7+V7</f>
        <v>1165.7000000000003</v>
      </c>
      <c r="E7" s="160">
        <f t="shared" si="12"/>
        <v>995.0000000000001</v>
      </c>
      <c r="F7" s="160">
        <f t="shared" si="12"/>
        <v>170.7</v>
      </c>
      <c r="G7" s="161">
        <f>SUM(H7:I7)</f>
        <v>0</v>
      </c>
      <c r="H7" s="105">
        <v>0</v>
      </c>
      <c r="I7" s="105">
        <v>0</v>
      </c>
      <c r="J7" s="161">
        <f>SUM(K7:L7)</f>
        <v>941.6</v>
      </c>
      <c r="K7" s="105">
        <v>864.2</v>
      </c>
      <c r="L7" s="105">
        <v>77.4</v>
      </c>
      <c r="M7" s="161">
        <f>SUM(N7:O7)</f>
        <v>39.7</v>
      </c>
      <c r="N7" s="105">
        <v>23.6</v>
      </c>
      <c r="O7" s="105">
        <v>16.1</v>
      </c>
      <c r="P7" s="161">
        <f>SUM(Q7:R7)</f>
        <v>133.5</v>
      </c>
      <c r="Q7" s="105">
        <v>101.6</v>
      </c>
      <c r="R7" s="105">
        <v>31.9</v>
      </c>
      <c r="S7" s="161">
        <f>SUM(T7:U7)</f>
        <v>0</v>
      </c>
      <c r="T7" s="105">
        <v>0</v>
      </c>
      <c r="U7" s="105">
        <v>0</v>
      </c>
      <c r="V7" s="161">
        <f>SUM(W7:X7)</f>
        <v>50.9</v>
      </c>
      <c r="W7" s="105">
        <v>5.6</v>
      </c>
      <c r="X7" s="105">
        <v>45.3</v>
      </c>
      <c r="Y7" s="170">
        <v>536.7</v>
      </c>
      <c r="Z7" s="162">
        <f>D7+Y7</f>
        <v>1702.4000000000003</v>
      </c>
      <c r="AA7" s="171">
        <f>SUM(AB7:AC7)</f>
        <v>1165.7</v>
      </c>
      <c r="AB7" s="172">
        <f>G7+J7+M7+S7+V7</f>
        <v>1032.2</v>
      </c>
      <c r="AC7" s="173">
        <f>P7</f>
        <v>133.5</v>
      </c>
      <c r="AD7" s="174">
        <f t="shared" si="6"/>
        <v>724.6020966654131</v>
      </c>
      <c r="AE7" s="175">
        <f t="shared" si="7"/>
        <v>641.618155767384</v>
      </c>
      <c r="AF7" s="176">
        <f t="shared" si="8"/>
        <v>82.9839408980292</v>
      </c>
      <c r="AG7" s="177">
        <f t="shared" si="9"/>
        <v>1058.216187152097</v>
      </c>
      <c r="AH7" s="178">
        <f t="shared" si="10"/>
        <v>333.6140904866837</v>
      </c>
      <c r="AI7" s="179">
        <f>AC7*100/AA7</f>
        <v>11.452346229733207</v>
      </c>
    </row>
    <row r="8" spans="1:35" s="181" customFormat="1" ht="19.5" customHeight="1">
      <c r="A8" s="102">
        <v>3</v>
      </c>
      <c r="B8" s="107" t="s">
        <v>21</v>
      </c>
      <c r="C8" s="163">
        <v>35986</v>
      </c>
      <c r="D8" s="159">
        <f t="shared" si="12"/>
        <v>759.8</v>
      </c>
      <c r="E8" s="160">
        <f t="shared" si="12"/>
        <v>654.1999999999999</v>
      </c>
      <c r="F8" s="160">
        <f t="shared" si="12"/>
        <v>105.60000000000001</v>
      </c>
      <c r="G8" s="161">
        <f>SUM(H8:I8)</f>
        <v>0</v>
      </c>
      <c r="H8" s="105">
        <v>0</v>
      </c>
      <c r="I8" s="105">
        <v>0</v>
      </c>
      <c r="J8" s="161">
        <f>SUM(K8:L8)</f>
        <v>640.9</v>
      </c>
      <c r="K8" s="105">
        <v>578.3</v>
      </c>
      <c r="L8" s="105">
        <v>62.6</v>
      </c>
      <c r="M8" s="161">
        <f>SUM(N8:O8)</f>
        <v>83</v>
      </c>
      <c r="N8" s="105">
        <v>45.8</v>
      </c>
      <c r="O8" s="105">
        <v>37.2</v>
      </c>
      <c r="P8" s="161">
        <f>SUM(Q8:R8)</f>
        <v>35.9</v>
      </c>
      <c r="Q8" s="105">
        <v>30.1</v>
      </c>
      <c r="R8" s="105">
        <v>5.8</v>
      </c>
      <c r="S8" s="161">
        <f>SUM(T8:U8)</f>
        <v>0</v>
      </c>
      <c r="T8" s="105">
        <v>0</v>
      </c>
      <c r="U8" s="105">
        <v>0</v>
      </c>
      <c r="V8" s="161">
        <f>SUM(W8:X8)</f>
        <v>0</v>
      </c>
      <c r="W8" s="105">
        <v>0</v>
      </c>
      <c r="X8" s="105">
        <v>0</v>
      </c>
      <c r="Y8" s="170">
        <v>81.9</v>
      </c>
      <c r="Z8" s="162">
        <f>D8+Y8</f>
        <v>841.6999999999999</v>
      </c>
      <c r="AA8" s="171">
        <f>SUM(AB8:AC8)</f>
        <v>759.8</v>
      </c>
      <c r="AB8" s="172">
        <f>G8+J8+M8+S8+V8</f>
        <v>723.9</v>
      </c>
      <c r="AC8" s="173">
        <f>P8</f>
        <v>35.9</v>
      </c>
      <c r="AD8" s="174">
        <f t="shared" si="6"/>
        <v>681.0892407979447</v>
      </c>
      <c r="AE8" s="175">
        <f t="shared" si="7"/>
        <v>648.9082671935142</v>
      </c>
      <c r="AF8" s="176">
        <f t="shared" si="8"/>
        <v>32.18097360443039</v>
      </c>
      <c r="AG8" s="177">
        <f t="shared" si="9"/>
        <v>754.5048881016452</v>
      </c>
      <c r="AH8" s="178">
        <f t="shared" si="10"/>
        <v>73.41564730370055</v>
      </c>
      <c r="AI8" s="179">
        <f>AC8*100/AA8</f>
        <v>4.724927612529613</v>
      </c>
    </row>
    <row r="9" spans="1:35" s="180" customFormat="1" ht="19.5" customHeight="1">
      <c r="A9" s="108">
        <v>4</v>
      </c>
      <c r="B9" s="107" t="s">
        <v>22</v>
      </c>
      <c r="C9" s="163">
        <v>95415</v>
      </c>
      <c r="D9" s="164">
        <f t="shared" si="12"/>
        <v>1577.9</v>
      </c>
      <c r="E9" s="160">
        <f t="shared" si="12"/>
        <v>1535.0000000000002</v>
      </c>
      <c r="F9" s="160">
        <f t="shared" si="12"/>
        <v>42.9</v>
      </c>
      <c r="G9" s="165">
        <f t="shared" si="1"/>
        <v>0</v>
      </c>
      <c r="H9" s="109">
        <v>0</v>
      </c>
      <c r="I9" s="109">
        <v>0</v>
      </c>
      <c r="J9" s="165">
        <f aca="true" t="shared" si="13" ref="J9:J38">SUM(K9:L9)</f>
        <v>1369.7</v>
      </c>
      <c r="K9" s="109">
        <v>1339.4</v>
      </c>
      <c r="L9" s="109">
        <v>30.3</v>
      </c>
      <c r="M9" s="165">
        <f aca="true" t="shared" si="14" ref="M9:M38">SUM(N9:O9)</f>
        <v>73.4</v>
      </c>
      <c r="N9" s="109">
        <v>65.4</v>
      </c>
      <c r="O9" s="109">
        <v>8</v>
      </c>
      <c r="P9" s="165">
        <f aca="true" t="shared" si="15" ref="P9:P38">SUM(Q9:R9)</f>
        <v>130.2</v>
      </c>
      <c r="Q9" s="109">
        <v>130.2</v>
      </c>
      <c r="R9" s="109">
        <v>0</v>
      </c>
      <c r="S9" s="165">
        <f aca="true" t="shared" si="16" ref="S9:S38">SUM(T9:U9)</f>
        <v>0</v>
      </c>
      <c r="T9" s="109">
        <v>0</v>
      </c>
      <c r="U9" s="109">
        <v>0</v>
      </c>
      <c r="V9" s="165">
        <f aca="true" t="shared" si="17" ref="V9:V38">SUM(W9:X9)</f>
        <v>4.6</v>
      </c>
      <c r="W9" s="109">
        <v>0</v>
      </c>
      <c r="X9" s="109">
        <v>4.6</v>
      </c>
      <c r="Y9" s="182">
        <v>952.6</v>
      </c>
      <c r="Z9" s="166">
        <f t="shared" si="2"/>
        <v>2530.5</v>
      </c>
      <c r="AA9" s="167">
        <f t="shared" si="3"/>
        <v>1577.9</v>
      </c>
      <c r="AB9" s="183">
        <f t="shared" si="4"/>
        <v>1447.7</v>
      </c>
      <c r="AC9" s="184">
        <f t="shared" si="5"/>
        <v>130.2</v>
      </c>
      <c r="AD9" s="185">
        <f t="shared" si="6"/>
        <v>533.4590997222659</v>
      </c>
      <c r="AE9" s="186">
        <f t="shared" si="7"/>
        <v>489.44086359587067</v>
      </c>
      <c r="AF9" s="187">
        <f t="shared" si="8"/>
        <v>44.018236126395216</v>
      </c>
      <c r="AG9" s="188">
        <f t="shared" si="9"/>
        <v>855.5157182630038</v>
      </c>
      <c r="AH9" s="189">
        <f t="shared" si="10"/>
        <v>322.05661854073804</v>
      </c>
      <c r="AI9" s="190">
        <f t="shared" si="11"/>
        <v>8.251473477406678</v>
      </c>
    </row>
    <row r="10" spans="1:35" s="180" customFormat="1" ht="19.5" customHeight="1">
      <c r="A10" s="108">
        <v>5</v>
      </c>
      <c r="B10" s="107" t="s">
        <v>119</v>
      </c>
      <c r="C10" s="163">
        <v>92546</v>
      </c>
      <c r="D10" s="164">
        <f t="shared" si="12"/>
        <v>1474.3</v>
      </c>
      <c r="E10" s="160">
        <f t="shared" si="12"/>
        <v>1379.8000000000002</v>
      </c>
      <c r="F10" s="160">
        <f t="shared" si="12"/>
        <v>94.5</v>
      </c>
      <c r="G10" s="165">
        <f t="shared" si="1"/>
        <v>0</v>
      </c>
      <c r="H10" s="109">
        <v>0</v>
      </c>
      <c r="I10" s="109">
        <v>0</v>
      </c>
      <c r="J10" s="165">
        <f t="shared" si="13"/>
        <v>1137.7</v>
      </c>
      <c r="K10" s="109">
        <v>1066.4</v>
      </c>
      <c r="L10" s="109">
        <v>71.3</v>
      </c>
      <c r="M10" s="165">
        <f t="shared" si="14"/>
        <v>76.6</v>
      </c>
      <c r="N10" s="109">
        <v>53.4</v>
      </c>
      <c r="O10" s="109">
        <v>23.2</v>
      </c>
      <c r="P10" s="165">
        <f t="shared" si="15"/>
        <v>260</v>
      </c>
      <c r="Q10" s="109">
        <v>260</v>
      </c>
      <c r="R10" s="109">
        <v>0</v>
      </c>
      <c r="S10" s="165">
        <f t="shared" si="16"/>
        <v>0</v>
      </c>
      <c r="T10" s="109">
        <v>0</v>
      </c>
      <c r="U10" s="109">
        <v>0</v>
      </c>
      <c r="V10" s="165">
        <f t="shared" si="17"/>
        <v>0</v>
      </c>
      <c r="W10" s="109">
        <v>0</v>
      </c>
      <c r="X10" s="109">
        <v>0</v>
      </c>
      <c r="Y10" s="182">
        <v>740.2</v>
      </c>
      <c r="Z10" s="166">
        <f t="shared" si="2"/>
        <v>2214.5</v>
      </c>
      <c r="AA10" s="167">
        <f t="shared" si="3"/>
        <v>1474.3</v>
      </c>
      <c r="AB10" s="183">
        <f t="shared" si="4"/>
        <v>1214.3</v>
      </c>
      <c r="AC10" s="184">
        <f t="shared" si="5"/>
        <v>260</v>
      </c>
      <c r="AD10" s="185">
        <f t="shared" si="6"/>
        <v>513.8856840504077</v>
      </c>
      <c r="AE10" s="186">
        <f t="shared" si="7"/>
        <v>423.25943576097814</v>
      </c>
      <c r="AF10" s="187">
        <f t="shared" si="8"/>
        <v>90.62624828942957</v>
      </c>
      <c r="AG10" s="188">
        <f t="shared" si="9"/>
        <v>771.8916416805453</v>
      </c>
      <c r="AH10" s="189">
        <f t="shared" si="10"/>
        <v>258.0059576301376</v>
      </c>
      <c r="AI10" s="190">
        <f t="shared" si="11"/>
        <v>17.63548802821678</v>
      </c>
    </row>
    <row r="11" spans="1:36" s="180" customFormat="1" ht="19.5" customHeight="1">
      <c r="A11" s="108">
        <v>6</v>
      </c>
      <c r="B11" s="107" t="s">
        <v>120</v>
      </c>
      <c r="C11" s="163">
        <v>34747</v>
      </c>
      <c r="D11" s="164">
        <f>G11+J11+M11+P11+S11+V11</f>
        <v>800.1999999999999</v>
      </c>
      <c r="E11" s="160">
        <f t="shared" si="12"/>
        <v>689.4</v>
      </c>
      <c r="F11" s="160">
        <f t="shared" si="12"/>
        <v>110.80000000000001</v>
      </c>
      <c r="G11" s="165">
        <f>SUM(H11:I11)</f>
        <v>0</v>
      </c>
      <c r="H11" s="109">
        <v>0</v>
      </c>
      <c r="I11" s="109">
        <v>0</v>
      </c>
      <c r="J11" s="165">
        <f t="shared" si="13"/>
        <v>666.8</v>
      </c>
      <c r="K11" s="109">
        <v>581.4</v>
      </c>
      <c r="L11" s="109">
        <v>85.4</v>
      </c>
      <c r="M11" s="165">
        <f t="shared" si="14"/>
        <v>42.5</v>
      </c>
      <c r="N11" s="109">
        <v>22.8</v>
      </c>
      <c r="O11" s="109">
        <v>19.7</v>
      </c>
      <c r="P11" s="165">
        <f t="shared" si="15"/>
        <v>90.9</v>
      </c>
      <c r="Q11" s="109">
        <v>85.2</v>
      </c>
      <c r="R11" s="109">
        <v>5.7</v>
      </c>
      <c r="S11" s="165">
        <f t="shared" si="16"/>
        <v>0</v>
      </c>
      <c r="T11" s="109">
        <v>0</v>
      </c>
      <c r="U11" s="109">
        <v>0</v>
      </c>
      <c r="V11" s="165">
        <f t="shared" si="17"/>
        <v>0</v>
      </c>
      <c r="W11" s="109">
        <v>0</v>
      </c>
      <c r="X11" s="109">
        <v>0</v>
      </c>
      <c r="Y11" s="182">
        <v>310.1</v>
      </c>
      <c r="Z11" s="166">
        <f t="shared" si="2"/>
        <v>1110.3</v>
      </c>
      <c r="AA11" s="167">
        <f t="shared" si="3"/>
        <v>800.1999999999999</v>
      </c>
      <c r="AB11" s="183">
        <f t="shared" si="4"/>
        <v>709.3</v>
      </c>
      <c r="AC11" s="184">
        <f t="shared" si="5"/>
        <v>90.9</v>
      </c>
      <c r="AD11" s="185">
        <f t="shared" si="6"/>
        <v>742.8814926700563</v>
      </c>
      <c r="AE11" s="186">
        <f t="shared" si="7"/>
        <v>658.4926802685217</v>
      </c>
      <c r="AF11" s="187">
        <f t="shared" si="8"/>
        <v>84.38881240153479</v>
      </c>
      <c r="AG11" s="188">
        <f t="shared" si="9"/>
        <v>1030.7689593996045</v>
      </c>
      <c r="AH11" s="189">
        <f t="shared" si="10"/>
        <v>287.88746672954824</v>
      </c>
      <c r="AI11" s="190">
        <f t="shared" si="11"/>
        <v>11.359660084978756</v>
      </c>
      <c r="AJ11" s="191"/>
    </row>
    <row r="12" spans="1:35" s="180" customFormat="1" ht="19.5" customHeight="1">
      <c r="A12" s="108">
        <v>7</v>
      </c>
      <c r="B12" s="107" t="s">
        <v>25</v>
      </c>
      <c r="C12" s="163">
        <v>26669</v>
      </c>
      <c r="D12" s="164">
        <f>G12+J12+M12+P12+S12+V12</f>
        <v>520.6999999999999</v>
      </c>
      <c r="E12" s="160">
        <f>H12+K12+N12+Q12+T12+W12</f>
        <v>486.99999999999994</v>
      </c>
      <c r="F12" s="160">
        <f>I12+L12+O12+R12+U12+X12</f>
        <v>33.7</v>
      </c>
      <c r="G12" s="165">
        <f>SUM(H12:I12)</f>
        <v>0</v>
      </c>
      <c r="H12" s="109">
        <v>0</v>
      </c>
      <c r="I12" s="109">
        <v>0</v>
      </c>
      <c r="J12" s="165">
        <f>SUM(K12:L12)</f>
        <v>389.3</v>
      </c>
      <c r="K12" s="109">
        <v>371.8</v>
      </c>
      <c r="L12" s="109">
        <v>17.5</v>
      </c>
      <c r="M12" s="165">
        <f>SUM(N12:O12)</f>
        <v>26.799999999999997</v>
      </c>
      <c r="N12" s="109">
        <v>22.4</v>
      </c>
      <c r="O12" s="109">
        <v>4.4</v>
      </c>
      <c r="P12" s="165">
        <f>SUM(Q12:R12)</f>
        <v>96.8</v>
      </c>
      <c r="Q12" s="109">
        <v>87.6</v>
      </c>
      <c r="R12" s="109">
        <v>9.2</v>
      </c>
      <c r="S12" s="165">
        <f t="shared" si="16"/>
        <v>0.5</v>
      </c>
      <c r="T12" s="109">
        <v>0.4</v>
      </c>
      <c r="U12" s="109">
        <v>0.1</v>
      </c>
      <c r="V12" s="165">
        <f>SUM(W12:X12)</f>
        <v>7.3</v>
      </c>
      <c r="W12" s="109">
        <v>4.8</v>
      </c>
      <c r="X12" s="109">
        <v>2.5</v>
      </c>
      <c r="Y12" s="182">
        <v>193.4</v>
      </c>
      <c r="Z12" s="166">
        <f>D12+Y12</f>
        <v>714.0999999999999</v>
      </c>
      <c r="AA12" s="167">
        <f>SUM(AB12:AC12)</f>
        <v>520.7</v>
      </c>
      <c r="AB12" s="183">
        <f>G12+J12+M12+S12+V12</f>
        <v>423.90000000000003</v>
      </c>
      <c r="AC12" s="184">
        <f>P12</f>
        <v>96.8</v>
      </c>
      <c r="AD12" s="185">
        <f t="shared" si="6"/>
        <v>629.8239226648315</v>
      </c>
      <c r="AE12" s="186">
        <f t="shared" si="7"/>
        <v>512.7373935425811</v>
      </c>
      <c r="AF12" s="187">
        <f t="shared" si="8"/>
        <v>117.08652912225018</v>
      </c>
      <c r="AG12" s="188">
        <f t="shared" si="9"/>
        <v>863.7550665929633</v>
      </c>
      <c r="AH12" s="189">
        <f t="shared" si="10"/>
        <v>233.9311439281321</v>
      </c>
      <c r="AI12" s="190">
        <f>AC12*100/AA12</f>
        <v>18.590359131937774</v>
      </c>
    </row>
    <row r="13" spans="1:35" s="180" customFormat="1" ht="19.5" customHeight="1">
      <c r="A13" s="108">
        <v>8</v>
      </c>
      <c r="B13" s="107" t="s">
        <v>121</v>
      </c>
      <c r="C13" s="163">
        <v>115717</v>
      </c>
      <c r="D13" s="164">
        <f t="shared" si="12"/>
        <v>2079.1</v>
      </c>
      <c r="E13" s="160">
        <f t="shared" si="12"/>
        <v>1927.8000000000002</v>
      </c>
      <c r="F13" s="160">
        <f t="shared" si="12"/>
        <v>151.29999999999998</v>
      </c>
      <c r="G13" s="165">
        <f t="shared" si="1"/>
        <v>0</v>
      </c>
      <c r="H13" s="109">
        <v>0</v>
      </c>
      <c r="I13" s="109">
        <v>0</v>
      </c>
      <c r="J13" s="165">
        <f>SUM(K13:L13)</f>
        <v>1724</v>
      </c>
      <c r="K13" s="109">
        <v>1620.4</v>
      </c>
      <c r="L13" s="109">
        <v>103.6</v>
      </c>
      <c r="M13" s="165">
        <f t="shared" si="14"/>
        <v>111.30000000000001</v>
      </c>
      <c r="N13" s="109">
        <v>91.4</v>
      </c>
      <c r="O13" s="109">
        <v>19.9</v>
      </c>
      <c r="P13" s="165">
        <f t="shared" si="15"/>
        <v>200.29999999999998</v>
      </c>
      <c r="Q13" s="109">
        <v>200.2</v>
      </c>
      <c r="R13" s="109">
        <v>0.1</v>
      </c>
      <c r="S13" s="165">
        <f t="shared" si="16"/>
        <v>0</v>
      </c>
      <c r="T13" s="109">
        <v>0</v>
      </c>
      <c r="U13" s="109">
        <v>0</v>
      </c>
      <c r="V13" s="165">
        <f t="shared" si="17"/>
        <v>43.5</v>
      </c>
      <c r="W13" s="109">
        <v>15.8</v>
      </c>
      <c r="X13" s="109">
        <v>27.7</v>
      </c>
      <c r="Y13" s="182">
        <v>777.3</v>
      </c>
      <c r="Z13" s="166">
        <f t="shared" si="2"/>
        <v>2856.3999999999996</v>
      </c>
      <c r="AA13" s="167">
        <f t="shared" si="3"/>
        <v>2079.1</v>
      </c>
      <c r="AB13" s="183">
        <f t="shared" si="4"/>
        <v>1878.8</v>
      </c>
      <c r="AC13" s="184">
        <f t="shared" si="5"/>
        <v>200.29999999999998</v>
      </c>
      <c r="AD13" s="185">
        <f t="shared" si="6"/>
        <v>579.5841746284804</v>
      </c>
      <c r="AE13" s="186">
        <f t="shared" si="7"/>
        <v>523.7471729556005</v>
      </c>
      <c r="AF13" s="187">
        <f t="shared" si="8"/>
        <v>55.837001672879914</v>
      </c>
      <c r="AG13" s="188">
        <f t="shared" si="9"/>
        <v>796.2696534119528</v>
      </c>
      <c r="AH13" s="189">
        <f t="shared" si="10"/>
        <v>216.68547878347258</v>
      </c>
      <c r="AI13" s="190">
        <f t="shared" si="11"/>
        <v>9.633976239719109</v>
      </c>
    </row>
    <row r="14" spans="1:35" s="181" customFormat="1" ht="17.25" customHeight="1">
      <c r="A14" s="102">
        <v>9</v>
      </c>
      <c r="B14" s="107" t="s">
        <v>122</v>
      </c>
      <c r="C14" s="163">
        <v>18946</v>
      </c>
      <c r="D14" s="164">
        <f t="shared" si="12"/>
        <v>391.59999999999997</v>
      </c>
      <c r="E14" s="160">
        <f>H14+K14+N14+Q14+T14+W14</f>
        <v>320.5</v>
      </c>
      <c r="F14" s="160">
        <f t="shared" si="12"/>
        <v>71.1</v>
      </c>
      <c r="G14" s="165">
        <f>SUM(H14:I14)</f>
        <v>0</v>
      </c>
      <c r="H14" s="109">
        <v>0</v>
      </c>
      <c r="I14" s="109">
        <v>0</v>
      </c>
      <c r="J14" s="165">
        <f t="shared" si="13"/>
        <v>327.59999999999997</v>
      </c>
      <c r="K14" s="109">
        <v>274.2</v>
      </c>
      <c r="L14" s="109">
        <v>53.4</v>
      </c>
      <c r="M14" s="165">
        <f t="shared" si="14"/>
        <v>14.2</v>
      </c>
      <c r="N14" s="109">
        <v>8.5</v>
      </c>
      <c r="O14" s="109">
        <v>5.7</v>
      </c>
      <c r="P14" s="165">
        <f t="shared" si="15"/>
        <v>49.8</v>
      </c>
      <c r="Q14" s="109">
        <v>37.8</v>
      </c>
      <c r="R14" s="109">
        <v>12</v>
      </c>
      <c r="S14" s="165">
        <v>0</v>
      </c>
      <c r="T14" s="109">
        <v>0</v>
      </c>
      <c r="U14" s="109">
        <v>0</v>
      </c>
      <c r="V14" s="165">
        <f t="shared" si="17"/>
        <v>0</v>
      </c>
      <c r="W14" s="109">
        <v>0</v>
      </c>
      <c r="X14" s="109">
        <v>0</v>
      </c>
      <c r="Y14" s="182">
        <v>88.9</v>
      </c>
      <c r="Z14" s="166">
        <f t="shared" si="2"/>
        <v>480.5</v>
      </c>
      <c r="AA14" s="167">
        <f t="shared" si="3"/>
        <v>391.59999999999997</v>
      </c>
      <c r="AB14" s="183">
        <f>G14+J14+M14+S14+V14</f>
        <v>341.79999999999995</v>
      </c>
      <c r="AC14" s="184">
        <f>P14</f>
        <v>49.8</v>
      </c>
      <c r="AD14" s="192">
        <f t="shared" si="6"/>
        <v>666.7506631751362</v>
      </c>
      <c r="AE14" s="186">
        <f t="shared" si="7"/>
        <v>581.9595931390744</v>
      </c>
      <c r="AF14" s="187">
        <f t="shared" si="8"/>
        <v>84.79107003606174</v>
      </c>
      <c r="AG14" s="188">
        <f t="shared" si="9"/>
        <v>818.1146416130053</v>
      </c>
      <c r="AH14" s="193">
        <f t="shared" si="10"/>
        <v>151.3639784378693</v>
      </c>
      <c r="AI14" s="190">
        <f>AC14*100/AA14</f>
        <v>12.7170582226762</v>
      </c>
    </row>
    <row r="15" spans="1:35" s="181" customFormat="1" ht="19.5" customHeight="1">
      <c r="A15" s="102">
        <v>10</v>
      </c>
      <c r="B15" s="107" t="s">
        <v>27</v>
      </c>
      <c r="C15" s="163">
        <v>33088</v>
      </c>
      <c r="D15" s="164">
        <f t="shared" si="12"/>
        <v>659.1999999999999</v>
      </c>
      <c r="E15" s="160">
        <f t="shared" si="12"/>
        <v>633.9</v>
      </c>
      <c r="F15" s="160">
        <f t="shared" si="12"/>
        <v>25.3</v>
      </c>
      <c r="G15" s="165">
        <f t="shared" si="1"/>
        <v>526.6</v>
      </c>
      <c r="H15" s="109">
        <v>526.6</v>
      </c>
      <c r="I15" s="109">
        <v>0</v>
      </c>
      <c r="J15" s="165">
        <f t="shared" si="13"/>
        <v>42.9</v>
      </c>
      <c r="K15" s="109">
        <v>42.9</v>
      </c>
      <c r="L15" s="109">
        <v>0</v>
      </c>
      <c r="M15" s="165">
        <f t="shared" si="14"/>
        <v>8.3</v>
      </c>
      <c r="N15" s="109">
        <v>0</v>
      </c>
      <c r="O15" s="109">
        <v>8.3</v>
      </c>
      <c r="P15" s="165">
        <f t="shared" si="15"/>
        <v>58.9</v>
      </c>
      <c r="Q15" s="109">
        <v>58.9</v>
      </c>
      <c r="R15" s="109">
        <v>0</v>
      </c>
      <c r="S15" s="165">
        <f t="shared" si="16"/>
        <v>0</v>
      </c>
      <c r="T15" s="109">
        <v>0</v>
      </c>
      <c r="U15" s="109">
        <v>0</v>
      </c>
      <c r="V15" s="165">
        <f t="shared" si="17"/>
        <v>22.5</v>
      </c>
      <c r="W15" s="109">
        <v>5.5</v>
      </c>
      <c r="X15" s="109">
        <v>17</v>
      </c>
      <c r="Y15" s="182">
        <v>425.2</v>
      </c>
      <c r="Z15" s="166">
        <f t="shared" si="2"/>
        <v>1084.3999999999999</v>
      </c>
      <c r="AA15" s="167">
        <f t="shared" si="3"/>
        <v>659.1999999999999</v>
      </c>
      <c r="AB15" s="183">
        <f>G15+J15+M15+S15+V15</f>
        <v>600.3</v>
      </c>
      <c r="AC15" s="184">
        <f>P15</f>
        <v>58.9</v>
      </c>
      <c r="AD15" s="185">
        <f t="shared" si="6"/>
        <v>642.6655019654332</v>
      </c>
      <c r="AE15" s="186">
        <f t="shared" si="7"/>
        <v>585.2428714045047</v>
      </c>
      <c r="AF15" s="187">
        <f t="shared" si="8"/>
        <v>57.42263056092843</v>
      </c>
      <c r="AG15" s="188">
        <f t="shared" si="9"/>
        <v>1057.2003494103699</v>
      </c>
      <c r="AH15" s="189">
        <f t="shared" si="10"/>
        <v>414.53484744493664</v>
      </c>
      <c r="AI15" s="190">
        <f>AC15*100/AA15</f>
        <v>8.935072815533982</v>
      </c>
    </row>
    <row r="16" spans="1:35" s="180" customFormat="1" ht="19.5" customHeight="1">
      <c r="A16" s="108">
        <v>11</v>
      </c>
      <c r="B16" s="107" t="s">
        <v>123</v>
      </c>
      <c r="C16" s="163">
        <v>26661</v>
      </c>
      <c r="D16" s="164">
        <f>G16+J16+M16+P16+S16+V16</f>
        <v>551.3000000000001</v>
      </c>
      <c r="E16" s="160">
        <f t="shared" si="12"/>
        <v>523</v>
      </c>
      <c r="F16" s="160">
        <f t="shared" si="12"/>
        <v>28.3</v>
      </c>
      <c r="G16" s="165">
        <f t="shared" si="1"/>
        <v>0</v>
      </c>
      <c r="H16" s="109">
        <v>0</v>
      </c>
      <c r="I16" s="109">
        <v>0</v>
      </c>
      <c r="J16" s="165">
        <f t="shared" si="13"/>
        <v>445.6</v>
      </c>
      <c r="K16" s="109">
        <v>436.5</v>
      </c>
      <c r="L16" s="109">
        <v>9.1</v>
      </c>
      <c r="M16" s="165">
        <f t="shared" si="14"/>
        <v>22</v>
      </c>
      <c r="N16" s="109">
        <v>15.5</v>
      </c>
      <c r="O16" s="109">
        <v>6.5</v>
      </c>
      <c r="P16" s="165">
        <f t="shared" si="15"/>
        <v>53.5</v>
      </c>
      <c r="Q16" s="109">
        <v>52.6</v>
      </c>
      <c r="R16" s="109">
        <v>0.9</v>
      </c>
      <c r="S16" s="165">
        <f t="shared" si="16"/>
        <v>0</v>
      </c>
      <c r="T16" s="109">
        <v>0</v>
      </c>
      <c r="U16" s="109">
        <v>0</v>
      </c>
      <c r="V16" s="165">
        <f t="shared" si="17"/>
        <v>30.2</v>
      </c>
      <c r="W16" s="109">
        <v>18.4</v>
      </c>
      <c r="X16" s="109">
        <v>11.8</v>
      </c>
      <c r="Y16" s="182">
        <v>176.4</v>
      </c>
      <c r="Z16" s="166">
        <f t="shared" si="2"/>
        <v>727.7</v>
      </c>
      <c r="AA16" s="167">
        <f t="shared" si="3"/>
        <v>551.3</v>
      </c>
      <c r="AB16" s="183">
        <f t="shared" si="4"/>
        <v>497.8</v>
      </c>
      <c r="AC16" s="184">
        <f t="shared" si="5"/>
        <v>53.5</v>
      </c>
      <c r="AD16" s="185">
        <f t="shared" si="6"/>
        <v>667.0369066329821</v>
      </c>
      <c r="AE16" s="186">
        <f t="shared" si="7"/>
        <v>602.3054092543052</v>
      </c>
      <c r="AF16" s="187">
        <f t="shared" si="8"/>
        <v>64.73149737867685</v>
      </c>
      <c r="AG16" s="188">
        <f t="shared" si="9"/>
        <v>880.4693578030494</v>
      </c>
      <c r="AH16" s="189">
        <f t="shared" si="10"/>
        <v>213.43245117006717</v>
      </c>
      <c r="AI16" s="190">
        <f t="shared" si="11"/>
        <v>9.704335207690914</v>
      </c>
    </row>
    <row r="17" spans="1:35" s="180" customFormat="1" ht="19.5" customHeight="1">
      <c r="A17" s="108">
        <v>12</v>
      </c>
      <c r="B17" s="107" t="s">
        <v>124</v>
      </c>
      <c r="C17" s="163">
        <v>25321</v>
      </c>
      <c r="D17" s="164">
        <f t="shared" si="12"/>
        <v>635</v>
      </c>
      <c r="E17" s="160">
        <f t="shared" si="12"/>
        <v>505.70000000000005</v>
      </c>
      <c r="F17" s="160">
        <f t="shared" si="12"/>
        <v>129.3</v>
      </c>
      <c r="G17" s="165">
        <f t="shared" si="1"/>
        <v>0</v>
      </c>
      <c r="H17" s="109">
        <v>0</v>
      </c>
      <c r="I17" s="109">
        <v>0</v>
      </c>
      <c r="J17" s="165">
        <f t="shared" si="13"/>
        <v>521.1</v>
      </c>
      <c r="K17" s="109">
        <v>425.3</v>
      </c>
      <c r="L17" s="109">
        <v>95.8</v>
      </c>
      <c r="M17" s="165">
        <f t="shared" si="14"/>
        <v>52.1</v>
      </c>
      <c r="N17" s="109">
        <v>24.1</v>
      </c>
      <c r="O17" s="109">
        <v>28</v>
      </c>
      <c r="P17" s="165">
        <f t="shared" si="15"/>
        <v>61.8</v>
      </c>
      <c r="Q17" s="109">
        <v>56.3</v>
      </c>
      <c r="R17" s="109">
        <v>5.5</v>
      </c>
      <c r="S17" s="165">
        <f t="shared" si="16"/>
        <v>0</v>
      </c>
      <c r="T17" s="109">
        <v>0</v>
      </c>
      <c r="U17" s="109">
        <v>0</v>
      </c>
      <c r="V17" s="165">
        <f t="shared" si="17"/>
        <v>0</v>
      </c>
      <c r="W17" s="109">
        <v>0</v>
      </c>
      <c r="X17" s="109">
        <v>0</v>
      </c>
      <c r="Y17" s="182">
        <v>291.3</v>
      </c>
      <c r="Z17" s="166">
        <f t="shared" si="2"/>
        <v>926.3</v>
      </c>
      <c r="AA17" s="167">
        <f t="shared" si="3"/>
        <v>635</v>
      </c>
      <c r="AB17" s="183">
        <f t="shared" si="4"/>
        <v>573.2</v>
      </c>
      <c r="AC17" s="184">
        <f t="shared" si="5"/>
        <v>61.8</v>
      </c>
      <c r="AD17" s="185">
        <f t="shared" si="6"/>
        <v>808.9676935248187</v>
      </c>
      <c r="AE17" s="186">
        <f t="shared" si="7"/>
        <v>730.2366644542144</v>
      </c>
      <c r="AF17" s="187">
        <f t="shared" si="8"/>
        <v>78.73102907060441</v>
      </c>
      <c r="AG17" s="188">
        <f t="shared" si="9"/>
        <v>1180.073660648881</v>
      </c>
      <c r="AH17" s="189">
        <f t="shared" si="10"/>
        <v>371.1059671240626</v>
      </c>
      <c r="AI17" s="190">
        <f t="shared" si="11"/>
        <v>9.73228346456693</v>
      </c>
    </row>
    <row r="18" spans="1:35" s="180" customFormat="1" ht="19.5" customHeight="1">
      <c r="A18" s="108">
        <v>13</v>
      </c>
      <c r="B18" s="107" t="s">
        <v>125</v>
      </c>
      <c r="C18" s="163">
        <v>116227</v>
      </c>
      <c r="D18" s="164">
        <f t="shared" si="12"/>
        <v>2047.6</v>
      </c>
      <c r="E18" s="160">
        <f t="shared" si="12"/>
        <v>1879.3</v>
      </c>
      <c r="F18" s="160">
        <f t="shared" si="12"/>
        <v>168.3</v>
      </c>
      <c r="G18" s="165">
        <f t="shared" si="1"/>
        <v>0</v>
      </c>
      <c r="H18" s="109">
        <v>0</v>
      </c>
      <c r="I18" s="109">
        <v>0</v>
      </c>
      <c r="J18" s="165">
        <f t="shared" si="13"/>
        <v>1753</v>
      </c>
      <c r="K18" s="109">
        <v>1629.4</v>
      </c>
      <c r="L18" s="109">
        <v>123.6</v>
      </c>
      <c r="M18" s="165">
        <f t="shared" si="14"/>
        <v>109.8</v>
      </c>
      <c r="N18" s="109">
        <v>65.1</v>
      </c>
      <c r="O18" s="109">
        <v>44.7</v>
      </c>
      <c r="P18" s="165">
        <f t="shared" si="15"/>
        <v>184.8</v>
      </c>
      <c r="Q18" s="109">
        <v>184.8</v>
      </c>
      <c r="R18" s="109">
        <v>0</v>
      </c>
      <c r="S18" s="165">
        <f t="shared" si="16"/>
        <v>0</v>
      </c>
      <c r="T18" s="109">
        <v>0</v>
      </c>
      <c r="U18" s="109">
        <v>0</v>
      </c>
      <c r="V18" s="165">
        <v>0</v>
      </c>
      <c r="W18" s="109">
        <v>0</v>
      </c>
      <c r="X18" s="109">
        <v>0</v>
      </c>
      <c r="Y18" s="182">
        <v>1117.3</v>
      </c>
      <c r="Z18" s="166">
        <f t="shared" si="2"/>
        <v>3164.8999999999996</v>
      </c>
      <c r="AA18" s="167">
        <f t="shared" si="3"/>
        <v>2047.6</v>
      </c>
      <c r="AB18" s="183">
        <f t="shared" si="4"/>
        <v>1862.8</v>
      </c>
      <c r="AC18" s="184">
        <f t="shared" si="5"/>
        <v>184.8</v>
      </c>
      <c r="AD18" s="185">
        <f t="shared" si="6"/>
        <v>568.2983549710981</v>
      </c>
      <c r="AE18" s="186">
        <f t="shared" si="7"/>
        <v>517.0082905060369</v>
      </c>
      <c r="AF18" s="187">
        <f t="shared" si="8"/>
        <v>51.29006446506101</v>
      </c>
      <c r="AG18" s="177">
        <f t="shared" si="9"/>
        <v>878.3978626919456</v>
      </c>
      <c r="AH18" s="189">
        <f t="shared" si="10"/>
        <v>310.0995077208477</v>
      </c>
      <c r="AI18" s="190">
        <f t="shared" si="11"/>
        <v>9.025200234420785</v>
      </c>
    </row>
    <row r="19" spans="1:35" s="180" customFormat="1" ht="19.5" customHeight="1">
      <c r="A19" s="108">
        <v>14</v>
      </c>
      <c r="B19" s="107" t="s">
        <v>69</v>
      </c>
      <c r="C19" s="163">
        <v>55460</v>
      </c>
      <c r="D19" s="164">
        <f t="shared" si="12"/>
        <v>1246.6</v>
      </c>
      <c r="E19" s="160">
        <f t="shared" si="12"/>
        <v>1148.3000000000002</v>
      </c>
      <c r="F19" s="160">
        <f t="shared" si="12"/>
        <v>98.3</v>
      </c>
      <c r="G19" s="165">
        <f t="shared" si="1"/>
        <v>0</v>
      </c>
      <c r="H19" s="109">
        <v>0</v>
      </c>
      <c r="I19" s="109">
        <v>0</v>
      </c>
      <c r="J19" s="165">
        <f t="shared" si="13"/>
        <v>966.5</v>
      </c>
      <c r="K19" s="109">
        <v>941.2</v>
      </c>
      <c r="L19" s="109">
        <v>25.3</v>
      </c>
      <c r="M19" s="165">
        <f t="shared" si="14"/>
        <v>0</v>
      </c>
      <c r="N19" s="109">
        <v>0</v>
      </c>
      <c r="O19" s="109">
        <v>0</v>
      </c>
      <c r="P19" s="165">
        <f t="shared" si="15"/>
        <v>166.1</v>
      </c>
      <c r="Q19" s="109">
        <v>157.9</v>
      </c>
      <c r="R19" s="109">
        <v>8.2</v>
      </c>
      <c r="S19" s="165">
        <f t="shared" si="16"/>
        <v>0</v>
      </c>
      <c r="T19" s="109">
        <v>0</v>
      </c>
      <c r="U19" s="109">
        <v>0</v>
      </c>
      <c r="V19" s="165">
        <f t="shared" si="17"/>
        <v>114</v>
      </c>
      <c r="W19" s="109">
        <v>49.2</v>
      </c>
      <c r="X19" s="109">
        <v>64.8</v>
      </c>
      <c r="Y19" s="182">
        <v>340.3</v>
      </c>
      <c r="Z19" s="166">
        <f t="shared" si="2"/>
        <v>1586.8999999999999</v>
      </c>
      <c r="AA19" s="167">
        <f t="shared" si="3"/>
        <v>1246.6</v>
      </c>
      <c r="AB19" s="183">
        <f t="shared" si="4"/>
        <v>1080.5</v>
      </c>
      <c r="AC19" s="184">
        <f t="shared" si="5"/>
        <v>166.1</v>
      </c>
      <c r="AD19" s="185">
        <f t="shared" si="6"/>
        <v>725.0793946232681</v>
      </c>
      <c r="AE19" s="186">
        <f t="shared" si="7"/>
        <v>628.4680618405594</v>
      </c>
      <c r="AF19" s="187">
        <f t="shared" si="8"/>
        <v>96.61133278270883</v>
      </c>
      <c r="AG19" s="177">
        <f t="shared" si="9"/>
        <v>923.013389481521</v>
      </c>
      <c r="AH19" s="189">
        <f t="shared" si="10"/>
        <v>197.933994858253</v>
      </c>
      <c r="AI19" s="190">
        <f t="shared" si="11"/>
        <v>13.324241938071555</v>
      </c>
    </row>
    <row r="20" spans="1:35" s="180" customFormat="1" ht="19.5" customHeight="1">
      <c r="A20" s="108">
        <v>15</v>
      </c>
      <c r="B20" s="107" t="s">
        <v>70</v>
      </c>
      <c r="C20" s="163">
        <v>16435</v>
      </c>
      <c r="D20" s="164">
        <f t="shared" si="12"/>
        <v>401</v>
      </c>
      <c r="E20" s="160">
        <f t="shared" si="12"/>
        <v>372</v>
      </c>
      <c r="F20" s="160">
        <f t="shared" si="12"/>
        <v>29</v>
      </c>
      <c r="G20" s="165">
        <f>SUM(H20:I20)</f>
        <v>0</v>
      </c>
      <c r="H20" s="109">
        <v>0</v>
      </c>
      <c r="I20" s="109">
        <v>0</v>
      </c>
      <c r="J20" s="165">
        <f>SUM(K20:L20)</f>
        <v>330.1</v>
      </c>
      <c r="K20" s="109">
        <v>319.1</v>
      </c>
      <c r="L20" s="109">
        <v>11</v>
      </c>
      <c r="M20" s="165">
        <f>SUM(N20:O20)</f>
        <v>0</v>
      </c>
      <c r="N20" s="109">
        <v>0</v>
      </c>
      <c r="O20" s="109">
        <v>0</v>
      </c>
      <c r="P20" s="165">
        <f>SUM(Q20:R20)</f>
        <v>38.9</v>
      </c>
      <c r="Q20" s="109">
        <v>38.9</v>
      </c>
      <c r="R20" s="109">
        <v>0</v>
      </c>
      <c r="S20" s="165">
        <f>SUM(T20:U20)</f>
        <v>0</v>
      </c>
      <c r="T20" s="109">
        <v>0</v>
      </c>
      <c r="U20" s="109">
        <v>0</v>
      </c>
      <c r="V20" s="165">
        <f>SUM(W20:X20)</f>
        <v>32</v>
      </c>
      <c r="W20" s="109">
        <v>14</v>
      </c>
      <c r="X20" s="109">
        <v>18</v>
      </c>
      <c r="Y20" s="182">
        <v>176.6</v>
      </c>
      <c r="Z20" s="166">
        <f>D20+Y20</f>
        <v>577.6</v>
      </c>
      <c r="AA20" s="167">
        <f>SUM(AB20:AC20)</f>
        <v>401</v>
      </c>
      <c r="AB20" s="183">
        <f>G20+J20+M20+S20+V20</f>
        <v>362.1</v>
      </c>
      <c r="AC20" s="184">
        <f>P20</f>
        <v>38.9</v>
      </c>
      <c r="AD20" s="185">
        <f t="shared" si="6"/>
        <v>787.0692954650285</v>
      </c>
      <c r="AE20" s="186">
        <f t="shared" si="7"/>
        <v>710.7176855059522</v>
      </c>
      <c r="AF20" s="187">
        <f t="shared" si="8"/>
        <v>76.35160995907631</v>
      </c>
      <c r="AG20" s="188">
        <f t="shared" si="9"/>
        <v>1133.6938280812979</v>
      </c>
      <c r="AH20" s="189">
        <f t="shared" si="10"/>
        <v>346.62453261626933</v>
      </c>
      <c r="AI20" s="190">
        <f>AC20*100/AA20</f>
        <v>9.70074812967581</v>
      </c>
    </row>
    <row r="21" spans="1:35" s="180" customFormat="1" ht="19.5" customHeight="1">
      <c r="A21" s="108">
        <v>16</v>
      </c>
      <c r="B21" s="107" t="s">
        <v>71</v>
      </c>
      <c r="C21" s="163">
        <v>6042</v>
      </c>
      <c r="D21" s="164">
        <f t="shared" si="12"/>
        <v>112.5</v>
      </c>
      <c r="E21" s="160">
        <f>H21+K21+N21+Q21+T21+W21</f>
        <v>106.9</v>
      </c>
      <c r="F21" s="160">
        <f t="shared" si="12"/>
        <v>5.6</v>
      </c>
      <c r="G21" s="165">
        <f>SUM(H21:I21)</f>
        <v>0</v>
      </c>
      <c r="H21" s="109">
        <v>0</v>
      </c>
      <c r="I21" s="109">
        <v>0</v>
      </c>
      <c r="J21" s="165">
        <f>SUM(K21:L21)</f>
        <v>66</v>
      </c>
      <c r="K21" s="109">
        <v>62.9</v>
      </c>
      <c r="L21" s="109">
        <v>3.1</v>
      </c>
      <c r="M21" s="165">
        <f>SUM(N21:O21)</f>
        <v>7.9</v>
      </c>
      <c r="N21" s="109">
        <v>5.4</v>
      </c>
      <c r="O21" s="109">
        <v>2.5</v>
      </c>
      <c r="P21" s="165">
        <f>SUM(Q21:R21)</f>
        <v>38.6</v>
      </c>
      <c r="Q21" s="109">
        <v>38.6</v>
      </c>
      <c r="R21" s="109">
        <v>0</v>
      </c>
      <c r="S21" s="165">
        <f>SUM(T21:U21)</f>
        <v>0</v>
      </c>
      <c r="T21" s="109">
        <v>0</v>
      </c>
      <c r="U21" s="109">
        <v>0</v>
      </c>
      <c r="V21" s="165">
        <f>SUM(W21:X21)</f>
        <v>0</v>
      </c>
      <c r="W21" s="109">
        <v>0</v>
      </c>
      <c r="X21" s="109">
        <v>0</v>
      </c>
      <c r="Y21" s="182">
        <v>38.2</v>
      </c>
      <c r="Z21" s="166">
        <f t="shared" si="2"/>
        <v>150.7</v>
      </c>
      <c r="AA21" s="167">
        <f t="shared" si="3"/>
        <v>112.5</v>
      </c>
      <c r="AB21" s="183">
        <f t="shared" si="4"/>
        <v>73.9</v>
      </c>
      <c r="AC21" s="184">
        <f t="shared" si="5"/>
        <v>38.6</v>
      </c>
      <c r="AD21" s="185">
        <f t="shared" si="6"/>
        <v>600.6342697888971</v>
      </c>
      <c r="AE21" s="186">
        <f t="shared" si="7"/>
        <v>394.5499781102177</v>
      </c>
      <c r="AF21" s="187">
        <f t="shared" si="8"/>
        <v>206.08429167867936</v>
      </c>
      <c r="AG21" s="188">
        <f t="shared" si="9"/>
        <v>804.5829729527713</v>
      </c>
      <c r="AH21" s="189">
        <f t="shared" si="10"/>
        <v>203.9487031638744</v>
      </c>
      <c r="AI21" s="190">
        <f t="shared" si="11"/>
        <v>34.31111111111111</v>
      </c>
    </row>
    <row r="22" spans="1:35" s="180" customFormat="1" ht="19.5" customHeight="1">
      <c r="A22" s="108">
        <v>17</v>
      </c>
      <c r="B22" s="107" t="s">
        <v>72</v>
      </c>
      <c r="C22" s="163">
        <v>13187</v>
      </c>
      <c r="D22" s="164">
        <f t="shared" si="12"/>
        <v>276.7</v>
      </c>
      <c r="E22" s="160">
        <f t="shared" si="12"/>
        <v>256.20000000000005</v>
      </c>
      <c r="F22" s="160">
        <f t="shared" si="12"/>
        <v>20.499999999999996</v>
      </c>
      <c r="G22" s="165">
        <f t="shared" si="1"/>
        <v>0</v>
      </c>
      <c r="H22" s="109">
        <v>0</v>
      </c>
      <c r="I22" s="109">
        <v>0</v>
      </c>
      <c r="J22" s="165">
        <f t="shared" si="13"/>
        <v>225.2</v>
      </c>
      <c r="K22" s="109">
        <v>211</v>
      </c>
      <c r="L22" s="109">
        <v>14.2</v>
      </c>
      <c r="M22" s="165">
        <f>SUM(N22:O22)</f>
        <v>10</v>
      </c>
      <c r="N22" s="109">
        <v>6.8</v>
      </c>
      <c r="O22" s="109">
        <v>3.2</v>
      </c>
      <c r="P22" s="165">
        <f t="shared" si="15"/>
        <v>34.8</v>
      </c>
      <c r="Q22" s="109">
        <v>33.9</v>
      </c>
      <c r="R22" s="109">
        <v>0.9</v>
      </c>
      <c r="S22" s="165">
        <v>0</v>
      </c>
      <c r="T22" s="109">
        <v>0</v>
      </c>
      <c r="U22" s="109">
        <v>0</v>
      </c>
      <c r="V22" s="165">
        <f t="shared" si="17"/>
        <v>6.7</v>
      </c>
      <c r="W22" s="109">
        <v>4.5</v>
      </c>
      <c r="X22" s="109">
        <v>2.2</v>
      </c>
      <c r="Y22" s="182">
        <v>71.7</v>
      </c>
      <c r="Z22" s="166">
        <f t="shared" si="2"/>
        <v>348.4</v>
      </c>
      <c r="AA22" s="167">
        <f t="shared" si="3"/>
        <v>276.7</v>
      </c>
      <c r="AB22" s="183">
        <f t="shared" si="4"/>
        <v>241.89999999999998</v>
      </c>
      <c r="AC22" s="184">
        <f t="shared" si="5"/>
        <v>34.8</v>
      </c>
      <c r="AD22" s="185">
        <f t="shared" si="6"/>
        <v>676.8640670063625</v>
      </c>
      <c r="AE22" s="186">
        <f t="shared" si="7"/>
        <v>591.736240725837</v>
      </c>
      <c r="AF22" s="187">
        <f t="shared" si="8"/>
        <v>85.12782628052554</v>
      </c>
      <c r="AG22" s="188">
        <f t="shared" si="9"/>
        <v>852.2567435671004</v>
      </c>
      <c r="AH22" s="189">
        <f t="shared" si="10"/>
        <v>175.39267656073798</v>
      </c>
      <c r="AI22" s="190">
        <f>AC22*100/AA22</f>
        <v>12.576797976147452</v>
      </c>
    </row>
    <row r="23" spans="1:35" s="180" customFormat="1" ht="19.5" customHeight="1">
      <c r="A23" s="108">
        <v>18</v>
      </c>
      <c r="B23" s="107" t="s">
        <v>126</v>
      </c>
      <c r="C23" s="163">
        <v>33105</v>
      </c>
      <c r="D23" s="164">
        <f t="shared" si="12"/>
        <v>588</v>
      </c>
      <c r="E23" s="160">
        <f t="shared" si="12"/>
        <v>524.2</v>
      </c>
      <c r="F23" s="160">
        <f t="shared" si="12"/>
        <v>63.800000000000004</v>
      </c>
      <c r="G23" s="165">
        <v>0</v>
      </c>
      <c r="H23" s="109">
        <v>0</v>
      </c>
      <c r="I23" s="194">
        <v>0</v>
      </c>
      <c r="J23" s="165">
        <f t="shared" si="13"/>
        <v>415.6</v>
      </c>
      <c r="K23" s="109">
        <v>369.1</v>
      </c>
      <c r="L23" s="194">
        <v>46.5</v>
      </c>
      <c r="M23" s="165">
        <f t="shared" si="14"/>
        <v>0</v>
      </c>
      <c r="N23" s="109">
        <v>0</v>
      </c>
      <c r="O23" s="194">
        <v>0</v>
      </c>
      <c r="P23" s="165">
        <f t="shared" si="15"/>
        <v>122.5</v>
      </c>
      <c r="Q23" s="109">
        <v>121.3</v>
      </c>
      <c r="R23" s="214">
        <v>1.2</v>
      </c>
      <c r="S23" s="165">
        <v>0</v>
      </c>
      <c r="T23" s="109">
        <v>0</v>
      </c>
      <c r="U23" s="194">
        <v>0</v>
      </c>
      <c r="V23" s="165">
        <f t="shared" si="17"/>
        <v>49.9</v>
      </c>
      <c r="W23" s="109">
        <v>33.8</v>
      </c>
      <c r="X23" s="194">
        <v>16.1</v>
      </c>
      <c r="Y23" s="182">
        <v>319.6</v>
      </c>
      <c r="Z23" s="166">
        <f t="shared" si="2"/>
        <v>907.6</v>
      </c>
      <c r="AA23" s="167">
        <f t="shared" si="3"/>
        <v>588</v>
      </c>
      <c r="AB23" s="183">
        <f t="shared" si="4"/>
        <v>465.5</v>
      </c>
      <c r="AC23" s="184">
        <f t="shared" si="5"/>
        <v>122.5</v>
      </c>
      <c r="AD23" s="185">
        <f t="shared" si="6"/>
        <v>572.957013607729</v>
      </c>
      <c r="AE23" s="186">
        <f t="shared" si="7"/>
        <v>453.59096910611885</v>
      </c>
      <c r="AF23" s="187">
        <f t="shared" si="8"/>
        <v>119.36604450161022</v>
      </c>
      <c r="AG23" s="188">
        <f t="shared" si="9"/>
        <v>884.3805876707056</v>
      </c>
      <c r="AH23" s="189">
        <f t="shared" si="10"/>
        <v>311.4235740629765</v>
      </c>
      <c r="AI23" s="190">
        <f t="shared" si="11"/>
        <v>20.833333333333332</v>
      </c>
    </row>
    <row r="24" spans="1:35" s="180" customFormat="1" ht="19.5" customHeight="1">
      <c r="A24" s="108">
        <v>19</v>
      </c>
      <c r="B24" s="107" t="s">
        <v>127</v>
      </c>
      <c r="C24" s="163">
        <v>27433</v>
      </c>
      <c r="D24" s="164">
        <f t="shared" si="12"/>
        <v>551.5</v>
      </c>
      <c r="E24" s="160">
        <f t="shared" si="12"/>
        <v>492</v>
      </c>
      <c r="F24" s="160">
        <f t="shared" si="12"/>
        <v>59.5</v>
      </c>
      <c r="G24" s="165">
        <v>0</v>
      </c>
      <c r="H24" s="109">
        <v>0</v>
      </c>
      <c r="I24" s="109">
        <v>0</v>
      </c>
      <c r="J24" s="165">
        <f t="shared" si="13"/>
        <v>384.5</v>
      </c>
      <c r="K24" s="109">
        <v>344.5</v>
      </c>
      <c r="L24" s="109">
        <v>40</v>
      </c>
      <c r="M24" s="165">
        <f t="shared" si="14"/>
        <v>0</v>
      </c>
      <c r="N24" s="109">
        <v>0</v>
      </c>
      <c r="O24" s="109">
        <v>0</v>
      </c>
      <c r="P24" s="165">
        <f t="shared" si="15"/>
        <v>115.5</v>
      </c>
      <c r="Q24" s="109">
        <v>114</v>
      </c>
      <c r="R24" s="109">
        <v>1.5</v>
      </c>
      <c r="S24" s="165">
        <v>0</v>
      </c>
      <c r="T24" s="109">
        <v>0</v>
      </c>
      <c r="U24" s="109">
        <v>0</v>
      </c>
      <c r="V24" s="165">
        <f t="shared" si="17"/>
        <v>51.5</v>
      </c>
      <c r="W24" s="109">
        <v>33.5</v>
      </c>
      <c r="X24" s="109">
        <v>18</v>
      </c>
      <c r="Y24" s="182">
        <v>490.7</v>
      </c>
      <c r="Z24" s="166">
        <f t="shared" si="2"/>
        <v>1042.2</v>
      </c>
      <c r="AA24" s="167">
        <f t="shared" si="3"/>
        <v>551.5</v>
      </c>
      <c r="AB24" s="183">
        <f t="shared" si="4"/>
        <v>436</v>
      </c>
      <c r="AC24" s="184">
        <f t="shared" si="5"/>
        <v>115.5</v>
      </c>
      <c r="AD24" s="185">
        <f t="shared" si="6"/>
        <v>648.5008048935648</v>
      </c>
      <c r="AE24" s="186">
        <f t="shared" si="7"/>
        <v>512.6860397707964</v>
      </c>
      <c r="AF24" s="187">
        <f t="shared" si="8"/>
        <v>135.81476512276834</v>
      </c>
      <c r="AG24" s="188">
        <f t="shared" si="9"/>
        <v>1225.5077767181745</v>
      </c>
      <c r="AH24" s="189">
        <f t="shared" si="10"/>
        <v>577.0069718246096</v>
      </c>
      <c r="AI24" s="190">
        <f t="shared" si="11"/>
        <v>20.942883046237533</v>
      </c>
    </row>
    <row r="25" spans="1:35" s="180" customFormat="1" ht="19.5" customHeight="1">
      <c r="A25" s="108">
        <v>20</v>
      </c>
      <c r="B25" s="107" t="s">
        <v>33</v>
      </c>
      <c r="C25" s="163">
        <v>5551</v>
      </c>
      <c r="D25" s="164">
        <f t="shared" si="12"/>
        <v>87.30000000000001</v>
      </c>
      <c r="E25" s="160">
        <f t="shared" si="12"/>
        <v>85.6</v>
      </c>
      <c r="F25" s="160">
        <f t="shared" si="12"/>
        <v>1.7000000000000002</v>
      </c>
      <c r="G25" s="165">
        <f t="shared" si="1"/>
        <v>0</v>
      </c>
      <c r="H25" s="109">
        <v>0</v>
      </c>
      <c r="I25" s="109">
        <v>0</v>
      </c>
      <c r="J25" s="165">
        <f t="shared" si="13"/>
        <v>64.4</v>
      </c>
      <c r="K25" s="109">
        <v>63.5</v>
      </c>
      <c r="L25" s="109">
        <v>0.9</v>
      </c>
      <c r="M25" s="165">
        <f t="shared" si="14"/>
        <v>4.2</v>
      </c>
      <c r="N25" s="109">
        <v>3.4</v>
      </c>
      <c r="O25" s="109">
        <v>0.8</v>
      </c>
      <c r="P25" s="165">
        <f t="shared" si="15"/>
        <v>16.6</v>
      </c>
      <c r="Q25" s="109">
        <v>16.6</v>
      </c>
      <c r="R25" s="109">
        <v>0</v>
      </c>
      <c r="S25" s="165">
        <f t="shared" si="16"/>
        <v>0</v>
      </c>
      <c r="T25" s="109">
        <v>0</v>
      </c>
      <c r="U25" s="109">
        <v>0</v>
      </c>
      <c r="V25" s="165">
        <f t="shared" si="17"/>
        <v>2.1</v>
      </c>
      <c r="W25" s="109">
        <v>2.1</v>
      </c>
      <c r="X25" s="109">
        <v>0</v>
      </c>
      <c r="Y25" s="182">
        <v>50.6</v>
      </c>
      <c r="Z25" s="166">
        <f t="shared" si="2"/>
        <v>137.9</v>
      </c>
      <c r="AA25" s="167">
        <f t="shared" si="3"/>
        <v>87.30000000000001</v>
      </c>
      <c r="AB25" s="183">
        <f t="shared" si="4"/>
        <v>70.7</v>
      </c>
      <c r="AC25" s="184">
        <f t="shared" si="5"/>
        <v>16.6</v>
      </c>
      <c r="AD25" s="185">
        <f t="shared" si="6"/>
        <v>507.31922757306154</v>
      </c>
      <c r="AE25" s="186">
        <f t="shared" si="7"/>
        <v>410.8530285156409</v>
      </c>
      <c r="AF25" s="187">
        <f t="shared" si="8"/>
        <v>96.46619905742065</v>
      </c>
      <c r="AG25" s="188">
        <f t="shared" si="9"/>
        <v>801.3667981938738</v>
      </c>
      <c r="AH25" s="189">
        <f t="shared" si="10"/>
        <v>294.04757062081234</v>
      </c>
      <c r="AI25" s="190">
        <f t="shared" si="11"/>
        <v>19.014891179839633</v>
      </c>
    </row>
    <row r="26" spans="1:35" s="180" customFormat="1" ht="19.5" customHeight="1">
      <c r="A26" s="108">
        <v>21</v>
      </c>
      <c r="B26" s="107" t="s">
        <v>34</v>
      </c>
      <c r="C26" s="163">
        <v>15602</v>
      </c>
      <c r="D26" s="164">
        <f t="shared" si="12"/>
        <v>214.1</v>
      </c>
      <c r="E26" s="160">
        <f t="shared" si="12"/>
        <v>187</v>
      </c>
      <c r="F26" s="160">
        <f t="shared" si="12"/>
        <v>27.1</v>
      </c>
      <c r="G26" s="165">
        <f t="shared" si="1"/>
        <v>0</v>
      </c>
      <c r="H26" s="109">
        <v>0</v>
      </c>
      <c r="I26" s="109">
        <v>0</v>
      </c>
      <c r="J26" s="165">
        <f t="shared" si="13"/>
        <v>178.6</v>
      </c>
      <c r="K26" s="109">
        <v>158.9</v>
      </c>
      <c r="L26" s="109">
        <v>19.7</v>
      </c>
      <c r="M26" s="165">
        <f t="shared" si="14"/>
        <v>10.3</v>
      </c>
      <c r="N26" s="109">
        <v>2.9</v>
      </c>
      <c r="O26" s="109">
        <v>7.4</v>
      </c>
      <c r="P26" s="165">
        <f t="shared" si="15"/>
        <v>25.2</v>
      </c>
      <c r="Q26" s="109">
        <v>25.2</v>
      </c>
      <c r="R26" s="109">
        <v>0</v>
      </c>
      <c r="S26" s="165">
        <f t="shared" si="16"/>
        <v>0</v>
      </c>
      <c r="T26" s="109">
        <v>0</v>
      </c>
      <c r="U26" s="109">
        <v>0</v>
      </c>
      <c r="V26" s="165">
        <f t="shared" si="17"/>
        <v>0</v>
      </c>
      <c r="W26" s="109">
        <v>0</v>
      </c>
      <c r="X26" s="109">
        <v>0</v>
      </c>
      <c r="Y26" s="182">
        <v>129.7</v>
      </c>
      <c r="Z26" s="166">
        <f t="shared" si="2"/>
        <v>343.79999999999995</v>
      </c>
      <c r="AA26" s="167">
        <f t="shared" si="3"/>
        <v>214.1</v>
      </c>
      <c r="AB26" s="183">
        <f t="shared" si="4"/>
        <v>188.9</v>
      </c>
      <c r="AC26" s="184">
        <f t="shared" si="5"/>
        <v>25.2</v>
      </c>
      <c r="AD26" s="185">
        <f t="shared" si="6"/>
        <v>442.6645053777225</v>
      </c>
      <c r="AE26" s="186">
        <f t="shared" si="7"/>
        <v>390.56200404414653</v>
      </c>
      <c r="AF26" s="187">
        <f t="shared" si="8"/>
        <v>52.10250133357592</v>
      </c>
      <c r="AG26" s="188">
        <f t="shared" si="9"/>
        <v>710.8269824795001</v>
      </c>
      <c r="AH26" s="189">
        <f t="shared" si="10"/>
        <v>268.16247710177765</v>
      </c>
      <c r="AI26" s="190">
        <f t="shared" si="11"/>
        <v>11.770200840728632</v>
      </c>
    </row>
    <row r="27" spans="1:35" s="180" customFormat="1" ht="19.5" customHeight="1">
      <c r="A27" s="102">
        <v>22</v>
      </c>
      <c r="B27" s="107" t="s">
        <v>35</v>
      </c>
      <c r="C27" s="163">
        <v>7511</v>
      </c>
      <c r="D27" s="164">
        <f t="shared" si="12"/>
        <v>136.29999999999998</v>
      </c>
      <c r="E27" s="160">
        <f t="shared" si="12"/>
        <v>130</v>
      </c>
      <c r="F27" s="160">
        <f t="shared" si="12"/>
        <v>6.300000000000001</v>
      </c>
      <c r="G27" s="165">
        <f t="shared" si="1"/>
        <v>0</v>
      </c>
      <c r="H27" s="109">
        <v>0</v>
      </c>
      <c r="I27" s="109">
        <v>0</v>
      </c>
      <c r="J27" s="165">
        <f t="shared" si="13"/>
        <v>109.8</v>
      </c>
      <c r="K27" s="109">
        <v>105.6</v>
      </c>
      <c r="L27" s="109">
        <v>4.2</v>
      </c>
      <c r="M27" s="165">
        <f t="shared" si="14"/>
        <v>7.6</v>
      </c>
      <c r="N27" s="109">
        <v>6.6</v>
      </c>
      <c r="O27" s="109">
        <v>1</v>
      </c>
      <c r="P27" s="165">
        <f t="shared" si="15"/>
        <v>13.5</v>
      </c>
      <c r="Q27" s="109">
        <v>13.5</v>
      </c>
      <c r="R27" s="109">
        <v>0</v>
      </c>
      <c r="S27" s="165">
        <f t="shared" si="16"/>
        <v>0</v>
      </c>
      <c r="T27" s="109">
        <v>0</v>
      </c>
      <c r="U27" s="109">
        <v>0</v>
      </c>
      <c r="V27" s="165">
        <f t="shared" si="17"/>
        <v>5.4</v>
      </c>
      <c r="W27" s="109">
        <v>4.3</v>
      </c>
      <c r="X27" s="109">
        <v>1.1</v>
      </c>
      <c r="Y27" s="182">
        <v>48.1</v>
      </c>
      <c r="Z27" s="166">
        <f t="shared" si="2"/>
        <v>184.39999999999998</v>
      </c>
      <c r="AA27" s="167">
        <f t="shared" si="3"/>
        <v>136.3</v>
      </c>
      <c r="AB27" s="183">
        <f t="shared" si="4"/>
        <v>122.8</v>
      </c>
      <c r="AC27" s="184">
        <f t="shared" si="5"/>
        <v>13.5</v>
      </c>
      <c r="AD27" s="185">
        <f t="shared" si="6"/>
        <v>585.3780047328435</v>
      </c>
      <c r="AE27" s="186">
        <f t="shared" si="7"/>
        <v>527.3985251738311</v>
      </c>
      <c r="AF27" s="187">
        <f t="shared" si="8"/>
        <v>57.979479559012375</v>
      </c>
      <c r="AG27" s="188">
        <f t="shared" si="9"/>
        <v>791.9567430134726</v>
      </c>
      <c r="AH27" s="189">
        <f t="shared" si="10"/>
        <v>206.57873828062927</v>
      </c>
      <c r="AI27" s="190">
        <f t="shared" si="11"/>
        <v>9.904622157006603</v>
      </c>
    </row>
    <row r="28" spans="1:35" s="181" customFormat="1" ht="19.5" customHeight="1">
      <c r="A28" s="108">
        <v>23</v>
      </c>
      <c r="B28" s="107" t="s">
        <v>36</v>
      </c>
      <c r="C28" s="163">
        <v>5406</v>
      </c>
      <c r="D28" s="164">
        <f t="shared" si="12"/>
        <v>98.9</v>
      </c>
      <c r="E28" s="160">
        <f t="shared" si="12"/>
        <v>94.30000000000001</v>
      </c>
      <c r="F28" s="160">
        <f t="shared" si="12"/>
        <v>4.6000000000000005</v>
      </c>
      <c r="G28" s="165">
        <f t="shared" si="1"/>
        <v>0</v>
      </c>
      <c r="H28" s="109">
        <v>0</v>
      </c>
      <c r="I28" s="109">
        <v>0</v>
      </c>
      <c r="J28" s="165">
        <f t="shared" si="13"/>
        <v>84.10000000000001</v>
      </c>
      <c r="K28" s="109">
        <v>81.4</v>
      </c>
      <c r="L28" s="109">
        <v>2.7</v>
      </c>
      <c r="M28" s="165">
        <f t="shared" si="14"/>
        <v>11.1</v>
      </c>
      <c r="N28" s="109">
        <v>9.5</v>
      </c>
      <c r="O28" s="109">
        <v>1.6</v>
      </c>
      <c r="P28" s="165">
        <f t="shared" si="15"/>
        <v>3.6999999999999997</v>
      </c>
      <c r="Q28" s="109">
        <v>3.4</v>
      </c>
      <c r="R28" s="109">
        <v>0.3</v>
      </c>
      <c r="S28" s="165">
        <f t="shared" si="16"/>
        <v>0</v>
      </c>
      <c r="T28" s="109">
        <v>0</v>
      </c>
      <c r="U28" s="109">
        <v>0</v>
      </c>
      <c r="V28" s="165">
        <f t="shared" si="17"/>
        <v>0</v>
      </c>
      <c r="W28" s="109">
        <v>0</v>
      </c>
      <c r="X28" s="109">
        <v>0</v>
      </c>
      <c r="Y28" s="182">
        <v>0</v>
      </c>
      <c r="Z28" s="166">
        <f t="shared" si="2"/>
        <v>98.9</v>
      </c>
      <c r="AA28" s="167">
        <f t="shared" si="3"/>
        <v>98.9</v>
      </c>
      <c r="AB28" s="183">
        <f t="shared" si="4"/>
        <v>95.2</v>
      </c>
      <c r="AC28" s="184">
        <f t="shared" si="5"/>
        <v>3.6999999999999997</v>
      </c>
      <c r="AD28" s="185">
        <f t="shared" si="6"/>
        <v>590.1447614955904</v>
      </c>
      <c r="AE28" s="186">
        <f t="shared" si="7"/>
        <v>568.0665449381213</v>
      </c>
      <c r="AF28" s="187">
        <f t="shared" si="8"/>
        <v>22.078216557469</v>
      </c>
      <c r="AG28" s="188">
        <f t="shared" si="9"/>
        <v>590.1447614955904</v>
      </c>
      <c r="AH28" s="189">
        <f t="shared" si="10"/>
        <v>0</v>
      </c>
      <c r="AI28" s="190">
        <f t="shared" si="11"/>
        <v>3.741152679474216</v>
      </c>
    </row>
    <row r="29" spans="1:35" s="181" customFormat="1" ht="19.5" customHeight="1">
      <c r="A29" s="108">
        <v>24</v>
      </c>
      <c r="B29" s="107" t="s">
        <v>37</v>
      </c>
      <c r="C29" s="163">
        <v>11694</v>
      </c>
      <c r="D29" s="164">
        <f>G29+J29+M29+P29+S29+V29</f>
        <v>242.6</v>
      </c>
      <c r="E29" s="160">
        <f>H29+K29+N29+Q29+T29+W29</f>
        <v>228.29999999999998</v>
      </c>
      <c r="F29" s="160">
        <f>L29+I29+O29+R29+U29+X29</f>
        <v>14.3</v>
      </c>
      <c r="G29" s="165">
        <f>SUM(H29:I29)</f>
        <v>0</v>
      </c>
      <c r="H29" s="109">
        <v>0</v>
      </c>
      <c r="I29" s="109">
        <v>0</v>
      </c>
      <c r="J29" s="165">
        <f>SUM(K29:L29)</f>
        <v>171</v>
      </c>
      <c r="K29" s="109">
        <v>159.5</v>
      </c>
      <c r="L29" s="109">
        <v>11.5</v>
      </c>
      <c r="M29" s="165">
        <f>SUM(N29:O29)</f>
        <v>8.4</v>
      </c>
      <c r="N29" s="109">
        <v>6.5</v>
      </c>
      <c r="O29" s="109">
        <v>1.9</v>
      </c>
      <c r="P29" s="165">
        <f>SUM(Q29:R29)</f>
        <v>57.5</v>
      </c>
      <c r="Q29" s="109">
        <v>56.6</v>
      </c>
      <c r="R29" s="109">
        <v>0.9</v>
      </c>
      <c r="S29" s="165">
        <f>SUM(T29:U29)</f>
        <v>0</v>
      </c>
      <c r="T29" s="109">
        <v>0</v>
      </c>
      <c r="U29" s="109">
        <v>0</v>
      </c>
      <c r="V29" s="165">
        <f>SUM(W29:X29)</f>
        <v>5.7</v>
      </c>
      <c r="W29" s="109">
        <v>5.7</v>
      </c>
      <c r="X29" s="109">
        <v>0</v>
      </c>
      <c r="Y29" s="182">
        <v>90.7</v>
      </c>
      <c r="Z29" s="166">
        <f>D29+Y29</f>
        <v>333.3</v>
      </c>
      <c r="AA29" s="195">
        <f>SUM(AB29:AC29)</f>
        <v>242.6</v>
      </c>
      <c r="AB29" s="165">
        <f>G29+J29+M29+S29+V29</f>
        <v>185.1</v>
      </c>
      <c r="AC29" s="196">
        <f>P29</f>
        <v>57.5</v>
      </c>
      <c r="AD29" s="185">
        <f t="shared" si="6"/>
        <v>669.2155337449036</v>
      </c>
      <c r="AE29" s="186">
        <f t="shared" si="7"/>
        <v>510.6009698935764</v>
      </c>
      <c r="AF29" s="187">
        <f t="shared" si="8"/>
        <v>158.61456385132712</v>
      </c>
      <c r="AG29" s="188">
        <f t="shared" si="9"/>
        <v>919.4127675069101</v>
      </c>
      <c r="AH29" s="189">
        <f t="shared" si="10"/>
        <v>250.19723376200645</v>
      </c>
      <c r="AI29" s="190">
        <f>AC29*100/AA29</f>
        <v>23.701566364385823</v>
      </c>
    </row>
    <row r="30" spans="1:35" s="181" customFormat="1" ht="19.5" customHeight="1">
      <c r="A30" s="108">
        <v>25</v>
      </c>
      <c r="B30" s="107" t="s">
        <v>38</v>
      </c>
      <c r="C30" s="163">
        <v>15349</v>
      </c>
      <c r="D30" s="164">
        <f t="shared" si="12"/>
        <v>306.8</v>
      </c>
      <c r="E30" s="160">
        <f t="shared" si="12"/>
        <v>283.2</v>
      </c>
      <c r="F30" s="160">
        <f t="shared" si="12"/>
        <v>23.6</v>
      </c>
      <c r="G30" s="165">
        <f t="shared" si="1"/>
        <v>0</v>
      </c>
      <c r="H30" s="109">
        <v>0</v>
      </c>
      <c r="I30" s="109">
        <v>0</v>
      </c>
      <c r="J30" s="165">
        <f t="shared" si="13"/>
        <v>264.40000000000003</v>
      </c>
      <c r="K30" s="109">
        <v>256.1</v>
      </c>
      <c r="L30" s="109">
        <v>8.3</v>
      </c>
      <c r="M30" s="165">
        <f t="shared" si="14"/>
        <v>9.2</v>
      </c>
      <c r="N30" s="109">
        <v>6.5</v>
      </c>
      <c r="O30" s="109">
        <v>2.7</v>
      </c>
      <c r="P30" s="165">
        <f t="shared" si="15"/>
        <v>20.5</v>
      </c>
      <c r="Q30" s="109">
        <v>19.9</v>
      </c>
      <c r="R30" s="109">
        <v>0.6</v>
      </c>
      <c r="S30" s="165">
        <f t="shared" si="16"/>
        <v>0</v>
      </c>
      <c r="T30" s="109">
        <v>0</v>
      </c>
      <c r="U30" s="109">
        <v>0</v>
      </c>
      <c r="V30" s="165">
        <f t="shared" si="17"/>
        <v>12.7</v>
      </c>
      <c r="W30" s="109">
        <v>0.7</v>
      </c>
      <c r="X30" s="109">
        <v>12</v>
      </c>
      <c r="Y30" s="182">
        <v>72</v>
      </c>
      <c r="Z30" s="166">
        <f t="shared" si="2"/>
        <v>378.8</v>
      </c>
      <c r="AA30" s="167">
        <f t="shared" si="3"/>
        <v>306.8</v>
      </c>
      <c r="AB30" s="183">
        <f t="shared" si="4"/>
        <v>286.3</v>
      </c>
      <c r="AC30" s="184">
        <f t="shared" si="5"/>
        <v>20.5</v>
      </c>
      <c r="AD30" s="185">
        <f t="shared" si="6"/>
        <v>644.7829952145669</v>
      </c>
      <c r="AE30" s="186">
        <f t="shared" si="7"/>
        <v>601.6993856907774</v>
      </c>
      <c r="AF30" s="187">
        <f t="shared" si="8"/>
        <v>43.083609523789505</v>
      </c>
      <c r="AG30" s="188">
        <f t="shared" si="9"/>
        <v>796.1010384200716</v>
      </c>
      <c r="AH30" s="189">
        <f t="shared" si="10"/>
        <v>151.3180432055046</v>
      </c>
      <c r="AI30" s="190">
        <f t="shared" si="11"/>
        <v>6.6818774445893085</v>
      </c>
    </row>
    <row r="31" spans="1:35" s="181" customFormat="1" ht="19.5" customHeight="1">
      <c r="A31" s="108">
        <v>26</v>
      </c>
      <c r="B31" s="107" t="s">
        <v>128</v>
      </c>
      <c r="C31" s="163">
        <v>9196</v>
      </c>
      <c r="D31" s="164">
        <f t="shared" si="12"/>
        <v>172.5</v>
      </c>
      <c r="E31" s="160">
        <f t="shared" si="12"/>
        <v>166.2</v>
      </c>
      <c r="F31" s="160">
        <f t="shared" si="12"/>
        <v>6.3</v>
      </c>
      <c r="G31" s="165">
        <f t="shared" si="1"/>
        <v>0</v>
      </c>
      <c r="H31" s="109">
        <v>0</v>
      </c>
      <c r="I31" s="109">
        <v>0</v>
      </c>
      <c r="J31" s="165">
        <f t="shared" si="13"/>
        <v>136</v>
      </c>
      <c r="K31" s="109">
        <v>135.2</v>
      </c>
      <c r="L31" s="109">
        <v>0.8</v>
      </c>
      <c r="M31" s="165">
        <f t="shared" si="14"/>
        <v>8.6</v>
      </c>
      <c r="N31" s="109">
        <v>7.5</v>
      </c>
      <c r="O31" s="109">
        <v>1.1</v>
      </c>
      <c r="P31" s="165">
        <f t="shared" si="15"/>
        <v>20.900000000000002</v>
      </c>
      <c r="Q31" s="109">
        <v>20.8</v>
      </c>
      <c r="R31" s="109">
        <v>0.1</v>
      </c>
      <c r="S31" s="165">
        <f t="shared" si="16"/>
        <v>0</v>
      </c>
      <c r="T31" s="109">
        <v>0</v>
      </c>
      <c r="U31" s="109">
        <v>0</v>
      </c>
      <c r="V31" s="165">
        <f t="shared" si="17"/>
        <v>7</v>
      </c>
      <c r="W31" s="109">
        <v>2.7</v>
      </c>
      <c r="X31" s="109">
        <v>4.3</v>
      </c>
      <c r="Y31" s="182">
        <v>63.3</v>
      </c>
      <c r="Z31" s="166">
        <f t="shared" si="2"/>
        <v>235.8</v>
      </c>
      <c r="AA31" s="167">
        <f t="shared" si="3"/>
        <v>172.5</v>
      </c>
      <c r="AB31" s="183">
        <f t="shared" si="4"/>
        <v>151.6</v>
      </c>
      <c r="AC31" s="184">
        <f t="shared" si="5"/>
        <v>20.900000000000002</v>
      </c>
      <c r="AD31" s="185">
        <f t="shared" si="6"/>
        <v>605.1017974154261</v>
      </c>
      <c r="AE31" s="186">
        <f t="shared" si="7"/>
        <v>531.7880144242237</v>
      </c>
      <c r="AF31" s="187">
        <f t="shared" si="8"/>
        <v>73.31378299120236</v>
      </c>
      <c r="AG31" s="188">
        <f t="shared" si="9"/>
        <v>827.1478482930868</v>
      </c>
      <c r="AH31" s="189">
        <f t="shared" si="10"/>
        <v>222.0460508776607</v>
      </c>
      <c r="AI31" s="190">
        <f t="shared" si="11"/>
        <v>12.115942028985508</v>
      </c>
    </row>
    <row r="32" spans="1:35" s="181" customFormat="1" ht="19.5" customHeight="1">
      <c r="A32" s="108">
        <v>27</v>
      </c>
      <c r="B32" s="107" t="s">
        <v>39</v>
      </c>
      <c r="C32" s="163">
        <v>3321</v>
      </c>
      <c r="D32" s="164">
        <f t="shared" si="12"/>
        <v>59.1</v>
      </c>
      <c r="E32" s="160">
        <f t="shared" si="12"/>
        <v>55.2</v>
      </c>
      <c r="F32" s="160">
        <f t="shared" si="12"/>
        <v>3.9000000000000004</v>
      </c>
      <c r="G32" s="165">
        <f>SUM(H32:I32)</f>
        <v>0</v>
      </c>
      <c r="H32" s="109">
        <v>0</v>
      </c>
      <c r="I32" s="109">
        <v>0</v>
      </c>
      <c r="J32" s="165">
        <f>SUM(K32:L32)</f>
        <v>47.9</v>
      </c>
      <c r="K32" s="109">
        <v>47.6</v>
      </c>
      <c r="L32" s="109">
        <v>0.3</v>
      </c>
      <c r="M32" s="165">
        <f>SUM(N32:O32)</f>
        <v>2.6</v>
      </c>
      <c r="N32" s="109">
        <v>1.6</v>
      </c>
      <c r="O32" s="109">
        <v>1</v>
      </c>
      <c r="P32" s="165">
        <f>SUM(Q32:R32)</f>
        <v>5.7</v>
      </c>
      <c r="Q32" s="109">
        <v>5.7</v>
      </c>
      <c r="R32" s="109">
        <v>0</v>
      </c>
      <c r="S32" s="165">
        <f>SUM(T32:U32)</f>
        <v>0</v>
      </c>
      <c r="T32" s="109">
        <v>0</v>
      </c>
      <c r="U32" s="109">
        <v>0</v>
      </c>
      <c r="V32" s="165">
        <f t="shared" si="17"/>
        <v>2.9</v>
      </c>
      <c r="W32" s="109">
        <v>0.3</v>
      </c>
      <c r="X32" s="109">
        <v>2.6</v>
      </c>
      <c r="Y32" s="182">
        <v>18.2</v>
      </c>
      <c r="Z32" s="166">
        <f>D32+Y32</f>
        <v>77.3</v>
      </c>
      <c r="AA32" s="167">
        <f>SUM(AB32:AC32)</f>
        <v>59.1</v>
      </c>
      <c r="AB32" s="183">
        <f>G32+J32+M32+S32+V32</f>
        <v>53.4</v>
      </c>
      <c r="AC32" s="184">
        <f>P32</f>
        <v>5.7</v>
      </c>
      <c r="AD32" s="185">
        <f t="shared" si="6"/>
        <v>574.0595040359007</v>
      </c>
      <c r="AE32" s="186">
        <f t="shared" si="7"/>
        <v>518.6933589766005</v>
      </c>
      <c r="AF32" s="187">
        <f t="shared" si="8"/>
        <v>55.36614505930006</v>
      </c>
      <c r="AG32" s="188">
        <f t="shared" si="9"/>
        <v>750.8426338743674</v>
      </c>
      <c r="AH32" s="189">
        <f t="shared" si="10"/>
        <v>176.78312983846683</v>
      </c>
      <c r="AI32" s="190">
        <f>AC32*100/AA32</f>
        <v>9.644670050761421</v>
      </c>
    </row>
    <row r="33" spans="1:35" s="180" customFormat="1" ht="19.5" customHeight="1">
      <c r="A33" s="102">
        <v>28</v>
      </c>
      <c r="B33" s="107" t="s">
        <v>129</v>
      </c>
      <c r="C33" s="163">
        <v>2635</v>
      </c>
      <c r="D33" s="164">
        <f t="shared" si="12"/>
        <v>61.3</v>
      </c>
      <c r="E33" s="160">
        <f t="shared" si="12"/>
        <v>58.900000000000006</v>
      </c>
      <c r="F33" s="160">
        <f t="shared" si="12"/>
        <v>2.4</v>
      </c>
      <c r="G33" s="165">
        <f t="shared" si="1"/>
        <v>0</v>
      </c>
      <c r="H33" s="109">
        <v>0</v>
      </c>
      <c r="I33" s="109">
        <v>0</v>
      </c>
      <c r="J33" s="165">
        <f t="shared" si="13"/>
        <v>53.2</v>
      </c>
      <c r="K33" s="109">
        <v>51.7</v>
      </c>
      <c r="L33" s="109">
        <v>1.5</v>
      </c>
      <c r="M33" s="165">
        <f t="shared" si="14"/>
        <v>2.4000000000000004</v>
      </c>
      <c r="N33" s="109">
        <v>1.6</v>
      </c>
      <c r="O33" s="109">
        <v>0.8</v>
      </c>
      <c r="P33" s="165">
        <f t="shared" si="15"/>
        <v>5.699999999999999</v>
      </c>
      <c r="Q33" s="109">
        <v>5.6</v>
      </c>
      <c r="R33" s="109">
        <v>0.1</v>
      </c>
      <c r="S33" s="165">
        <v>0</v>
      </c>
      <c r="T33" s="109">
        <v>0</v>
      </c>
      <c r="U33" s="109">
        <v>0</v>
      </c>
      <c r="V33" s="165">
        <f>SUM(W33:X33)</f>
        <v>0</v>
      </c>
      <c r="W33" s="109">
        <v>0</v>
      </c>
      <c r="X33" s="109">
        <v>0</v>
      </c>
      <c r="Y33" s="182">
        <v>11.1</v>
      </c>
      <c r="Z33" s="166">
        <f>D33+Y33</f>
        <v>72.39999999999999</v>
      </c>
      <c r="AA33" s="167">
        <f>SUM(AB33:AC33)</f>
        <v>61.3</v>
      </c>
      <c r="AB33" s="183">
        <f t="shared" si="4"/>
        <v>55.6</v>
      </c>
      <c r="AC33" s="184">
        <f t="shared" si="5"/>
        <v>5.699999999999999</v>
      </c>
      <c r="AD33" s="185">
        <f t="shared" si="6"/>
        <v>750.443777927404</v>
      </c>
      <c r="AE33" s="186">
        <f t="shared" si="7"/>
        <v>680.6635245149049</v>
      </c>
      <c r="AF33" s="187">
        <f t="shared" si="8"/>
        <v>69.78025341249922</v>
      </c>
      <c r="AG33" s="188">
        <f t="shared" si="9"/>
        <v>886.3316398359551</v>
      </c>
      <c r="AH33" s="189">
        <f t="shared" si="10"/>
        <v>135.88786190855114</v>
      </c>
      <c r="AI33" s="190">
        <f t="shared" si="11"/>
        <v>9.29853181076672</v>
      </c>
    </row>
    <row r="34" spans="1:35" s="180" customFormat="1" ht="19.5" customHeight="1">
      <c r="A34" s="108">
        <v>29</v>
      </c>
      <c r="B34" s="107" t="s">
        <v>40</v>
      </c>
      <c r="C34" s="163">
        <v>9005</v>
      </c>
      <c r="D34" s="164">
        <f t="shared" si="12"/>
        <v>130.8</v>
      </c>
      <c r="E34" s="160">
        <f t="shared" si="12"/>
        <v>129.2</v>
      </c>
      <c r="F34" s="160">
        <f t="shared" si="12"/>
        <v>1.6</v>
      </c>
      <c r="G34" s="165">
        <f t="shared" si="1"/>
        <v>0</v>
      </c>
      <c r="H34" s="109">
        <v>0</v>
      </c>
      <c r="I34" s="109">
        <v>0</v>
      </c>
      <c r="J34" s="165">
        <f t="shared" si="13"/>
        <v>107.5</v>
      </c>
      <c r="K34" s="109">
        <v>107.1</v>
      </c>
      <c r="L34" s="109">
        <v>0.4</v>
      </c>
      <c r="M34" s="165">
        <f t="shared" si="14"/>
        <v>4.5</v>
      </c>
      <c r="N34" s="109">
        <v>4.3</v>
      </c>
      <c r="O34" s="109">
        <v>0.2</v>
      </c>
      <c r="P34" s="165">
        <f t="shared" si="15"/>
        <v>17.8</v>
      </c>
      <c r="Q34" s="109">
        <v>17.8</v>
      </c>
      <c r="R34" s="109">
        <v>0</v>
      </c>
      <c r="S34" s="165">
        <f t="shared" si="16"/>
        <v>0</v>
      </c>
      <c r="T34" s="109">
        <v>0</v>
      </c>
      <c r="U34" s="109">
        <v>0</v>
      </c>
      <c r="V34" s="165">
        <f>SUM(W34:X34)</f>
        <v>1</v>
      </c>
      <c r="W34" s="109">
        <v>0</v>
      </c>
      <c r="X34" s="109">
        <v>1</v>
      </c>
      <c r="Y34" s="182">
        <v>35.4</v>
      </c>
      <c r="Z34" s="166">
        <f t="shared" si="2"/>
        <v>166.20000000000002</v>
      </c>
      <c r="AA34" s="167">
        <f>SUM(AB34:AC34)</f>
        <v>130.8</v>
      </c>
      <c r="AB34" s="183">
        <f t="shared" si="4"/>
        <v>113</v>
      </c>
      <c r="AC34" s="184">
        <f t="shared" si="5"/>
        <v>17.8</v>
      </c>
      <c r="AD34" s="185">
        <f t="shared" si="6"/>
        <v>468.5568949150114</v>
      </c>
      <c r="AE34" s="186">
        <f t="shared" si="7"/>
        <v>404.7930361268829</v>
      </c>
      <c r="AF34" s="187">
        <f t="shared" si="8"/>
        <v>63.76385878812845</v>
      </c>
      <c r="AG34" s="188">
        <f t="shared" si="9"/>
        <v>595.3681646397164</v>
      </c>
      <c r="AH34" s="189">
        <f t="shared" si="10"/>
        <v>126.8112697247049</v>
      </c>
      <c r="AI34" s="190">
        <f t="shared" si="11"/>
        <v>13.608562691131498</v>
      </c>
    </row>
    <row r="35" spans="1:35" s="181" customFormat="1" ht="19.5" customHeight="1">
      <c r="A35" s="108">
        <v>30</v>
      </c>
      <c r="B35" s="107" t="s">
        <v>41</v>
      </c>
      <c r="C35" s="163">
        <v>4224</v>
      </c>
      <c r="D35" s="164">
        <f>G35+J35+M35+P35+S35+V35</f>
        <v>82.1</v>
      </c>
      <c r="E35" s="160">
        <f>H35+K35+N35+Q35+T35+W35</f>
        <v>75.2</v>
      </c>
      <c r="F35" s="160">
        <f>I35+L35+O35+R35+U35+X35</f>
        <v>6.8999999999999995</v>
      </c>
      <c r="G35" s="165">
        <f>SUM(H35:I35)</f>
        <v>0</v>
      </c>
      <c r="H35" s="109">
        <v>0</v>
      </c>
      <c r="I35" s="109">
        <v>0</v>
      </c>
      <c r="J35" s="165">
        <f>SUM(K35:L35)</f>
        <v>71</v>
      </c>
      <c r="K35" s="109">
        <v>64.9</v>
      </c>
      <c r="L35" s="109">
        <v>6.1</v>
      </c>
      <c r="M35" s="165">
        <f>SUM(N35:O35)</f>
        <v>2.6</v>
      </c>
      <c r="N35" s="109">
        <v>2</v>
      </c>
      <c r="O35" s="109">
        <v>0.6</v>
      </c>
      <c r="P35" s="165">
        <f>SUM(Q35:R35)</f>
        <v>8.5</v>
      </c>
      <c r="Q35" s="109">
        <v>8.3</v>
      </c>
      <c r="R35" s="109">
        <v>0.2</v>
      </c>
      <c r="S35" s="165">
        <f>SUM(T35:U35)</f>
        <v>0</v>
      </c>
      <c r="T35" s="109">
        <v>0</v>
      </c>
      <c r="U35" s="109">
        <v>0</v>
      </c>
      <c r="V35" s="165">
        <f>SUM(W35:X35)</f>
        <v>0</v>
      </c>
      <c r="W35" s="109">
        <v>0</v>
      </c>
      <c r="X35" s="109">
        <v>0</v>
      </c>
      <c r="Y35" s="182">
        <v>26.4</v>
      </c>
      <c r="Z35" s="166">
        <f>D35+Y35</f>
        <v>108.5</v>
      </c>
      <c r="AA35" s="167">
        <f t="shared" si="3"/>
        <v>82.1</v>
      </c>
      <c r="AB35" s="183">
        <f>G35+J35+M35+S35+V35</f>
        <v>73.6</v>
      </c>
      <c r="AC35" s="184">
        <f>P35</f>
        <v>8.5</v>
      </c>
      <c r="AD35" s="185">
        <f t="shared" si="6"/>
        <v>626.9855816226783</v>
      </c>
      <c r="AE35" s="186">
        <f t="shared" si="7"/>
        <v>562.0723362658846</v>
      </c>
      <c r="AF35" s="187">
        <f t="shared" si="8"/>
        <v>64.91324535679374</v>
      </c>
      <c r="AG35" s="188">
        <f t="shared" si="9"/>
        <v>828.5984848484849</v>
      </c>
      <c r="AH35" s="189">
        <f t="shared" si="10"/>
        <v>201.61290322580643</v>
      </c>
      <c r="AI35" s="190">
        <f>AC35*100/AA35</f>
        <v>10.353227771010962</v>
      </c>
    </row>
    <row r="36" spans="1:35" s="180" customFormat="1" ht="19.5" customHeight="1">
      <c r="A36" s="108">
        <v>31</v>
      </c>
      <c r="B36" s="107" t="s">
        <v>130</v>
      </c>
      <c r="C36" s="163">
        <v>5720</v>
      </c>
      <c r="D36" s="164">
        <f t="shared" si="12"/>
        <v>106.3</v>
      </c>
      <c r="E36" s="160">
        <f t="shared" si="12"/>
        <v>104.89999999999999</v>
      </c>
      <c r="F36" s="160">
        <f t="shared" si="12"/>
        <v>1.4000000000000001</v>
      </c>
      <c r="G36" s="165">
        <f t="shared" si="1"/>
        <v>0</v>
      </c>
      <c r="H36" s="109">
        <v>0</v>
      </c>
      <c r="I36" s="109">
        <v>0</v>
      </c>
      <c r="J36" s="165">
        <f t="shared" si="13"/>
        <v>86.6</v>
      </c>
      <c r="K36" s="109">
        <v>85.6</v>
      </c>
      <c r="L36" s="109">
        <v>1</v>
      </c>
      <c r="M36" s="165">
        <f t="shared" si="14"/>
        <v>4.1</v>
      </c>
      <c r="N36" s="109">
        <v>3.9</v>
      </c>
      <c r="O36" s="109">
        <v>0.2</v>
      </c>
      <c r="P36" s="165">
        <f t="shared" si="15"/>
        <v>9.7</v>
      </c>
      <c r="Q36" s="109">
        <v>9.6</v>
      </c>
      <c r="R36" s="109">
        <v>0.1</v>
      </c>
      <c r="S36" s="165">
        <f t="shared" si="16"/>
        <v>0</v>
      </c>
      <c r="T36" s="109">
        <v>0</v>
      </c>
      <c r="U36" s="109">
        <v>0</v>
      </c>
      <c r="V36" s="165">
        <f>SUM(W36:X36)</f>
        <v>5.8999999999999995</v>
      </c>
      <c r="W36" s="109">
        <v>5.8</v>
      </c>
      <c r="X36" s="109">
        <v>0.1</v>
      </c>
      <c r="Y36" s="182">
        <v>22.3</v>
      </c>
      <c r="Z36" s="166">
        <f t="shared" si="2"/>
        <v>128.6</v>
      </c>
      <c r="AA36" s="167">
        <f t="shared" si="3"/>
        <v>106.3</v>
      </c>
      <c r="AB36" s="183">
        <f t="shared" si="4"/>
        <v>96.6</v>
      </c>
      <c r="AC36" s="184">
        <f t="shared" si="5"/>
        <v>9.7</v>
      </c>
      <c r="AD36" s="185">
        <f t="shared" si="6"/>
        <v>599.481163997293</v>
      </c>
      <c r="AE36" s="186">
        <f t="shared" si="7"/>
        <v>544.7778028423189</v>
      </c>
      <c r="AF36" s="187">
        <f t="shared" si="8"/>
        <v>54.70336115497406</v>
      </c>
      <c r="AG36" s="188">
        <f t="shared" si="9"/>
        <v>725.2424994360479</v>
      </c>
      <c r="AH36" s="189">
        <f t="shared" si="10"/>
        <v>125.7613354387548</v>
      </c>
      <c r="AI36" s="190">
        <f t="shared" si="11"/>
        <v>9.125117591721542</v>
      </c>
    </row>
    <row r="37" spans="1:35" s="180" customFormat="1" ht="19.5" customHeight="1">
      <c r="A37" s="108">
        <v>32</v>
      </c>
      <c r="B37" s="107" t="s">
        <v>131</v>
      </c>
      <c r="C37" s="163">
        <v>16488</v>
      </c>
      <c r="D37" s="164">
        <f t="shared" si="12"/>
        <v>317.5</v>
      </c>
      <c r="E37" s="160">
        <f t="shared" si="12"/>
        <v>272.09999999999997</v>
      </c>
      <c r="F37" s="160">
        <f t="shared" si="12"/>
        <v>45.39999999999999</v>
      </c>
      <c r="G37" s="165">
        <f t="shared" si="1"/>
        <v>0</v>
      </c>
      <c r="H37" s="109">
        <v>0</v>
      </c>
      <c r="I37" s="109">
        <v>0</v>
      </c>
      <c r="J37" s="165">
        <f t="shared" si="13"/>
        <v>264.4</v>
      </c>
      <c r="K37" s="109">
        <v>230.1</v>
      </c>
      <c r="L37" s="109">
        <v>34.3</v>
      </c>
      <c r="M37" s="165">
        <f t="shared" si="14"/>
        <v>19</v>
      </c>
      <c r="N37" s="109">
        <v>10.2</v>
      </c>
      <c r="O37" s="109">
        <v>8.8</v>
      </c>
      <c r="P37" s="165">
        <f t="shared" si="15"/>
        <v>34.1</v>
      </c>
      <c r="Q37" s="109">
        <v>31.8</v>
      </c>
      <c r="R37" s="109">
        <v>2.3</v>
      </c>
      <c r="S37" s="165">
        <f t="shared" si="16"/>
        <v>0</v>
      </c>
      <c r="T37" s="109">
        <v>0</v>
      </c>
      <c r="U37" s="109">
        <v>0</v>
      </c>
      <c r="V37" s="165">
        <f t="shared" si="17"/>
        <v>0</v>
      </c>
      <c r="W37" s="109">
        <v>0</v>
      </c>
      <c r="X37" s="109">
        <v>0</v>
      </c>
      <c r="Y37" s="182">
        <v>62.6</v>
      </c>
      <c r="Z37" s="166">
        <f t="shared" si="2"/>
        <v>380.1</v>
      </c>
      <c r="AA37" s="167">
        <f t="shared" si="3"/>
        <v>317.5</v>
      </c>
      <c r="AB37" s="183">
        <f t="shared" si="4"/>
        <v>283.4</v>
      </c>
      <c r="AC37" s="184">
        <f t="shared" si="5"/>
        <v>34.1</v>
      </c>
      <c r="AD37" s="185">
        <f t="shared" si="6"/>
        <v>621.1751263871281</v>
      </c>
      <c r="AE37" s="186">
        <f t="shared" si="7"/>
        <v>554.459939584605</v>
      </c>
      <c r="AF37" s="187">
        <f t="shared" si="8"/>
        <v>66.71518680252305</v>
      </c>
      <c r="AG37" s="188">
        <f t="shared" si="9"/>
        <v>743.649340282669</v>
      </c>
      <c r="AH37" s="189">
        <f t="shared" si="10"/>
        <v>122.47421389554084</v>
      </c>
      <c r="AI37" s="190">
        <f t="shared" si="11"/>
        <v>10.740157480314961</v>
      </c>
    </row>
    <row r="38" spans="1:35" s="180" customFormat="1" ht="19.5" customHeight="1" thickBot="1">
      <c r="A38" s="197">
        <v>33</v>
      </c>
      <c r="B38" s="198" t="s">
        <v>43</v>
      </c>
      <c r="C38" s="199">
        <v>12239</v>
      </c>
      <c r="D38" s="200">
        <f t="shared" si="12"/>
        <v>194.70000000000002</v>
      </c>
      <c r="E38" s="168">
        <f t="shared" si="12"/>
        <v>186.00000000000003</v>
      </c>
      <c r="F38" s="168">
        <f t="shared" si="12"/>
        <v>8.7</v>
      </c>
      <c r="G38" s="201">
        <f t="shared" si="1"/>
        <v>0</v>
      </c>
      <c r="H38" s="202">
        <v>0</v>
      </c>
      <c r="I38" s="202">
        <v>0</v>
      </c>
      <c r="J38" s="201">
        <f t="shared" si="13"/>
        <v>140.10000000000002</v>
      </c>
      <c r="K38" s="202">
        <v>137.3</v>
      </c>
      <c r="L38" s="202">
        <v>2.8</v>
      </c>
      <c r="M38" s="201">
        <f t="shared" si="14"/>
        <v>8.6</v>
      </c>
      <c r="N38" s="202">
        <v>7.9</v>
      </c>
      <c r="O38" s="202">
        <v>0.7</v>
      </c>
      <c r="P38" s="201">
        <f t="shared" si="15"/>
        <v>27.6</v>
      </c>
      <c r="Q38" s="202">
        <v>27.5</v>
      </c>
      <c r="R38" s="202">
        <v>0.1</v>
      </c>
      <c r="S38" s="201">
        <f t="shared" si="16"/>
        <v>0</v>
      </c>
      <c r="T38" s="202">
        <v>0</v>
      </c>
      <c r="U38" s="202">
        <v>0</v>
      </c>
      <c r="V38" s="201">
        <f t="shared" si="17"/>
        <v>18.4</v>
      </c>
      <c r="W38" s="202">
        <v>13.3</v>
      </c>
      <c r="X38" s="202">
        <v>5.1</v>
      </c>
      <c r="Y38" s="203">
        <v>63.5</v>
      </c>
      <c r="Z38" s="204">
        <f t="shared" si="2"/>
        <v>258.20000000000005</v>
      </c>
      <c r="AA38" s="205">
        <f t="shared" si="3"/>
        <v>194.70000000000002</v>
      </c>
      <c r="AB38" s="206">
        <f t="shared" si="4"/>
        <v>167.10000000000002</v>
      </c>
      <c r="AC38" s="207">
        <f t="shared" si="5"/>
        <v>27.6</v>
      </c>
      <c r="AD38" s="208">
        <f t="shared" si="6"/>
        <v>513.1665300506842</v>
      </c>
      <c r="AE38" s="209">
        <f t="shared" si="7"/>
        <v>440.42181392639617</v>
      </c>
      <c r="AF38" s="210">
        <f t="shared" si="8"/>
        <v>72.74471612428803</v>
      </c>
      <c r="AG38" s="211">
        <f t="shared" si="9"/>
        <v>680.5320906989556</v>
      </c>
      <c r="AH38" s="212">
        <f t="shared" si="10"/>
        <v>167.3655606482714</v>
      </c>
      <c r="AI38" s="213">
        <f t="shared" si="11"/>
        <v>14.175654853620953</v>
      </c>
    </row>
    <row r="39" spans="1:34" s="12" customFormat="1" ht="15" customHeight="1">
      <c r="A39" s="13"/>
      <c r="C39" s="13"/>
      <c r="D39" s="7"/>
      <c r="E39" s="14"/>
      <c r="F39" s="14"/>
      <c r="AD39" s="15"/>
      <c r="AE39" s="15"/>
      <c r="AF39" s="15"/>
      <c r="AG39" s="15"/>
      <c r="AH39" s="15"/>
    </row>
    <row r="40" spans="1:34" s="12" customFormat="1" ht="15" customHeight="1">
      <c r="A40" s="13"/>
      <c r="C40" s="13"/>
      <c r="D40" s="7"/>
      <c r="E40" s="14"/>
      <c r="F40" s="14"/>
      <c r="AD40" s="15"/>
      <c r="AE40" s="15"/>
      <c r="AF40" s="15"/>
      <c r="AG40" s="15"/>
      <c r="AH40" s="15"/>
    </row>
    <row r="41" spans="1:34" s="12" customFormat="1" ht="15" customHeight="1">
      <c r="A41" s="13"/>
      <c r="C41" s="13"/>
      <c r="D41" s="16"/>
      <c r="E41" s="14"/>
      <c r="F41" s="14"/>
      <c r="AD41" s="15"/>
      <c r="AE41" s="15"/>
      <c r="AF41" s="15"/>
      <c r="AG41" s="15"/>
      <c r="AH41" s="15"/>
    </row>
    <row r="42" spans="1:34" s="12" customFormat="1" ht="15" customHeight="1">
      <c r="A42" s="13"/>
      <c r="C42" s="13"/>
      <c r="D42" s="16"/>
      <c r="E42" s="14"/>
      <c r="F42" s="14"/>
      <c r="AD42" s="15"/>
      <c r="AE42" s="15"/>
      <c r="AF42" s="15"/>
      <c r="AG42" s="15"/>
      <c r="AH42" s="15"/>
    </row>
    <row r="43" spans="1:34" s="12" customFormat="1" ht="15" customHeight="1">
      <c r="A43" s="13"/>
      <c r="C43" s="13"/>
      <c r="D43" s="16"/>
      <c r="E43" s="14"/>
      <c r="F43" s="14"/>
      <c r="AD43" s="15"/>
      <c r="AE43" s="15"/>
      <c r="AF43" s="15"/>
      <c r="AG43" s="15"/>
      <c r="AH43" s="15"/>
    </row>
    <row r="44" spans="1:34" s="12" customFormat="1" ht="15" customHeight="1">
      <c r="A44" s="13"/>
      <c r="C44" s="13"/>
      <c r="D44" s="16"/>
      <c r="E44" s="14"/>
      <c r="F44" s="14"/>
      <c r="AD44" s="15"/>
      <c r="AE44" s="15"/>
      <c r="AF44" s="15"/>
      <c r="AG44" s="15"/>
      <c r="AH44" s="15"/>
    </row>
    <row r="45" spans="1:34" s="12" customFormat="1" ht="15" customHeight="1">
      <c r="A45" s="13"/>
      <c r="C45" s="13"/>
      <c r="D45" s="16"/>
      <c r="E45" s="14"/>
      <c r="F45" s="14"/>
      <c r="AD45" s="15"/>
      <c r="AE45" s="15"/>
      <c r="AF45" s="15"/>
      <c r="AG45" s="15"/>
      <c r="AH45" s="15"/>
    </row>
    <row r="46" spans="1:34" s="12" customFormat="1" ht="15" customHeight="1">
      <c r="A46" s="13"/>
      <c r="C46" s="13"/>
      <c r="D46" s="16"/>
      <c r="E46" s="14"/>
      <c r="F46" s="14"/>
      <c r="AD46" s="15"/>
      <c r="AE46" s="15"/>
      <c r="AF46" s="15"/>
      <c r="AG46" s="15"/>
      <c r="AH46" s="15"/>
    </row>
    <row r="47" spans="1:34" s="12" customFormat="1" ht="15" customHeight="1">
      <c r="A47" s="13"/>
      <c r="C47" s="13"/>
      <c r="D47" s="16"/>
      <c r="E47" s="14"/>
      <c r="F47" s="14"/>
      <c r="AD47" s="15"/>
      <c r="AE47" s="15"/>
      <c r="AF47" s="15"/>
      <c r="AG47" s="15"/>
      <c r="AH47" s="15"/>
    </row>
    <row r="48" spans="1:34" s="12" customFormat="1" ht="15" customHeight="1">
      <c r="A48" s="13"/>
      <c r="C48" s="13"/>
      <c r="D48" s="16"/>
      <c r="E48" s="14"/>
      <c r="F48" s="14"/>
      <c r="AD48" s="15"/>
      <c r="AE48" s="15"/>
      <c r="AF48" s="15"/>
      <c r="AG48" s="15"/>
      <c r="AH48" s="15"/>
    </row>
    <row r="49" spans="1:34" s="12" customFormat="1" ht="15" customHeight="1">
      <c r="A49" s="13"/>
      <c r="C49" s="13"/>
      <c r="D49" s="16"/>
      <c r="E49" s="14"/>
      <c r="F49" s="14"/>
      <c r="AD49" s="15"/>
      <c r="AE49" s="15"/>
      <c r="AF49" s="15"/>
      <c r="AG49" s="15"/>
      <c r="AH49" s="15"/>
    </row>
    <row r="50" spans="1:34" s="12" customFormat="1" ht="15" customHeight="1">
      <c r="A50" s="13"/>
      <c r="C50" s="13"/>
      <c r="D50" s="16"/>
      <c r="E50" s="14"/>
      <c r="F50" s="14"/>
      <c r="AD50" s="15"/>
      <c r="AE50" s="15"/>
      <c r="AF50" s="15"/>
      <c r="AG50" s="15"/>
      <c r="AH50" s="15"/>
    </row>
    <row r="51" spans="1:34" s="12" customFormat="1" ht="15" customHeight="1">
      <c r="A51" s="13"/>
      <c r="C51" s="13"/>
      <c r="D51" s="16"/>
      <c r="E51" s="14"/>
      <c r="F51" s="14"/>
      <c r="AD51" s="15"/>
      <c r="AE51" s="15"/>
      <c r="AF51" s="15"/>
      <c r="AG51" s="15"/>
      <c r="AH51" s="15"/>
    </row>
    <row r="52" spans="1:34" s="12" customFormat="1" ht="15" customHeight="1">
      <c r="A52" s="13"/>
      <c r="C52" s="13"/>
      <c r="D52" s="16"/>
      <c r="E52" s="14"/>
      <c r="F52" s="14"/>
      <c r="AD52" s="15"/>
      <c r="AE52" s="15"/>
      <c r="AF52" s="15"/>
      <c r="AG52" s="15"/>
      <c r="AH52" s="15"/>
    </row>
    <row r="53" spans="1:34" s="12" customFormat="1" ht="15" customHeight="1">
      <c r="A53" s="13"/>
      <c r="C53" s="13"/>
      <c r="D53" s="16"/>
      <c r="E53" s="14"/>
      <c r="F53" s="14"/>
      <c r="AD53" s="15"/>
      <c r="AE53" s="15"/>
      <c r="AF53" s="15"/>
      <c r="AG53" s="15"/>
      <c r="AH53" s="15"/>
    </row>
    <row r="54" spans="1:34" s="12" customFormat="1" ht="15" customHeight="1">
      <c r="A54" s="13"/>
      <c r="C54" s="13"/>
      <c r="D54" s="16"/>
      <c r="E54" s="14"/>
      <c r="F54" s="14"/>
      <c r="AD54" s="15"/>
      <c r="AE54" s="15"/>
      <c r="AF54" s="15"/>
      <c r="AG54" s="15"/>
      <c r="AH54" s="15"/>
    </row>
    <row r="55" spans="1:34" s="12" customFormat="1" ht="15" customHeight="1">
      <c r="A55" s="13"/>
      <c r="C55" s="13"/>
      <c r="D55" s="16"/>
      <c r="E55" s="14"/>
      <c r="F55" s="14"/>
      <c r="AD55" s="15"/>
      <c r="AE55" s="15"/>
      <c r="AF55" s="15"/>
      <c r="AG55" s="15"/>
      <c r="AH55" s="15"/>
    </row>
    <row r="56" spans="1:34" s="12" customFormat="1" ht="15" customHeight="1">
      <c r="A56" s="13"/>
      <c r="C56" s="13"/>
      <c r="D56" s="16"/>
      <c r="E56" s="14"/>
      <c r="F56" s="14"/>
      <c r="AD56" s="15"/>
      <c r="AE56" s="15"/>
      <c r="AF56" s="15"/>
      <c r="AG56" s="15"/>
      <c r="AH56" s="15"/>
    </row>
    <row r="57" spans="1:34" s="12" customFormat="1" ht="15" customHeight="1">
      <c r="A57" s="13"/>
      <c r="C57" s="13"/>
      <c r="D57" s="16"/>
      <c r="E57" s="14"/>
      <c r="F57" s="14"/>
      <c r="AD57" s="15"/>
      <c r="AE57" s="15"/>
      <c r="AF57" s="15"/>
      <c r="AG57" s="15"/>
      <c r="AH57" s="15"/>
    </row>
    <row r="58" spans="1:34" s="12" customFormat="1" ht="15" customHeight="1">
      <c r="A58" s="13"/>
      <c r="C58" s="13"/>
      <c r="D58" s="16"/>
      <c r="E58" s="14"/>
      <c r="F58" s="14"/>
      <c r="AD58" s="15"/>
      <c r="AE58" s="15"/>
      <c r="AF58" s="15"/>
      <c r="AG58" s="15"/>
      <c r="AH58" s="15"/>
    </row>
    <row r="59" spans="1:34" s="12" customFormat="1" ht="15" customHeight="1">
      <c r="A59" s="13"/>
      <c r="C59" s="13"/>
      <c r="D59" s="16"/>
      <c r="E59" s="14"/>
      <c r="F59" s="14"/>
      <c r="AD59" s="15"/>
      <c r="AE59" s="15"/>
      <c r="AF59" s="15"/>
      <c r="AG59" s="15"/>
      <c r="AH59" s="15"/>
    </row>
    <row r="60" spans="1:34" s="12" customFormat="1" ht="15" customHeight="1">
      <c r="A60" s="13"/>
      <c r="C60" s="13"/>
      <c r="D60" s="16"/>
      <c r="E60" s="14"/>
      <c r="F60" s="14"/>
      <c r="AD60" s="15"/>
      <c r="AE60" s="15"/>
      <c r="AF60" s="15"/>
      <c r="AG60" s="15"/>
      <c r="AH60" s="15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1">
      <selection activeCell="D29" sqref="D29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347" t="s">
        <v>132</v>
      </c>
      <c r="B1" s="348"/>
      <c r="C1" s="353" t="s">
        <v>0</v>
      </c>
      <c r="D1" s="130"/>
      <c r="E1" s="131"/>
      <c r="F1" s="131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3"/>
      <c r="AA1" s="331" t="s">
        <v>1</v>
      </c>
      <c r="AB1" s="332"/>
      <c r="AC1" s="333"/>
      <c r="AD1" s="337" t="s">
        <v>2</v>
      </c>
      <c r="AE1" s="337"/>
      <c r="AF1" s="337"/>
      <c r="AG1" s="341" t="s">
        <v>3</v>
      </c>
      <c r="AH1" s="344" t="s">
        <v>4</v>
      </c>
      <c r="AI1" s="316" t="s">
        <v>5</v>
      </c>
    </row>
    <row r="2" spans="1:35" ht="19.5" customHeight="1">
      <c r="A2" s="349"/>
      <c r="B2" s="350"/>
      <c r="C2" s="354"/>
      <c r="D2" s="319" t="s">
        <v>1</v>
      </c>
      <c r="E2" s="320"/>
      <c r="F2" s="321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4"/>
      <c r="Y2" s="325" t="s">
        <v>6</v>
      </c>
      <c r="Z2" s="327" t="s">
        <v>7</v>
      </c>
      <c r="AA2" s="334"/>
      <c r="AB2" s="335"/>
      <c r="AC2" s="336"/>
      <c r="AD2" s="338"/>
      <c r="AE2" s="338"/>
      <c r="AF2" s="338"/>
      <c r="AG2" s="342"/>
      <c r="AH2" s="345"/>
      <c r="AI2" s="317"/>
    </row>
    <row r="3" spans="1:35" ht="19.5" customHeight="1">
      <c r="A3" s="349"/>
      <c r="B3" s="350"/>
      <c r="C3" s="354"/>
      <c r="D3" s="322"/>
      <c r="E3" s="320"/>
      <c r="F3" s="320"/>
      <c r="G3" s="329" t="s">
        <v>8</v>
      </c>
      <c r="H3" s="330"/>
      <c r="I3" s="330"/>
      <c r="J3" s="329" t="s">
        <v>9</v>
      </c>
      <c r="K3" s="330"/>
      <c r="L3" s="330"/>
      <c r="M3" s="329" t="s">
        <v>10</v>
      </c>
      <c r="N3" s="330"/>
      <c r="O3" s="330"/>
      <c r="P3" s="329" t="s">
        <v>11</v>
      </c>
      <c r="Q3" s="330"/>
      <c r="R3" s="330"/>
      <c r="S3" s="329" t="s">
        <v>12</v>
      </c>
      <c r="T3" s="330"/>
      <c r="U3" s="330"/>
      <c r="V3" s="329" t="s">
        <v>13</v>
      </c>
      <c r="W3" s="330"/>
      <c r="X3" s="330"/>
      <c r="Y3" s="325"/>
      <c r="Z3" s="327"/>
      <c r="AA3" s="334"/>
      <c r="AB3" s="335"/>
      <c r="AC3" s="336"/>
      <c r="AD3" s="338"/>
      <c r="AE3" s="338"/>
      <c r="AF3" s="338"/>
      <c r="AG3" s="342"/>
      <c r="AH3" s="345"/>
      <c r="AI3" s="317"/>
    </row>
    <row r="4" spans="1:35" ht="19.5" customHeight="1" thickBot="1">
      <c r="A4" s="351"/>
      <c r="B4" s="352"/>
      <c r="C4" s="355"/>
      <c r="D4" s="134" t="s">
        <v>14</v>
      </c>
      <c r="E4" s="135" t="s">
        <v>15</v>
      </c>
      <c r="F4" s="135" t="s">
        <v>16</v>
      </c>
      <c r="G4" s="136" t="s">
        <v>14</v>
      </c>
      <c r="H4" s="137" t="s">
        <v>15</v>
      </c>
      <c r="I4" s="137" t="s">
        <v>16</v>
      </c>
      <c r="J4" s="136" t="s">
        <v>14</v>
      </c>
      <c r="K4" s="137" t="s">
        <v>15</v>
      </c>
      <c r="L4" s="137" t="s">
        <v>16</v>
      </c>
      <c r="M4" s="136" t="s">
        <v>14</v>
      </c>
      <c r="N4" s="137" t="s">
        <v>15</v>
      </c>
      <c r="O4" s="137" t="s">
        <v>16</v>
      </c>
      <c r="P4" s="136" t="s">
        <v>14</v>
      </c>
      <c r="Q4" s="137" t="s">
        <v>15</v>
      </c>
      <c r="R4" s="137" t="s">
        <v>16</v>
      </c>
      <c r="S4" s="136" t="s">
        <v>14</v>
      </c>
      <c r="T4" s="137" t="s">
        <v>15</v>
      </c>
      <c r="U4" s="137" t="s">
        <v>16</v>
      </c>
      <c r="V4" s="136" t="s">
        <v>14</v>
      </c>
      <c r="W4" s="137" t="s">
        <v>15</v>
      </c>
      <c r="X4" s="137" t="s">
        <v>16</v>
      </c>
      <c r="Y4" s="326"/>
      <c r="Z4" s="328"/>
      <c r="AA4" s="138" t="s">
        <v>14</v>
      </c>
      <c r="AB4" s="137" t="s">
        <v>97</v>
      </c>
      <c r="AC4" s="139" t="s">
        <v>17</v>
      </c>
      <c r="AD4" s="140"/>
      <c r="AE4" s="141" t="s">
        <v>97</v>
      </c>
      <c r="AF4" s="142" t="s">
        <v>17</v>
      </c>
      <c r="AG4" s="343"/>
      <c r="AH4" s="346"/>
      <c r="AI4" s="318"/>
    </row>
    <row r="5" spans="1:35" s="2" customFormat="1" ht="39.75" customHeight="1" thickBot="1">
      <c r="A5" s="339" t="s">
        <v>18</v>
      </c>
      <c r="B5" s="340"/>
      <c r="C5" s="143">
        <f>SUM(C6:C38)</f>
        <v>1236446</v>
      </c>
      <c r="D5" s="144">
        <f>SUM(E5:F5)</f>
        <v>21476.600000000002</v>
      </c>
      <c r="E5" s="145">
        <f>SUM(E6:E38)</f>
        <v>19916.100000000002</v>
      </c>
      <c r="F5" s="145">
        <f>SUM(F6:F38)</f>
        <v>1560.4999999999995</v>
      </c>
      <c r="G5" s="146">
        <f aca="true" t="shared" si="0" ref="G5:AC5">SUM(G6:G38)</f>
        <v>480.3</v>
      </c>
      <c r="H5" s="146">
        <f t="shared" si="0"/>
        <v>480.3</v>
      </c>
      <c r="I5" s="146">
        <f t="shared" si="0"/>
        <v>0</v>
      </c>
      <c r="J5" s="146">
        <f t="shared" si="0"/>
        <v>16327.699999999999</v>
      </c>
      <c r="K5" s="146">
        <f t="shared" si="0"/>
        <v>15392.699999999997</v>
      </c>
      <c r="L5" s="146">
        <f t="shared" si="0"/>
        <v>934.9999999999998</v>
      </c>
      <c r="M5" s="146">
        <f t="shared" si="0"/>
        <v>1078.5</v>
      </c>
      <c r="N5" s="146">
        <f t="shared" si="0"/>
        <v>843.2999999999997</v>
      </c>
      <c r="O5" s="146">
        <f t="shared" si="0"/>
        <v>235.2</v>
      </c>
      <c r="P5" s="146">
        <f t="shared" si="0"/>
        <v>3018.5999999999995</v>
      </c>
      <c r="Q5" s="146">
        <f t="shared" si="0"/>
        <v>2928.0999999999995</v>
      </c>
      <c r="R5" s="146">
        <f t="shared" si="0"/>
        <v>90.50000000000001</v>
      </c>
      <c r="S5" s="146">
        <f t="shared" si="0"/>
        <v>0.5</v>
      </c>
      <c r="T5" s="146">
        <f t="shared" si="0"/>
        <v>0.4</v>
      </c>
      <c r="U5" s="146">
        <f t="shared" si="0"/>
        <v>0.1</v>
      </c>
      <c r="V5" s="146">
        <f t="shared" si="0"/>
        <v>571</v>
      </c>
      <c r="W5" s="146">
        <f t="shared" si="0"/>
        <v>271.3</v>
      </c>
      <c r="X5" s="146">
        <f t="shared" si="0"/>
        <v>299.69999999999993</v>
      </c>
      <c r="Y5" s="147">
        <f t="shared" si="0"/>
        <v>10624.8</v>
      </c>
      <c r="Z5" s="148">
        <f t="shared" si="0"/>
        <v>32101.399999999994</v>
      </c>
      <c r="AA5" s="149">
        <f t="shared" si="0"/>
        <v>21476.600000000002</v>
      </c>
      <c r="AB5" s="150">
        <f t="shared" si="0"/>
        <v>18457.999999999993</v>
      </c>
      <c r="AC5" s="151">
        <f t="shared" si="0"/>
        <v>3018.5999999999995</v>
      </c>
      <c r="AD5" s="152">
        <f>AA5/C5/30*1000000</f>
        <v>578.9874096132519</v>
      </c>
      <c r="AE5" s="153">
        <f>AB5/C5/30*1000000</f>
        <v>497.60900732152186</v>
      </c>
      <c r="AF5" s="154">
        <f>AC5/C5/30*1000000</f>
        <v>81.37840229172967</v>
      </c>
      <c r="AG5" s="155">
        <f>Z5/C5/30*1000000</f>
        <v>865.421269239956</v>
      </c>
      <c r="AH5" s="156">
        <f>Y5/C5/30*1000000</f>
        <v>286.43385962670425</v>
      </c>
      <c r="AI5" s="157">
        <f>AC5*100/AA5</f>
        <v>14.05529739344216</v>
      </c>
    </row>
    <row r="6" spans="1:35" s="180" customFormat="1" ht="19.5" customHeight="1" thickTop="1">
      <c r="A6" s="103">
        <v>1</v>
      </c>
      <c r="B6" s="104" t="s">
        <v>19</v>
      </c>
      <c r="C6" s="158">
        <v>288575</v>
      </c>
      <c r="D6" s="159">
        <f>G6+J6+M6+P6+S6+V6</f>
        <v>4943.299999999999</v>
      </c>
      <c r="E6" s="160">
        <f>H6+K6+N6+Q6+T6+W6</f>
        <v>4871.3</v>
      </c>
      <c r="F6" s="160">
        <f>I6+L6+O6+R6+U6+X6</f>
        <v>72</v>
      </c>
      <c r="G6" s="161">
        <f aca="true" t="shared" si="1" ref="G6:G38">SUM(H6:I6)</f>
        <v>0</v>
      </c>
      <c r="H6" s="105">
        <v>0</v>
      </c>
      <c r="I6" s="105">
        <v>0</v>
      </c>
      <c r="J6" s="161">
        <f>SUM(K6:L6)</f>
        <v>3742.6</v>
      </c>
      <c r="K6" s="105">
        <v>3694.2</v>
      </c>
      <c r="L6" s="105">
        <v>48.4</v>
      </c>
      <c r="M6" s="161">
        <f>SUM(N6:O6)</f>
        <v>281.2</v>
      </c>
      <c r="N6" s="105">
        <v>278.7</v>
      </c>
      <c r="O6" s="105">
        <v>2.5</v>
      </c>
      <c r="P6" s="161">
        <f>SUM(Q6:R6)</f>
        <v>826.8</v>
      </c>
      <c r="Q6" s="105">
        <v>823.8</v>
      </c>
      <c r="R6" s="105">
        <v>3</v>
      </c>
      <c r="S6" s="161">
        <f>SUM(T6:U6)</f>
        <v>0</v>
      </c>
      <c r="T6" s="105">
        <v>0</v>
      </c>
      <c r="U6" s="105">
        <v>0</v>
      </c>
      <c r="V6" s="161">
        <f>SUM(W6:X6)</f>
        <v>92.69999999999999</v>
      </c>
      <c r="W6" s="105">
        <v>74.6</v>
      </c>
      <c r="X6" s="105">
        <v>18.1</v>
      </c>
      <c r="Y6" s="170">
        <v>3370.5</v>
      </c>
      <c r="Z6" s="162">
        <f aca="true" t="shared" si="2" ref="Z6:Z38">D6+Y6</f>
        <v>8313.8</v>
      </c>
      <c r="AA6" s="171">
        <f aca="true" t="shared" si="3" ref="AA6:AA38">SUM(AB6:AC6)</f>
        <v>4943.3</v>
      </c>
      <c r="AB6" s="172">
        <f aca="true" t="shared" si="4" ref="AB6:AB38">G6+J6+M6+S6+V6</f>
        <v>4116.5</v>
      </c>
      <c r="AC6" s="173">
        <f aca="true" t="shared" si="5" ref="AC6:AC38">P6</f>
        <v>826.8</v>
      </c>
      <c r="AD6" s="174">
        <f aca="true" t="shared" si="6" ref="AD6:AD38">AA6/C6/30*1000000</f>
        <v>571.0011839787462</v>
      </c>
      <c r="AE6" s="175">
        <f aca="true" t="shared" si="7" ref="AE6:AE38">AB6/C6/30*1000000</f>
        <v>475.49741546102973</v>
      </c>
      <c r="AF6" s="176">
        <f aca="true" t="shared" si="8" ref="AF6:AF38">AC6/C6/30*1000000</f>
        <v>95.50376851771635</v>
      </c>
      <c r="AG6" s="177">
        <f aca="true" t="shared" si="9" ref="AG6:AG38">Z6/C6/30*1000000</f>
        <v>960.3280487452713</v>
      </c>
      <c r="AH6" s="178">
        <f aca="true" t="shared" si="10" ref="AH6:AH38">Y6/C6/30*1000000</f>
        <v>389.3268647665252</v>
      </c>
      <c r="AI6" s="179">
        <f aca="true" t="shared" si="11" ref="AI6:AI38">AC6*100/AA6</f>
        <v>16.725669087451703</v>
      </c>
    </row>
    <row r="7" spans="1:35" s="181" customFormat="1" ht="19.5" customHeight="1">
      <c r="A7" s="102">
        <v>2</v>
      </c>
      <c r="B7" s="106" t="s">
        <v>20</v>
      </c>
      <c r="C7" s="163">
        <v>51795</v>
      </c>
      <c r="D7" s="159">
        <f aca="true" t="shared" si="12" ref="D7:F38">G7+J7+M7+P7+S7+V7</f>
        <v>1113.5000000000002</v>
      </c>
      <c r="E7" s="160">
        <f t="shared" si="12"/>
        <v>914.5</v>
      </c>
      <c r="F7" s="160">
        <f t="shared" si="12"/>
        <v>199</v>
      </c>
      <c r="G7" s="161">
        <f>SUM(H7:I7)</f>
        <v>0</v>
      </c>
      <c r="H7" s="105">
        <v>0</v>
      </c>
      <c r="I7" s="105">
        <v>0</v>
      </c>
      <c r="J7" s="161">
        <f>SUM(K7:L7)</f>
        <v>849.7</v>
      </c>
      <c r="K7" s="105">
        <v>769.5</v>
      </c>
      <c r="L7" s="105">
        <v>80.2</v>
      </c>
      <c r="M7" s="161">
        <f>SUM(N7:O7)</f>
        <v>50.599999999999994</v>
      </c>
      <c r="N7" s="105">
        <v>31.4</v>
      </c>
      <c r="O7" s="105">
        <v>19.2</v>
      </c>
      <c r="P7" s="161">
        <f>SUM(Q7:R7)</f>
        <v>146.3</v>
      </c>
      <c r="Q7" s="105">
        <v>112.9</v>
      </c>
      <c r="R7" s="105">
        <v>33.4</v>
      </c>
      <c r="S7" s="161">
        <f>SUM(T7:U7)</f>
        <v>0</v>
      </c>
      <c r="T7" s="105">
        <v>0</v>
      </c>
      <c r="U7" s="105">
        <v>0</v>
      </c>
      <c r="V7" s="161">
        <f>SUM(W7:X7)</f>
        <v>66.9</v>
      </c>
      <c r="W7" s="105">
        <v>0.7</v>
      </c>
      <c r="X7" s="105">
        <v>66.2</v>
      </c>
      <c r="Y7" s="170">
        <v>445.8</v>
      </c>
      <c r="Z7" s="162">
        <f>D7+Y7</f>
        <v>1559.3000000000002</v>
      </c>
      <c r="AA7" s="171">
        <f>SUM(AB7:AC7)</f>
        <v>1113.5</v>
      </c>
      <c r="AB7" s="172">
        <f>G7+J7+M7+S7+V7</f>
        <v>967.2</v>
      </c>
      <c r="AC7" s="173">
        <f>P7</f>
        <v>146.3</v>
      </c>
      <c r="AD7" s="174">
        <f t="shared" si="6"/>
        <v>716.6071371110468</v>
      </c>
      <c r="AE7" s="175">
        <f t="shared" si="7"/>
        <v>622.4539048170673</v>
      </c>
      <c r="AF7" s="176">
        <f t="shared" si="8"/>
        <v>94.15323229397949</v>
      </c>
      <c r="AG7" s="177">
        <f t="shared" si="9"/>
        <v>1003.507417060849</v>
      </c>
      <c r="AH7" s="178">
        <f t="shared" si="10"/>
        <v>286.9002799498021</v>
      </c>
      <c r="AI7" s="179">
        <f>AC7*100/AA7</f>
        <v>13.13875168387966</v>
      </c>
    </row>
    <row r="8" spans="1:35" s="181" customFormat="1" ht="19.5" customHeight="1">
      <c r="A8" s="102">
        <v>3</v>
      </c>
      <c r="B8" s="107" t="s">
        <v>21</v>
      </c>
      <c r="C8" s="163">
        <v>35912</v>
      </c>
      <c r="D8" s="159">
        <f t="shared" si="12"/>
        <v>693</v>
      </c>
      <c r="E8" s="160">
        <f t="shared" si="12"/>
        <v>610.4</v>
      </c>
      <c r="F8" s="160">
        <f t="shared" si="12"/>
        <v>82.6</v>
      </c>
      <c r="G8" s="161">
        <f>SUM(H8:I8)</f>
        <v>0</v>
      </c>
      <c r="H8" s="105">
        <v>0</v>
      </c>
      <c r="I8" s="105">
        <v>0</v>
      </c>
      <c r="J8" s="161">
        <f>SUM(K8:L8)</f>
        <v>584.4</v>
      </c>
      <c r="K8" s="105">
        <v>535</v>
      </c>
      <c r="L8" s="105">
        <v>49.4</v>
      </c>
      <c r="M8" s="161">
        <f>SUM(N8:O8)</f>
        <v>80</v>
      </c>
      <c r="N8" s="105">
        <v>50.6</v>
      </c>
      <c r="O8" s="105">
        <v>29.4</v>
      </c>
      <c r="P8" s="161">
        <f>SUM(Q8:R8)</f>
        <v>28.6</v>
      </c>
      <c r="Q8" s="105">
        <v>24.8</v>
      </c>
      <c r="R8" s="105">
        <v>3.8</v>
      </c>
      <c r="S8" s="161">
        <f>SUM(T8:U8)</f>
        <v>0</v>
      </c>
      <c r="T8" s="105">
        <v>0</v>
      </c>
      <c r="U8" s="105">
        <v>0</v>
      </c>
      <c r="V8" s="161">
        <f>SUM(W8:X8)</f>
        <v>0</v>
      </c>
      <c r="W8" s="105">
        <v>0</v>
      </c>
      <c r="X8" s="105">
        <v>0</v>
      </c>
      <c r="Y8" s="170">
        <v>73.2</v>
      </c>
      <c r="Z8" s="162">
        <f>D8+Y8</f>
        <v>766.2</v>
      </c>
      <c r="AA8" s="171">
        <f>SUM(AB8:AC8)</f>
        <v>693</v>
      </c>
      <c r="AB8" s="172">
        <f>G8+J8+M8+S8+V8</f>
        <v>664.4</v>
      </c>
      <c r="AC8" s="173">
        <f>P8</f>
        <v>28.6</v>
      </c>
      <c r="AD8" s="174">
        <f t="shared" si="6"/>
        <v>643.2390287369125</v>
      </c>
      <c r="AE8" s="175">
        <f t="shared" si="7"/>
        <v>616.6926561223731</v>
      </c>
      <c r="AF8" s="176">
        <f t="shared" si="8"/>
        <v>26.546372614539244</v>
      </c>
      <c r="AG8" s="177">
        <f t="shared" si="9"/>
        <v>711.1828915125864</v>
      </c>
      <c r="AH8" s="178">
        <f t="shared" si="10"/>
        <v>67.94386277567388</v>
      </c>
      <c r="AI8" s="179">
        <f>AC8*100/AA8</f>
        <v>4.126984126984127</v>
      </c>
    </row>
    <row r="9" spans="1:35" s="180" customFormat="1" ht="19.5" customHeight="1">
      <c r="A9" s="108">
        <v>4</v>
      </c>
      <c r="B9" s="107" t="s">
        <v>22</v>
      </c>
      <c r="C9" s="163">
        <v>95332</v>
      </c>
      <c r="D9" s="164">
        <f t="shared" si="12"/>
        <v>1393.8</v>
      </c>
      <c r="E9" s="160">
        <f t="shared" si="12"/>
        <v>1351.2</v>
      </c>
      <c r="F9" s="160">
        <f t="shared" si="12"/>
        <v>42.6</v>
      </c>
      <c r="G9" s="165">
        <f t="shared" si="1"/>
        <v>0</v>
      </c>
      <c r="H9" s="109">
        <v>0</v>
      </c>
      <c r="I9" s="109">
        <v>0</v>
      </c>
      <c r="J9" s="165">
        <f aca="true" t="shared" si="13" ref="J9:J38">SUM(K9:L9)</f>
        <v>1203.6000000000001</v>
      </c>
      <c r="K9" s="109">
        <v>1175.2</v>
      </c>
      <c r="L9" s="109">
        <v>28.4</v>
      </c>
      <c r="M9" s="165">
        <f aca="true" t="shared" si="14" ref="M9:M38">SUM(N9:O9)</f>
        <v>80.6</v>
      </c>
      <c r="N9" s="109">
        <v>71.5</v>
      </c>
      <c r="O9" s="109">
        <v>9.1</v>
      </c>
      <c r="P9" s="165">
        <f aca="true" t="shared" si="15" ref="P9:P38">SUM(Q9:R9)</f>
        <v>104.5</v>
      </c>
      <c r="Q9" s="109">
        <v>104.5</v>
      </c>
      <c r="R9" s="109">
        <v>0</v>
      </c>
      <c r="S9" s="165">
        <f aca="true" t="shared" si="16" ref="S9:S38">SUM(T9:U9)</f>
        <v>0</v>
      </c>
      <c r="T9" s="109">
        <v>0</v>
      </c>
      <c r="U9" s="109">
        <v>0</v>
      </c>
      <c r="V9" s="165">
        <f aca="true" t="shared" si="17" ref="V9:V38">SUM(W9:X9)</f>
        <v>5.1</v>
      </c>
      <c r="W9" s="109">
        <v>0</v>
      </c>
      <c r="X9" s="109">
        <v>5.1</v>
      </c>
      <c r="Y9" s="182">
        <v>912.1</v>
      </c>
      <c r="Z9" s="166">
        <f t="shared" si="2"/>
        <v>2305.9</v>
      </c>
      <c r="AA9" s="167">
        <f t="shared" si="3"/>
        <v>1393.8</v>
      </c>
      <c r="AB9" s="183">
        <f t="shared" si="4"/>
        <v>1289.3</v>
      </c>
      <c r="AC9" s="184">
        <f t="shared" si="5"/>
        <v>104.5</v>
      </c>
      <c r="AD9" s="185">
        <f t="shared" si="6"/>
        <v>487.34947341920866</v>
      </c>
      <c r="AE9" s="186">
        <f t="shared" si="7"/>
        <v>450.8105008461657</v>
      </c>
      <c r="AF9" s="187">
        <f t="shared" si="8"/>
        <v>36.538972573042976</v>
      </c>
      <c r="AG9" s="188">
        <f t="shared" si="9"/>
        <v>806.2700177624861</v>
      </c>
      <c r="AH9" s="189">
        <f t="shared" si="10"/>
        <v>318.9205443432775</v>
      </c>
      <c r="AI9" s="190">
        <f t="shared" si="11"/>
        <v>7.497488879322715</v>
      </c>
    </row>
    <row r="10" spans="1:35" s="180" customFormat="1" ht="19.5" customHeight="1">
      <c r="A10" s="108">
        <v>5</v>
      </c>
      <c r="B10" s="107" t="s">
        <v>119</v>
      </c>
      <c r="C10" s="163">
        <v>92571</v>
      </c>
      <c r="D10" s="164">
        <f t="shared" si="12"/>
        <v>1389.6</v>
      </c>
      <c r="E10" s="160">
        <f t="shared" si="12"/>
        <v>1303</v>
      </c>
      <c r="F10" s="160">
        <f t="shared" si="12"/>
        <v>86.6</v>
      </c>
      <c r="G10" s="165">
        <f t="shared" si="1"/>
        <v>0</v>
      </c>
      <c r="H10" s="109">
        <v>0</v>
      </c>
      <c r="I10" s="109">
        <v>0</v>
      </c>
      <c r="J10" s="165">
        <f t="shared" si="13"/>
        <v>1037.1</v>
      </c>
      <c r="K10" s="109">
        <v>974.3</v>
      </c>
      <c r="L10" s="109">
        <v>62.8</v>
      </c>
      <c r="M10" s="165">
        <f t="shared" si="14"/>
        <v>80.7</v>
      </c>
      <c r="N10" s="109">
        <v>56.9</v>
      </c>
      <c r="O10" s="109">
        <v>23.8</v>
      </c>
      <c r="P10" s="165">
        <f t="shared" si="15"/>
        <v>271.8</v>
      </c>
      <c r="Q10" s="109">
        <v>271.8</v>
      </c>
      <c r="R10" s="109">
        <v>0</v>
      </c>
      <c r="S10" s="165">
        <f t="shared" si="16"/>
        <v>0</v>
      </c>
      <c r="T10" s="109">
        <v>0</v>
      </c>
      <c r="U10" s="109">
        <v>0</v>
      </c>
      <c r="V10" s="165">
        <f t="shared" si="17"/>
        <v>0</v>
      </c>
      <c r="W10" s="109">
        <v>0</v>
      </c>
      <c r="X10" s="109">
        <v>0</v>
      </c>
      <c r="Y10" s="182">
        <v>673.4</v>
      </c>
      <c r="Z10" s="166">
        <f t="shared" si="2"/>
        <v>2063</v>
      </c>
      <c r="AA10" s="167">
        <f t="shared" si="3"/>
        <v>1389.6</v>
      </c>
      <c r="AB10" s="183">
        <f t="shared" si="4"/>
        <v>1117.8</v>
      </c>
      <c r="AC10" s="184">
        <f t="shared" si="5"/>
        <v>271.8</v>
      </c>
      <c r="AD10" s="185">
        <f t="shared" si="6"/>
        <v>500.37268691058756</v>
      </c>
      <c r="AE10" s="186">
        <f t="shared" si="7"/>
        <v>402.5018634345529</v>
      </c>
      <c r="AF10" s="187">
        <f t="shared" si="8"/>
        <v>97.87082347603462</v>
      </c>
      <c r="AG10" s="188">
        <f t="shared" si="9"/>
        <v>742.8532333740228</v>
      </c>
      <c r="AH10" s="189">
        <f t="shared" si="10"/>
        <v>242.4805464634353</v>
      </c>
      <c r="AI10" s="190">
        <f t="shared" si="11"/>
        <v>19.55958549222798</v>
      </c>
    </row>
    <row r="11" spans="1:36" s="180" customFormat="1" ht="19.5" customHeight="1">
      <c r="A11" s="108">
        <v>6</v>
      </c>
      <c r="B11" s="107" t="s">
        <v>120</v>
      </c>
      <c r="C11" s="163">
        <v>34758</v>
      </c>
      <c r="D11" s="164">
        <f>G11+J11+M11+P11+S11+V11</f>
        <v>726.6</v>
      </c>
      <c r="E11" s="160">
        <f t="shared" si="12"/>
        <v>629.6</v>
      </c>
      <c r="F11" s="160">
        <f t="shared" si="12"/>
        <v>97</v>
      </c>
      <c r="G11" s="165">
        <f>SUM(H11:I11)</f>
        <v>0</v>
      </c>
      <c r="H11" s="109">
        <v>0</v>
      </c>
      <c r="I11" s="109">
        <v>0</v>
      </c>
      <c r="J11" s="165">
        <f t="shared" si="13"/>
        <v>589.3000000000001</v>
      </c>
      <c r="K11" s="109">
        <v>514.7</v>
      </c>
      <c r="L11" s="109">
        <v>74.6</v>
      </c>
      <c r="M11" s="165">
        <f t="shared" si="14"/>
        <v>42.3</v>
      </c>
      <c r="N11" s="109">
        <v>25.1</v>
      </c>
      <c r="O11" s="109">
        <v>17.2</v>
      </c>
      <c r="P11" s="165">
        <f t="shared" si="15"/>
        <v>95</v>
      </c>
      <c r="Q11" s="109">
        <v>89.8</v>
      </c>
      <c r="R11" s="109">
        <v>5.2</v>
      </c>
      <c r="S11" s="165">
        <f t="shared" si="16"/>
        <v>0</v>
      </c>
      <c r="T11" s="109">
        <v>0</v>
      </c>
      <c r="U11" s="109">
        <v>0</v>
      </c>
      <c r="V11" s="165">
        <f t="shared" si="17"/>
        <v>0</v>
      </c>
      <c r="W11" s="109">
        <v>0</v>
      </c>
      <c r="X11" s="109">
        <v>0</v>
      </c>
      <c r="Y11" s="182">
        <v>275.2</v>
      </c>
      <c r="Z11" s="166">
        <f t="shared" si="2"/>
        <v>1001.8</v>
      </c>
      <c r="AA11" s="167">
        <f t="shared" si="3"/>
        <v>726.6</v>
      </c>
      <c r="AB11" s="183">
        <f t="shared" si="4"/>
        <v>631.6</v>
      </c>
      <c r="AC11" s="184">
        <f t="shared" si="5"/>
        <v>95</v>
      </c>
      <c r="AD11" s="185">
        <f t="shared" si="6"/>
        <v>696.8179987341044</v>
      </c>
      <c r="AE11" s="186">
        <f t="shared" si="7"/>
        <v>605.7118744845312</v>
      </c>
      <c r="AF11" s="187">
        <f t="shared" si="8"/>
        <v>91.10612424957324</v>
      </c>
      <c r="AG11" s="188">
        <f t="shared" si="9"/>
        <v>960.7380555076048</v>
      </c>
      <c r="AH11" s="189">
        <f t="shared" si="10"/>
        <v>263.92005677350056</v>
      </c>
      <c r="AI11" s="190">
        <f t="shared" si="11"/>
        <v>13.07459399944949</v>
      </c>
      <c r="AJ11" s="191"/>
    </row>
    <row r="12" spans="1:35" s="180" customFormat="1" ht="19.5" customHeight="1">
      <c r="A12" s="108">
        <v>7</v>
      </c>
      <c r="B12" s="107" t="s">
        <v>25</v>
      </c>
      <c r="C12" s="163">
        <v>26613</v>
      </c>
      <c r="D12" s="164">
        <f>G12+J12+M12+P12+S12+V12</f>
        <v>458.5</v>
      </c>
      <c r="E12" s="160">
        <f>H12+K12+N12+Q12+T12+W12</f>
        <v>430.6</v>
      </c>
      <c r="F12" s="160">
        <f>I12+L12+O12+R12+U12+X12</f>
        <v>27.900000000000002</v>
      </c>
      <c r="G12" s="165">
        <f>SUM(H12:I12)</f>
        <v>0</v>
      </c>
      <c r="H12" s="109">
        <v>0</v>
      </c>
      <c r="I12" s="109">
        <v>0</v>
      </c>
      <c r="J12" s="165">
        <f>SUM(K12:L12)</f>
        <v>327.1</v>
      </c>
      <c r="K12" s="109">
        <v>315.6</v>
      </c>
      <c r="L12" s="109">
        <v>11.5</v>
      </c>
      <c r="M12" s="165">
        <f>SUM(N12:O12)</f>
        <v>23.700000000000003</v>
      </c>
      <c r="N12" s="109">
        <v>18.8</v>
      </c>
      <c r="O12" s="109">
        <v>4.9</v>
      </c>
      <c r="P12" s="165">
        <f>SUM(Q12:R12)</f>
        <v>96.8</v>
      </c>
      <c r="Q12" s="109">
        <v>88.5</v>
      </c>
      <c r="R12" s="109">
        <v>8.3</v>
      </c>
      <c r="S12" s="165">
        <f t="shared" si="16"/>
        <v>0.5</v>
      </c>
      <c r="T12" s="109">
        <v>0.4</v>
      </c>
      <c r="U12" s="109">
        <v>0.1</v>
      </c>
      <c r="V12" s="165">
        <f>SUM(W12:X12)</f>
        <v>10.4</v>
      </c>
      <c r="W12" s="109">
        <v>7.3</v>
      </c>
      <c r="X12" s="109">
        <v>3.1</v>
      </c>
      <c r="Y12" s="182">
        <v>199.7</v>
      </c>
      <c r="Z12" s="166">
        <f>D12+Y12</f>
        <v>658.2</v>
      </c>
      <c r="AA12" s="167">
        <f>SUM(AB12:AC12)</f>
        <v>458.5</v>
      </c>
      <c r="AB12" s="183">
        <f>G12+J12+M12+S12+V12</f>
        <v>361.7</v>
      </c>
      <c r="AC12" s="184">
        <f>P12</f>
        <v>96.8</v>
      </c>
      <c r="AD12" s="185">
        <f t="shared" si="6"/>
        <v>574.2807399892282</v>
      </c>
      <c r="AE12" s="186">
        <f t="shared" si="7"/>
        <v>453.0367364320695</v>
      </c>
      <c r="AF12" s="187">
        <f t="shared" si="8"/>
        <v>121.24400355715878</v>
      </c>
      <c r="AG12" s="188">
        <f t="shared" si="9"/>
        <v>824.4091233607637</v>
      </c>
      <c r="AH12" s="189">
        <f t="shared" si="10"/>
        <v>250.12838337153522</v>
      </c>
      <c r="AI12" s="190">
        <f>AC12*100/AA12</f>
        <v>21.112322791712106</v>
      </c>
    </row>
    <row r="13" spans="1:35" s="180" customFormat="1" ht="19.5" customHeight="1">
      <c r="A13" s="108">
        <v>8</v>
      </c>
      <c r="B13" s="107" t="s">
        <v>133</v>
      </c>
      <c r="C13" s="163">
        <v>115557</v>
      </c>
      <c r="D13" s="164">
        <f t="shared" si="12"/>
        <v>1904.8</v>
      </c>
      <c r="E13" s="160">
        <f t="shared" si="12"/>
        <v>1764.6</v>
      </c>
      <c r="F13" s="160">
        <f t="shared" si="12"/>
        <v>140.2</v>
      </c>
      <c r="G13" s="165">
        <f t="shared" si="1"/>
        <v>0</v>
      </c>
      <c r="H13" s="109">
        <v>0</v>
      </c>
      <c r="I13" s="109">
        <v>0</v>
      </c>
      <c r="J13" s="165">
        <f>SUM(K13:L13)</f>
        <v>1537.1</v>
      </c>
      <c r="K13" s="109">
        <v>1443.3</v>
      </c>
      <c r="L13" s="109">
        <v>93.8</v>
      </c>
      <c r="M13" s="165">
        <f t="shared" si="14"/>
        <v>112.9</v>
      </c>
      <c r="N13" s="109">
        <v>95.2</v>
      </c>
      <c r="O13" s="109">
        <v>17.7</v>
      </c>
      <c r="P13" s="165">
        <f t="shared" si="15"/>
        <v>204.1</v>
      </c>
      <c r="Q13" s="109">
        <v>204.1</v>
      </c>
      <c r="R13" s="109">
        <v>0</v>
      </c>
      <c r="S13" s="165">
        <f t="shared" si="16"/>
        <v>0</v>
      </c>
      <c r="T13" s="109">
        <v>0</v>
      </c>
      <c r="U13" s="109">
        <v>0</v>
      </c>
      <c r="V13" s="165">
        <f t="shared" si="17"/>
        <v>50.7</v>
      </c>
      <c r="W13" s="109">
        <v>22</v>
      </c>
      <c r="X13" s="109">
        <v>28.7</v>
      </c>
      <c r="Y13" s="182">
        <v>736.8</v>
      </c>
      <c r="Z13" s="166">
        <f t="shared" si="2"/>
        <v>2641.6</v>
      </c>
      <c r="AA13" s="167">
        <f t="shared" si="3"/>
        <v>1904.8</v>
      </c>
      <c r="AB13" s="183">
        <f t="shared" si="4"/>
        <v>1700.7</v>
      </c>
      <c r="AC13" s="184">
        <f t="shared" si="5"/>
        <v>204.1</v>
      </c>
      <c r="AD13" s="185">
        <f t="shared" si="6"/>
        <v>549.45467027816</v>
      </c>
      <c r="AE13" s="186">
        <f t="shared" si="7"/>
        <v>490.58040620646096</v>
      </c>
      <c r="AF13" s="187">
        <f t="shared" si="8"/>
        <v>58.874264071699095</v>
      </c>
      <c r="AG13" s="188">
        <f t="shared" si="9"/>
        <v>761.990475119061</v>
      </c>
      <c r="AH13" s="189">
        <f t="shared" si="10"/>
        <v>212.53580484090102</v>
      </c>
      <c r="AI13" s="190">
        <f t="shared" si="11"/>
        <v>10.715035699286014</v>
      </c>
    </row>
    <row r="14" spans="1:35" s="181" customFormat="1" ht="17.25" customHeight="1">
      <c r="A14" s="102">
        <v>9</v>
      </c>
      <c r="B14" s="107" t="s">
        <v>134</v>
      </c>
      <c r="C14" s="163">
        <v>18925</v>
      </c>
      <c r="D14" s="164">
        <f t="shared" si="12"/>
        <v>346.1</v>
      </c>
      <c r="E14" s="160">
        <f>H14+K14+N14+Q14+T14+W14</f>
        <v>280.5</v>
      </c>
      <c r="F14" s="160">
        <f t="shared" si="12"/>
        <v>65.60000000000001</v>
      </c>
      <c r="G14" s="165">
        <f>SUM(H14:I14)</f>
        <v>0</v>
      </c>
      <c r="H14" s="109">
        <v>0</v>
      </c>
      <c r="I14" s="109">
        <v>0</v>
      </c>
      <c r="J14" s="165">
        <f t="shared" si="13"/>
        <v>280.6</v>
      </c>
      <c r="K14" s="109">
        <v>230.6</v>
      </c>
      <c r="L14" s="109">
        <v>50</v>
      </c>
      <c r="M14" s="165">
        <f t="shared" si="14"/>
        <v>10</v>
      </c>
      <c r="N14" s="109">
        <v>3.8</v>
      </c>
      <c r="O14" s="109">
        <v>6.2</v>
      </c>
      <c r="P14" s="165">
        <f t="shared" si="15"/>
        <v>55.5</v>
      </c>
      <c r="Q14" s="109">
        <v>46.1</v>
      </c>
      <c r="R14" s="109">
        <v>9.4</v>
      </c>
      <c r="S14" s="165">
        <v>0</v>
      </c>
      <c r="T14" s="109">
        <v>0</v>
      </c>
      <c r="U14" s="109">
        <v>0</v>
      </c>
      <c r="V14" s="165">
        <f t="shared" si="17"/>
        <v>0</v>
      </c>
      <c r="W14" s="109">
        <v>0</v>
      </c>
      <c r="X14" s="109">
        <v>0</v>
      </c>
      <c r="Y14" s="182">
        <v>80.7</v>
      </c>
      <c r="Z14" s="166">
        <f t="shared" si="2"/>
        <v>426.8</v>
      </c>
      <c r="AA14" s="167">
        <f t="shared" si="3"/>
        <v>346.1</v>
      </c>
      <c r="AB14" s="183">
        <f>G14+J14+M14+S14+V14</f>
        <v>290.6</v>
      </c>
      <c r="AC14" s="184">
        <f>P14</f>
        <v>55.5</v>
      </c>
      <c r="AD14" s="192">
        <f t="shared" si="6"/>
        <v>609.599295464553</v>
      </c>
      <c r="AE14" s="186">
        <f t="shared" si="7"/>
        <v>511.8450022016733</v>
      </c>
      <c r="AF14" s="187">
        <f t="shared" si="8"/>
        <v>97.75429326287978</v>
      </c>
      <c r="AG14" s="188">
        <f t="shared" si="9"/>
        <v>751.7393218846324</v>
      </c>
      <c r="AH14" s="193">
        <f t="shared" si="10"/>
        <v>142.14002642007927</v>
      </c>
      <c r="AI14" s="190">
        <f>AC14*100/AA14</f>
        <v>16.035827795434844</v>
      </c>
    </row>
    <row r="15" spans="1:35" s="181" customFormat="1" ht="19.5" customHeight="1">
      <c r="A15" s="102">
        <v>10</v>
      </c>
      <c r="B15" s="107" t="s">
        <v>27</v>
      </c>
      <c r="C15" s="163">
        <v>33051</v>
      </c>
      <c r="D15" s="164">
        <f t="shared" si="12"/>
        <v>662</v>
      </c>
      <c r="E15" s="160">
        <f t="shared" si="12"/>
        <v>596.4000000000001</v>
      </c>
      <c r="F15" s="160">
        <f t="shared" si="12"/>
        <v>65.6</v>
      </c>
      <c r="G15" s="165">
        <f t="shared" si="1"/>
        <v>480.3</v>
      </c>
      <c r="H15" s="109">
        <v>480.3</v>
      </c>
      <c r="I15" s="109">
        <v>0</v>
      </c>
      <c r="J15" s="165">
        <f t="shared" si="13"/>
        <v>40</v>
      </c>
      <c r="K15" s="109">
        <v>0</v>
      </c>
      <c r="L15" s="109">
        <v>40</v>
      </c>
      <c r="M15" s="165">
        <f t="shared" si="14"/>
        <v>6.7</v>
      </c>
      <c r="N15" s="109">
        <v>0</v>
      </c>
      <c r="O15" s="109">
        <v>6.7</v>
      </c>
      <c r="P15" s="165">
        <f t="shared" si="15"/>
        <v>110.9</v>
      </c>
      <c r="Q15" s="109">
        <v>110.9</v>
      </c>
      <c r="R15" s="109">
        <v>0</v>
      </c>
      <c r="S15" s="165">
        <f t="shared" si="16"/>
        <v>0</v>
      </c>
      <c r="T15" s="109">
        <v>0</v>
      </c>
      <c r="U15" s="109">
        <v>0</v>
      </c>
      <c r="V15" s="165">
        <f t="shared" si="17"/>
        <v>24.099999999999998</v>
      </c>
      <c r="W15" s="109">
        <v>5.2</v>
      </c>
      <c r="X15" s="109">
        <v>18.9</v>
      </c>
      <c r="Y15" s="182">
        <v>399.3</v>
      </c>
      <c r="Z15" s="166">
        <f t="shared" si="2"/>
        <v>1061.3</v>
      </c>
      <c r="AA15" s="167">
        <f t="shared" si="3"/>
        <v>662</v>
      </c>
      <c r="AB15" s="183">
        <f>G15+J15+M15+S15+V15</f>
        <v>551.1</v>
      </c>
      <c r="AC15" s="184">
        <f>P15</f>
        <v>110.9</v>
      </c>
      <c r="AD15" s="185">
        <f t="shared" si="6"/>
        <v>667.6550381733282</v>
      </c>
      <c r="AE15" s="186">
        <f t="shared" si="7"/>
        <v>555.8076911439897</v>
      </c>
      <c r="AF15" s="187">
        <f t="shared" si="8"/>
        <v>111.8473470293385</v>
      </c>
      <c r="AG15" s="188">
        <f t="shared" si="9"/>
        <v>1070.3660000201708</v>
      </c>
      <c r="AH15" s="189">
        <f t="shared" si="10"/>
        <v>402.7109618468428</v>
      </c>
      <c r="AI15" s="190">
        <f>AC15*100/AA15</f>
        <v>16.75226586102719</v>
      </c>
    </row>
    <row r="16" spans="1:35" s="180" customFormat="1" ht="19.5" customHeight="1">
      <c r="A16" s="108">
        <v>11</v>
      </c>
      <c r="B16" s="107" t="s">
        <v>123</v>
      </c>
      <c r="C16" s="163">
        <v>26636</v>
      </c>
      <c r="D16" s="164">
        <f>G16+J16+M16+P16+S16+V16</f>
        <v>499.90000000000003</v>
      </c>
      <c r="E16" s="160">
        <f t="shared" si="12"/>
        <v>483.70000000000005</v>
      </c>
      <c r="F16" s="160">
        <f t="shared" si="12"/>
        <v>16.2</v>
      </c>
      <c r="G16" s="165">
        <f t="shared" si="1"/>
        <v>0</v>
      </c>
      <c r="H16" s="109">
        <v>0</v>
      </c>
      <c r="I16" s="109">
        <v>0</v>
      </c>
      <c r="J16" s="165">
        <f t="shared" si="13"/>
        <v>409.1</v>
      </c>
      <c r="K16" s="109">
        <v>403.3</v>
      </c>
      <c r="L16" s="109">
        <v>5.8</v>
      </c>
      <c r="M16" s="165">
        <f t="shared" si="14"/>
        <v>18.3</v>
      </c>
      <c r="N16" s="109">
        <v>15.8</v>
      </c>
      <c r="O16" s="109">
        <v>2.5</v>
      </c>
      <c r="P16" s="165">
        <f t="shared" si="15"/>
        <v>50.9</v>
      </c>
      <c r="Q16" s="109">
        <v>50.8</v>
      </c>
      <c r="R16" s="109">
        <v>0.1</v>
      </c>
      <c r="S16" s="165">
        <f t="shared" si="16"/>
        <v>0</v>
      </c>
      <c r="T16" s="109">
        <v>0</v>
      </c>
      <c r="U16" s="109">
        <v>0</v>
      </c>
      <c r="V16" s="165">
        <f t="shared" si="17"/>
        <v>21.6</v>
      </c>
      <c r="W16" s="109">
        <v>13.8</v>
      </c>
      <c r="X16" s="109">
        <v>7.8</v>
      </c>
      <c r="Y16" s="182">
        <v>164</v>
      </c>
      <c r="Z16" s="166">
        <f t="shared" si="2"/>
        <v>663.9000000000001</v>
      </c>
      <c r="AA16" s="167">
        <f t="shared" si="3"/>
        <v>499.90000000000003</v>
      </c>
      <c r="AB16" s="183">
        <f t="shared" si="4"/>
        <v>449.00000000000006</v>
      </c>
      <c r="AC16" s="184">
        <f t="shared" si="5"/>
        <v>50.9</v>
      </c>
      <c r="AD16" s="185">
        <f t="shared" si="6"/>
        <v>625.5944335986385</v>
      </c>
      <c r="AE16" s="186">
        <f t="shared" si="7"/>
        <v>561.896180607699</v>
      </c>
      <c r="AF16" s="187">
        <f t="shared" si="8"/>
        <v>63.69825299093959</v>
      </c>
      <c r="AG16" s="188">
        <f t="shared" si="9"/>
        <v>830.830455023277</v>
      </c>
      <c r="AH16" s="189">
        <f t="shared" si="10"/>
        <v>205.23602142463832</v>
      </c>
      <c r="AI16" s="190">
        <f t="shared" si="11"/>
        <v>10.182036407281455</v>
      </c>
    </row>
    <row r="17" spans="1:35" s="180" customFormat="1" ht="19.5" customHeight="1">
      <c r="A17" s="108">
        <v>12</v>
      </c>
      <c r="B17" s="107" t="s">
        <v>124</v>
      </c>
      <c r="C17" s="163">
        <v>25275</v>
      </c>
      <c r="D17" s="164">
        <f t="shared" si="12"/>
        <v>545.1</v>
      </c>
      <c r="E17" s="160">
        <f t="shared" si="12"/>
        <v>447.7</v>
      </c>
      <c r="F17" s="160">
        <f t="shared" si="12"/>
        <v>97.4</v>
      </c>
      <c r="G17" s="165">
        <f t="shared" si="1"/>
        <v>0</v>
      </c>
      <c r="H17" s="109">
        <v>0</v>
      </c>
      <c r="I17" s="109">
        <v>0</v>
      </c>
      <c r="J17" s="165">
        <f t="shared" si="13"/>
        <v>450.3</v>
      </c>
      <c r="K17" s="109">
        <v>379.6</v>
      </c>
      <c r="L17" s="109">
        <v>70.7</v>
      </c>
      <c r="M17" s="165">
        <f t="shared" si="14"/>
        <v>41.2</v>
      </c>
      <c r="N17" s="109">
        <v>19.9</v>
      </c>
      <c r="O17" s="109">
        <v>21.3</v>
      </c>
      <c r="P17" s="165">
        <f t="shared" si="15"/>
        <v>53.6</v>
      </c>
      <c r="Q17" s="109">
        <v>48.2</v>
      </c>
      <c r="R17" s="109">
        <v>5.4</v>
      </c>
      <c r="S17" s="165">
        <f t="shared" si="16"/>
        <v>0</v>
      </c>
      <c r="T17" s="109">
        <v>0</v>
      </c>
      <c r="U17" s="109">
        <v>0</v>
      </c>
      <c r="V17" s="165">
        <f t="shared" si="17"/>
        <v>0</v>
      </c>
      <c r="W17" s="109">
        <v>0</v>
      </c>
      <c r="X17" s="109">
        <v>0</v>
      </c>
      <c r="Y17" s="182">
        <v>260.2</v>
      </c>
      <c r="Z17" s="166">
        <f t="shared" si="2"/>
        <v>805.3</v>
      </c>
      <c r="AA17" s="167">
        <f t="shared" si="3"/>
        <v>545.1</v>
      </c>
      <c r="AB17" s="183">
        <f t="shared" si="4"/>
        <v>491.5</v>
      </c>
      <c r="AC17" s="184">
        <f t="shared" si="5"/>
        <v>53.6</v>
      </c>
      <c r="AD17" s="185">
        <f t="shared" si="6"/>
        <v>718.8921859545005</v>
      </c>
      <c r="AE17" s="186">
        <f t="shared" si="7"/>
        <v>648.203099241675</v>
      </c>
      <c r="AF17" s="187">
        <f t="shared" si="8"/>
        <v>70.68908671282558</v>
      </c>
      <c r="AG17" s="188">
        <f t="shared" si="9"/>
        <v>1062.0507748104187</v>
      </c>
      <c r="AH17" s="189">
        <f t="shared" si="10"/>
        <v>343.1585888559182</v>
      </c>
      <c r="AI17" s="190">
        <f t="shared" si="11"/>
        <v>9.83305815446707</v>
      </c>
    </row>
    <row r="18" spans="1:35" s="180" customFormat="1" ht="19.5" customHeight="1">
      <c r="A18" s="108">
        <v>13</v>
      </c>
      <c r="B18" s="107" t="s">
        <v>125</v>
      </c>
      <c r="C18" s="163">
        <v>116140</v>
      </c>
      <c r="D18" s="164">
        <f t="shared" si="12"/>
        <v>1876.2</v>
      </c>
      <c r="E18" s="160">
        <f t="shared" si="12"/>
        <v>1738.3</v>
      </c>
      <c r="F18" s="160">
        <f t="shared" si="12"/>
        <v>137.9</v>
      </c>
      <c r="G18" s="165">
        <f t="shared" si="1"/>
        <v>0</v>
      </c>
      <c r="H18" s="109">
        <v>0</v>
      </c>
      <c r="I18" s="109">
        <v>0</v>
      </c>
      <c r="J18" s="165">
        <f t="shared" si="13"/>
        <v>1563.9</v>
      </c>
      <c r="K18" s="109">
        <v>1463.5</v>
      </c>
      <c r="L18" s="109">
        <v>100.4</v>
      </c>
      <c r="M18" s="165">
        <f t="shared" si="14"/>
        <v>115.5</v>
      </c>
      <c r="N18" s="109">
        <v>78</v>
      </c>
      <c r="O18" s="109">
        <v>37.5</v>
      </c>
      <c r="P18" s="165">
        <f t="shared" si="15"/>
        <v>196.8</v>
      </c>
      <c r="Q18" s="109">
        <v>196.8</v>
      </c>
      <c r="R18" s="109">
        <v>0</v>
      </c>
      <c r="S18" s="165">
        <v>0</v>
      </c>
      <c r="T18" s="109">
        <v>0</v>
      </c>
      <c r="U18" s="109">
        <v>0</v>
      </c>
      <c r="V18" s="165">
        <f t="shared" si="17"/>
        <v>0</v>
      </c>
      <c r="W18" s="109">
        <v>0</v>
      </c>
      <c r="X18" s="109">
        <v>0</v>
      </c>
      <c r="Y18" s="182">
        <v>1046.5</v>
      </c>
      <c r="Z18" s="166">
        <f t="shared" si="2"/>
        <v>2922.7</v>
      </c>
      <c r="AA18" s="167">
        <f t="shared" si="3"/>
        <v>1876.2</v>
      </c>
      <c r="AB18" s="183">
        <f t="shared" si="4"/>
        <v>1679.4</v>
      </c>
      <c r="AC18" s="184">
        <f t="shared" si="5"/>
        <v>196.8</v>
      </c>
      <c r="AD18" s="185">
        <f t="shared" si="6"/>
        <v>538.4880316858963</v>
      </c>
      <c r="AE18" s="186">
        <f t="shared" si="7"/>
        <v>482.0044773549165</v>
      </c>
      <c r="AF18" s="187">
        <f t="shared" si="8"/>
        <v>56.48355433097986</v>
      </c>
      <c r="AG18" s="177">
        <f t="shared" si="9"/>
        <v>838.8439239997703</v>
      </c>
      <c r="AH18" s="189">
        <f t="shared" si="10"/>
        <v>300.3558923138741</v>
      </c>
      <c r="AI18" s="190">
        <f t="shared" si="11"/>
        <v>10.489286856411896</v>
      </c>
    </row>
    <row r="19" spans="1:35" s="180" customFormat="1" ht="19.5" customHeight="1">
      <c r="A19" s="108">
        <v>14</v>
      </c>
      <c r="B19" s="107" t="s">
        <v>69</v>
      </c>
      <c r="C19" s="163">
        <v>55451</v>
      </c>
      <c r="D19" s="164">
        <f t="shared" si="12"/>
        <v>1076.5</v>
      </c>
      <c r="E19" s="160">
        <f t="shared" si="12"/>
        <v>972.5000000000001</v>
      </c>
      <c r="F19" s="160">
        <f t="shared" si="12"/>
        <v>104</v>
      </c>
      <c r="G19" s="165">
        <f t="shared" si="1"/>
        <v>0</v>
      </c>
      <c r="H19" s="109">
        <v>0</v>
      </c>
      <c r="I19" s="109">
        <v>0</v>
      </c>
      <c r="J19" s="165">
        <f t="shared" si="13"/>
        <v>825.7</v>
      </c>
      <c r="K19" s="109">
        <v>803.6</v>
      </c>
      <c r="L19" s="109">
        <v>22.1</v>
      </c>
      <c r="M19" s="165">
        <f t="shared" si="14"/>
        <v>0</v>
      </c>
      <c r="N19" s="109">
        <v>0</v>
      </c>
      <c r="O19" s="109">
        <v>0</v>
      </c>
      <c r="P19" s="165">
        <f t="shared" si="15"/>
        <v>147.20000000000002</v>
      </c>
      <c r="Q19" s="109">
        <v>134.8</v>
      </c>
      <c r="R19" s="109">
        <v>12.4</v>
      </c>
      <c r="S19" s="165">
        <f t="shared" si="16"/>
        <v>0</v>
      </c>
      <c r="T19" s="109">
        <v>0</v>
      </c>
      <c r="U19" s="109">
        <v>0</v>
      </c>
      <c r="V19" s="165">
        <f t="shared" si="17"/>
        <v>103.6</v>
      </c>
      <c r="W19" s="109">
        <v>34.1</v>
      </c>
      <c r="X19" s="109">
        <v>69.5</v>
      </c>
      <c r="Y19" s="182">
        <v>312.3</v>
      </c>
      <c r="Z19" s="166">
        <f t="shared" si="2"/>
        <v>1388.8</v>
      </c>
      <c r="AA19" s="167">
        <f t="shared" si="3"/>
        <v>1076.5</v>
      </c>
      <c r="AB19" s="183">
        <f t="shared" si="4"/>
        <v>929.3000000000001</v>
      </c>
      <c r="AC19" s="184">
        <f t="shared" si="5"/>
        <v>147.20000000000002</v>
      </c>
      <c r="AD19" s="185">
        <f t="shared" si="6"/>
        <v>647.1178758423353</v>
      </c>
      <c r="AE19" s="186">
        <f t="shared" si="7"/>
        <v>558.6313441897652</v>
      </c>
      <c r="AF19" s="187">
        <f t="shared" si="8"/>
        <v>88.48653165257015</v>
      </c>
      <c r="AG19" s="177">
        <f t="shared" si="9"/>
        <v>834.851189939466</v>
      </c>
      <c r="AH19" s="189">
        <f t="shared" si="10"/>
        <v>187.7333140971308</v>
      </c>
      <c r="AI19" s="190">
        <f t="shared" si="11"/>
        <v>13.673943334881562</v>
      </c>
    </row>
    <row r="20" spans="1:35" s="180" customFormat="1" ht="19.5" customHeight="1">
      <c r="A20" s="108">
        <v>15</v>
      </c>
      <c r="B20" s="107" t="s">
        <v>70</v>
      </c>
      <c r="C20" s="163">
        <v>16402</v>
      </c>
      <c r="D20" s="164">
        <f t="shared" si="12"/>
        <v>361</v>
      </c>
      <c r="E20" s="160">
        <f t="shared" si="12"/>
        <v>334.2</v>
      </c>
      <c r="F20" s="160">
        <f t="shared" si="12"/>
        <v>26.799999999999997</v>
      </c>
      <c r="G20" s="165">
        <f>SUM(H20:I20)</f>
        <v>0</v>
      </c>
      <c r="H20" s="109">
        <v>0</v>
      </c>
      <c r="I20" s="109">
        <v>0</v>
      </c>
      <c r="J20" s="165">
        <f>SUM(K20:L20)</f>
        <v>294.9</v>
      </c>
      <c r="K20" s="109">
        <v>285.5</v>
      </c>
      <c r="L20" s="109">
        <v>9.4</v>
      </c>
      <c r="M20" s="165">
        <f>SUM(N20:O20)</f>
        <v>0</v>
      </c>
      <c r="N20" s="109">
        <v>0</v>
      </c>
      <c r="O20" s="109">
        <v>0</v>
      </c>
      <c r="P20" s="165">
        <f>SUM(Q20:R20)</f>
        <v>41.3</v>
      </c>
      <c r="Q20" s="109">
        <v>41.3</v>
      </c>
      <c r="R20" s="109">
        <v>0</v>
      </c>
      <c r="S20" s="165">
        <f>SUM(T20:U20)</f>
        <v>0</v>
      </c>
      <c r="T20" s="109">
        <v>0</v>
      </c>
      <c r="U20" s="109">
        <v>0</v>
      </c>
      <c r="V20" s="165">
        <f>SUM(W20:X20)</f>
        <v>24.799999999999997</v>
      </c>
      <c r="W20" s="109">
        <v>7.4</v>
      </c>
      <c r="X20" s="109">
        <v>17.4</v>
      </c>
      <c r="Y20" s="182">
        <v>136.6</v>
      </c>
      <c r="Z20" s="166">
        <f>D20+Y20</f>
        <v>497.6</v>
      </c>
      <c r="AA20" s="167">
        <f>SUM(AB20:AC20)</f>
        <v>361</v>
      </c>
      <c r="AB20" s="183">
        <f>G20+J20+M20+S20+V20</f>
        <v>319.7</v>
      </c>
      <c r="AC20" s="184">
        <f>P20</f>
        <v>41.3</v>
      </c>
      <c r="AD20" s="185">
        <f t="shared" si="6"/>
        <v>733.6503678413202</v>
      </c>
      <c r="AE20" s="186">
        <f t="shared" si="7"/>
        <v>649.7175141242938</v>
      </c>
      <c r="AF20" s="187">
        <f t="shared" si="8"/>
        <v>83.93285371702638</v>
      </c>
      <c r="AG20" s="188">
        <f t="shared" si="9"/>
        <v>1011.2587895785066</v>
      </c>
      <c r="AH20" s="189">
        <f t="shared" si="10"/>
        <v>277.6084217371865</v>
      </c>
      <c r="AI20" s="190">
        <f>AC20*100/AA20</f>
        <v>11.4404432132964</v>
      </c>
    </row>
    <row r="21" spans="1:35" s="180" customFormat="1" ht="19.5" customHeight="1">
      <c r="A21" s="108">
        <v>16</v>
      </c>
      <c r="B21" s="107" t="s">
        <v>71</v>
      </c>
      <c r="C21" s="163">
        <v>6024</v>
      </c>
      <c r="D21" s="164">
        <f t="shared" si="12"/>
        <v>102.30000000000001</v>
      </c>
      <c r="E21" s="160">
        <f>H21+K21+N21+Q21+T21+W21</f>
        <v>100.2</v>
      </c>
      <c r="F21" s="160">
        <f t="shared" si="12"/>
        <v>2.1</v>
      </c>
      <c r="G21" s="165">
        <f>SUM(H21:I21)</f>
        <v>0</v>
      </c>
      <c r="H21" s="109">
        <v>0</v>
      </c>
      <c r="I21" s="109">
        <v>0</v>
      </c>
      <c r="J21" s="165">
        <f>SUM(K21:L21)</f>
        <v>62.300000000000004</v>
      </c>
      <c r="K21" s="109">
        <v>61.7</v>
      </c>
      <c r="L21" s="109">
        <v>0.6</v>
      </c>
      <c r="M21" s="165">
        <f>SUM(N21:O21)</f>
        <v>7.3</v>
      </c>
      <c r="N21" s="109">
        <v>5.8</v>
      </c>
      <c r="O21" s="109">
        <v>1.5</v>
      </c>
      <c r="P21" s="165">
        <f>SUM(Q21:R21)</f>
        <v>32.7</v>
      </c>
      <c r="Q21" s="109">
        <v>32.7</v>
      </c>
      <c r="R21" s="109">
        <v>0</v>
      </c>
      <c r="S21" s="165">
        <f>SUM(T21:U21)</f>
        <v>0</v>
      </c>
      <c r="T21" s="109">
        <v>0</v>
      </c>
      <c r="U21" s="109">
        <v>0</v>
      </c>
      <c r="V21" s="165">
        <f>SUM(W21:X21)</f>
        <v>0</v>
      </c>
      <c r="W21" s="109">
        <v>0</v>
      </c>
      <c r="X21" s="109">
        <v>0</v>
      </c>
      <c r="Y21" s="182">
        <v>37.2</v>
      </c>
      <c r="Z21" s="166">
        <f t="shared" si="2"/>
        <v>139.5</v>
      </c>
      <c r="AA21" s="167">
        <f t="shared" si="3"/>
        <v>102.30000000000001</v>
      </c>
      <c r="AB21" s="183">
        <f t="shared" si="4"/>
        <v>69.60000000000001</v>
      </c>
      <c r="AC21" s="184">
        <f t="shared" si="5"/>
        <v>32.7</v>
      </c>
      <c r="AD21" s="185">
        <f t="shared" si="6"/>
        <v>566.0690571049137</v>
      </c>
      <c r="AE21" s="186">
        <f t="shared" si="7"/>
        <v>385.12616201859237</v>
      </c>
      <c r="AF21" s="187">
        <f t="shared" si="8"/>
        <v>180.9428950863214</v>
      </c>
      <c r="AG21" s="188">
        <f t="shared" si="9"/>
        <v>771.9123505976096</v>
      </c>
      <c r="AH21" s="189">
        <f t="shared" si="10"/>
        <v>205.84329349269586</v>
      </c>
      <c r="AI21" s="190">
        <f t="shared" si="11"/>
        <v>31.964809384164223</v>
      </c>
    </row>
    <row r="22" spans="1:35" s="180" customFormat="1" ht="19.5" customHeight="1">
      <c r="A22" s="108">
        <v>17</v>
      </c>
      <c r="B22" s="107" t="s">
        <v>72</v>
      </c>
      <c r="C22" s="163">
        <v>13160</v>
      </c>
      <c r="D22" s="164">
        <f t="shared" si="12"/>
        <v>247.50000000000003</v>
      </c>
      <c r="E22" s="160">
        <f t="shared" si="12"/>
        <v>229</v>
      </c>
      <c r="F22" s="160">
        <f t="shared" si="12"/>
        <v>18.5</v>
      </c>
      <c r="G22" s="165">
        <f t="shared" si="1"/>
        <v>0</v>
      </c>
      <c r="H22" s="109">
        <v>0</v>
      </c>
      <c r="I22" s="109">
        <v>0</v>
      </c>
      <c r="J22" s="165">
        <f t="shared" si="13"/>
        <v>200.60000000000002</v>
      </c>
      <c r="K22" s="109">
        <v>186.8</v>
      </c>
      <c r="L22" s="109">
        <v>13.8</v>
      </c>
      <c r="M22" s="165">
        <f>SUM(N22:O22)</f>
        <v>10</v>
      </c>
      <c r="N22" s="109">
        <v>7.1</v>
      </c>
      <c r="O22" s="109">
        <v>2.9</v>
      </c>
      <c r="P22" s="165">
        <f t="shared" si="15"/>
        <v>33.5</v>
      </c>
      <c r="Q22" s="109">
        <v>33</v>
      </c>
      <c r="R22" s="109">
        <v>0.5</v>
      </c>
      <c r="S22" s="165">
        <v>0</v>
      </c>
      <c r="T22" s="109">
        <v>0</v>
      </c>
      <c r="U22" s="109">
        <v>0</v>
      </c>
      <c r="V22" s="165">
        <f t="shared" si="17"/>
        <v>3.4000000000000004</v>
      </c>
      <c r="W22" s="109">
        <v>2.1</v>
      </c>
      <c r="X22" s="109">
        <v>1.3</v>
      </c>
      <c r="Y22" s="182">
        <v>66.4</v>
      </c>
      <c r="Z22" s="166">
        <f t="shared" si="2"/>
        <v>313.90000000000003</v>
      </c>
      <c r="AA22" s="167">
        <f t="shared" si="3"/>
        <v>247.50000000000003</v>
      </c>
      <c r="AB22" s="183">
        <f t="shared" si="4"/>
        <v>214.00000000000003</v>
      </c>
      <c r="AC22" s="184">
        <f t="shared" si="5"/>
        <v>33.5</v>
      </c>
      <c r="AD22" s="185">
        <f t="shared" si="6"/>
        <v>626.8996960486322</v>
      </c>
      <c r="AE22" s="186">
        <f t="shared" si="7"/>
        <v>542.0466058763932</v>
      </c>
      <c r="AF22" s="187">
        <f t="shared" si="8"/>
        <v>84.85309017223909</v>
      </c>
      <c r="AG22" s="188">
        <f t="shared" si="9"/>
        <v>795.0861195542049</v>
      </c>
      <c r="AH22" s="189">
        <f t="shared" si="10"/>
        <v>168.18642350557246</v>
      </c>
      <c r="AI22" s="190">
        <f>AC22*100/AA22</f>
        <v>13.535353535353535</v>
      </c>
    </row>
    <row r="23" spans="1:35" s="180" customFormat="1" ht="19.5" customHeight="1">
      <c r="A23" s="108">
        <v>18</v>
      </c>
      <c r="B23" s="107" t="s">
        <v>126</v>
      </c>
      <c r="C23" s="163">
        <v>33088</v>
      </c>
      <c r="D23" s="164">
        <f t="shared" si="12"/>
        <v>544.4</v>
      </c>
      <c r="E23" s="160">
        <f t="shared" si="12"/>
        <v>474.1</v>
      </c>
      <c r="F23" s="160">
        <f t="shared" si="12"/>
        <v>70.30000000000001</v>
      </c>
      <c r="G23" s="165">
        <v>0</v>
      </c>
      <c r="H23" s="109">
        <v>0</v>
      </c>
      <c r="I23" s="194">
        <v>0</v>
      </c>
      <c r="J23" s="165">
        <f t="shared" si="13"/>
        <v>371</v>
      </c>
      <c r="K23" s="109">
        <v>322.3</v>
      </c>
      <c r="L23" s="194">
        <v>48.7</v>
      </c>
      <c r="M23" s="165">
        <f t="shared" si="14"/>
        <v>0</v>
      </c>
      <c r="N23" s="109">
        <v>0</v>
      </c>
      <c r="O23" s="194">
        <v>0</v>
      </c>
      <c r="P23" s="165">
        <f t="shared" si="15"/>
        <v>116.4</v>
      </c>
      <c r="Q23" s="109">
        <v>114.7</v>
      </c>
      <c r="R23" s="214">
        <v>1.7</v>
      </c>
      <c r="S23" s="165">
        <v>0</v>
      </c>
      <c r="T23" s="109">
        <v>0</v>
      </c>
      <c r="U23" s="194">
        <v>0</v>
      </c>
      <c r="V23" s="165">
        <f t="shared" si="17"/>
        <v>57</v>
      </c>
      <c r="W23" s="109">
        <v>37.1</v>
      </c>
      <c r="X23" s="194">
        <v>19.9</v>
      </c>
      <c r="Y23" s="182">
        <v>279.1</v>
      </c>
      <c r="Z23" s="166">
        <f t="shared" si="2"/>
        <v>823.5</v>
      </c>
      <c r="AA23" s="167">
        <f t="shared" si="3"/>
        <v>544.4</v>
      </c>
      <c r="AB23" s="183">
        <f t="shared" si="4"/>
        <v>428</v>
      </c>
      <c r="AC23" s="184">
        <f t="shared" si="5"/>
        <v>116.4</v>
      </c>
      <c r="AD23" s="185">
        <f t="shared" si="6"/>
        <v>548.4364925854287</v>
      </c>
      <c r="AE23" s="186">
        <f t="shared" si="7"/>
        <v>431.17343649258544</v>
      </c>
      <c r="AF23" s="187">
        <f t="shared" si="8"/>
        <v>117.26305609284333</v>
      </c>
      <c r="AG23" s="188">
        <f t="shared" si="9"/>
        <v>829.6058994197292</v>
      </c>
      <c r="AH23" s="189">
        <f t="shared" si="10"/>
        <v>281.16940683430045</v>
      </c>
      <c r="AI23" s="190">
        <f t="shared" si="11"/>
        <v>21.381337252020575</v>
      </c>
    </row>
    <row r="24" spans="1:35" s="180" customFormat="1" ht="19.5" customHeight="1">
      <c r="A24" s="108">
        <v>19</v>
      </c>
      <c r="B24" s="107" t="s">
        <v>127</v>
      </c>
      <c r="C24" s="163">
        <v>27388</v>
      </c>
      <c r="D24" s="164">
        <f t="shared" si="12"/>
        <v>491.70000000000005</v>
      </c>
      <c r="E24" s="160">
        <f t="shared" si="12"/>
        <v>441.59999999999997</v>
      </c>
      <c r="F24" s="160">
        <f t="shared" si="12"/>
        <v>50.1</v>
      </c>
      <c r="G24" s="165">
        <v>0</v>
      </c>
      <c r="H24" s="109">
        <v>0</v>
      </c>
      <c r="I24" s="109">
        <v>0</v>
      </c>
      <c r="J24" s="165">
        <f t="shared" si="13"/>
        <v>334.5</v>
      </c>
      <c r="K24" s="109">
        <v>304.7</v>
      </c>
      <c r="L24" s="109">
        <v>29.8</v>
      </c>
      <c r="M24" s="165">
        <f t="shared" si="14"/>
        <v>0</v>
      </c>
      <c r="N24" s="109">
        <v>0</v>
      </c>
      <c r="O24" s="109">
        <v>0</v>
      </c>
      <c r="P24" s="165">
        <f t="shared" si="15"/>
        <v>106.6</v>
      </c>
      <c r="Q24" s="109">
        <v>106.1</v>
      </c>
      <c r="R24" s="109">
        <v>0.5</v>
      </c>
      <c r="S24" s="165">
        <v>0</v>
      </c>
      <c r="T24" s="109">
        <v>0</v>
      </c>
      <c r="U24" s="109">
        <v>0</v>
      </c>
      <c r="V24" s="165">
        <f t="shared" si="17"/>
        <v>50.6</v>
      </c>
      <c r="W24" s="109">
        <v>30.8</v>
      </c>
      <c r="X24" s="109">
        <v>19.8</v>
      </c>
      <c r="Y24" s="182">
        <v>447.4</v>
      </c>
      <c r="Z24" s="166">
        <f t="shared" si="2"/>
        <v>939.1</v>
      </c>
      <c r="AA24" s="167">
        <f t="shared" si="3"/>
        <v>491.70000000000005</v>
      </c>
      <c r="AB24" s="183">
        <f t="shared" si="4"/>
        <v>385.1</v>
      </c>
      <c r="AC24" s="184">
        <f t="shared" si="5"/>
        <v>106.6</v>
      </c>
      <c r="AD24" s="185">
        <f t="shared" si="6"/>
        <v>598.4372717978677</v>
      </c>
      <c r="AE24" s="186">
        <f t="shared" si="7"/>
        <v>468.69675283579187</v>
      </c>
      <c r="AF24" s="187">
        <f t="shared" si="8"/>
        <v>129.74051896207584</v>
      </c>
      <c r="AG24" s="188">
        <f t="shared" si="9"/>
        <v>1142.9579864660923</v>
      </c>
      <c r="AH24" s="189">
        <f t="shared" si="10"/>
        <v>544.5207146682244</v>
      </c>
      <c r="AI24" s="190">
        <f t="shared" si="11"/>
        <v>21.67988610941631</v>
      </c>
    </row>
    <row r="25" spans="1:35" s="180" customFormat="1" ht="19.5" customHeight="1">
      <c r="A25" s="108">
        <v>20</v>
      </c>
      <c r="B25" s="107" t="s">
        <v>33</v>
      </c>
      <c r="C25" s="163">
        <v>5546</v>
      </c>
      <c r="D25" s="164">
        <f t="shared" si="12"/>
        <v>84.80000000000001</v>
      </c>
      <c r="E25" s="160">
        <f t="shared" si="12"/>
        <v>83.7</v>
      </c>
      <c r="F25" s="160">
        <f t="shared" si="12"/>
        <v>1.1</v>
      </c>
      <c r="G25" s="165">
        <f t="shared" si="1"/>
        <v>0</v>
      </c>
      <c r="H25" s="109">
        <v>0</v>
      </c>
      <c r="I25" s="109">
        <v>0</v>
      </c>
      <c r="J25" s="165">
        <f t="shared" si="13"/>
        <v>66.30000000000001</v>
      </c>
      <c r="K25" s="109">
        <v>65.9</v>
      </c>
      <c r="L25" s="109">
        <v>0.4</v>
      </c>
      <c r="M25" s="165">
        <f t="shared" si="14"/>
        <v>3.9</v>
      </c>
      <c r="N25" s="109">
        <v>3.3</v>
      </c>
      <c r="O25" s="109">
        <v>0.6</v>
      </c>
      <c r="P25" s="165">
        <f t="shared" si="15"/>
        <v>12</v>
      </c>
      <c r="Q25" s="109">
        <v>12</v>
      </c>
      <c r="R25" s="109">
        <v>0</v>
      </c>
      <c r="S25" s="165">
        <f t="shared" si="16"/>
        <v>0</v>
      </c>
      <c r="T25" s="109">
        <v>0</v>
      </c>
      <c r="U25" s="109">
        <v>0</v>
      </c>
      <c r="V25" s="165">
        <f t="shared" si="17"/>
        <v>2.6</v>
      </c>
      <c r="W25" s="109">
        <v>2.5</v>
      </c>
      <c r="X25" s="109">
        <v>0.1</v>
      </c>
      <c r="Y25" s="182">
        <v>46.6</v>
      </c>
      <c r="Z25" s="166">
        <f t="shared" si="2"/>
        <v>131.4</v>
      </c>
      <c r="AA25" s="167">
        <f t="shared" si="3"/>
        <v>84.80000000000001</v>
      </c>
      <c r="AB25" s="183">
        <f t="shared" si="4"/>
        <v>72.80000000000001</v>
      </c>
      <c r="AC25" s="184">
        <f t="shared" si="5"/>
        <v>12</v>
      </c>
      <c r="AD25" s="185">
        <f t="shared" si="6"/>
        <v>509.67664382738315</v>
      </c>
      <c r="AE25" s="186">
        <f t="shared" si="7"/>
        <v>437.5525904555837</v>
      </c>
      <c r="AF25" s="187">
        <f t="shared" si="8"/>
        <v>72.12405337179949</v>
      </c>
      <c r="AG25" s="188">
        <f t="shared" si="9"/>
        <v>789.7583844212045</v>
      </c>
      <c r="AH25" s="189">
        <f t="shared" si="10"/>
        <v>280.08174059382134</v>
      </c>
      <c r="AI25" s="190">
        <f t="shared" si="11"/>
        <v>14.150943396226413</v>
      </c>
    </row>
    <row r="26" spans="1:35" s="180" customFormat="1" ht="19.5" customHeight="1">
      <c r="A26" s="108">
        <v>21</v>
      </c>
      <c r="B26" s="107" t="s">
        <v>34</v>
      </c>
      <c r="C26" s="163">
        <v>15600</v>
      </c>
      <c r="D26" s="164">
        <f t="shared" si="12"/>
        <v>206.1</v>
      </c>
      <c r="E26" s="160">
        <f t="shared" si="12"/>
        <v>179.29999999999998</v>
      </c>
      <c r="F26" s="160">
        <f t="shared" si="12"/>
        <v>26.799999999999997</v>
      </c>
      <c r="G26" s="165">
        <f t="shared" si="1"/>
        <v>0</v>
      </c>
      <c r="H26" s="109">
        <v>0</v>
      </c>
      <c r="I26" s="109">
        <v>0</v>
      </c>
      <c r="J26" s="165">
        <f t="shared" si="13"/>
        <v>163.5</v>
      </c>
      <c r="K26" s="109">
        <v>143.1</v>
      </c>
      <c r="L26" s="109">
        <v>20.4</v>
      </c>
      <c r="M26" s="165">
        <f t="shared" si="14"/>
        <v>10.5</v>
      </c>
      <c r="N26" s="109">
        <v>4.1</v>
      </c>
      <c r="O26" s="109">
        <v>6.4</v>
      </c>
      <c r="P26" s="165">
        <f t="shared" si="15"/>
        <v>32.1</v>
      </c>
      <c r="Q26" s="109">
        <v>32.1</v>
      </c>
      <c r="R26" s="109">
        <v>0</v>
      </c>
      <c r="S26" s="165">
        <f t="shared" si="16"/>
        <v>0</v>
      </c>
      <c r="T26" s="109">
        <v>0</v>
      </c>
      <c r="U26" s="109">
        <v>0</v>
      </c>
      <c r="V26" s="165">
        <f t="shared" si="17"/>
        <v>0</v>
      </c>
      <c r="W26" s="109">
        <v>0</v>
      </c>
      <c r="X26" s="109">
        <v>0</v>
      </c>
      <c r="Y26" s="182">
        <v>124.6</v>
      </c>
      <c r="Z26" s="166">
        <f t="shared" si="2"/>
        <v>330.7</v>
      </c>
      <c r="AA26" s="167">
        <f t="shared" si="3"/>
        <v>206.1</v>
      </c>
      <c r="AB26" s="183">
        <f t="shared" si="4"/>
        <v>174</v>
      </c>
      <c r="AC26" s="184">
        <f t="shared" si="5"/>
        <v>32.1</v>
      </c>
      <c r="AD26" s="185">
        <f t="shared" si="6"/>
        <v>440.3846153846153</v>
      </c>
      <c r="AE26" s="186">
        <f t="shared" si="7"/>
        <v>371.79487179487177</v>
      </c>
      <c r="AF26" s="187">
        <f t="shared" si="8"/>
        <v>68.58974358974359</v>
      </c>
      <c r="AG26" s="188">
        <f t="shared" si="9"/>
        <v>706.6239316239315</v>
      </c>
      <c r="AH26" s="189">
        <f t="shared" si="10"/>
        <v>266.2393162393162</v>
      </c>
      <c r="AI26" s="190">
        <f t="shared" si="11"/>
        <v>15.574963609898107</v>
      </c>
    </row>
    <row r="27" spans="1:35" s="180" customFormat="1" ht="19.5" customHeight="1">
      <c r="A27" s="102">
        <v>22</v>
      </c>
      <c r="B27" s="107" t="s">
        <v>35</v>
      </c>
      <c r="C27" s="163">
        <v>7492</v>
      </c>
      <c r="D27" s="164">
        <f t="shared" si="12"/>
        <v>121.10000000000001</v>
      </c>
      <c r="E27" s="160">
        <f t="shared" si="12"/>
        <v>110.30000000000001</v>
      </c>
      <c r="F27" s="160">
        <f t="shared" si="12"/>
        <v>10.8</v>
      </c>
      <c r="G27" s="165">
        <f t="shared" si="1"/>
        <v>0</v>
      </c>
      <c r="H27" s="109">
        <v>0</v>
      </c>
      <c r="I27" s="109">
        <v>0</v>
      </c>
      <c r="J27" s="165">
        <f t="shared" si="13"/>
        <v>97.60000000000001</v>
      </c>
      <c r="K27" s="109">
        <v>89.9</v>
      </c>
      <c r="L27" s="109">
        <v>7.7</v>
      </c>
      <c r="M27" s="165">
        <f t="shared" si="14"/>
        <v>7.6000000000000005</v>
      </c>
      <c r="N27" s="109">
        <v>6.4</v>
      </c>
      <c r="O27" s="109">
        <v>1.2</v>
      </c>
      <c r="P27" s="165">
        <f t="shared" si="15"/>
        <v>14</v>
      </c>
      <c r="Q27" s="109">
        <v>14</v>
      </c>
      <c r="R27" s="109">
        <v>0</v>
      </c>
      <c r="S27" s="165">
        <f t="shared" si="16"/>
        <v>0</v>
      </c>
      <c r="T27" s="109">
        <v>0</v>
      </c>
      <c r="U27" s="109">
        <v>0</v>
      </c>
      <c r="V27" s="165">
        <f t="shared" si="17"/>
        <v>1.9</v>
      </c>
      <c r="W27" s="109">
        <v>0</v>
      </c>
      <c r="X27" s="109">
        <v>1.9</v>
      </c>
      <c r="Y27" s="182">
        <v>46</v>
      </c>
      <c r="Z27" s="166">
        <f t="shared" si="2"/>
        <v>167.10000000000002</v>
      </c>
      <c r="AA27" s="167">
        <f t="shared" si="3"/>
        <v>121.10000000000001</v>
      </c>
      <c r="AB27" s="183">
        <f t="shared" si="4"/>
        <v>107.10000000000001</v>
      </c>
      <c r="AC27" s="184">
        <f t="shared" si="5"/>
        <v>14</v>
      </c>
      <c r="AD27" s="185">
        <f t="shared" si="6"/>
        <v>538.7969389571098</v>
      </c>
      <c r="AE27" s="186">
        <f t="shared" si="7"/>
        <v>476.50827549386014</v>
      </c>
      <c r="AF27" s="187">
        <f t="shared" si="8"/>
        <v>62.288663463249684</v>
      </c>
      <c r="AG27" s="188">
        <f t="shared" si="9"/>
        <v>743.4596903363589</v>
      </c>
      <c r="AH27" s="189">
        <f t="shared" si="10"/>
        <v>204.662751379249</v>
      </c>
      <c r="AI27" s="190">
        <f t="shared" si="11"/>
        <v>11.560693641618496</v>
      </c>
    </row>
    <row r="28" spans="1:35" s="181" customFormat="1" ht="19.5" customHeight="1">
      <c r="A28" s="108">
        <v>23</v>
      </c>
      <c r="B28" s="107" t="s">
        <v>36</v>
      </c>
      <c r="C28" s="163">
        <v>5389</v>
      </c>
      <c r="D28" s="164">
        <f t="shared" si="12"/>
        <v>88.1</v>
      </c>
      <c r="E28" s="160">
        <f t="shared" si="12"/>
        <v>84.19999999999999</v>
      </c>
      <c r="F28" s="160">
        <f t="shared" si="12"/>
        <v>3.9</v>
      </c>
      <c r="G28" s="165">
        <f t="shared" si="1"/>
        <v>0</v>
      </c>
      <c r="H28" s="109">
        <v>0</v>
      </c>
      <c r="I28" s="109">
        <v>0</v>
      </c>
      <c r="J28" s="165">
        <f t="shared" si="13"/>
        <v>72.1</v>
      </c>
      <c r="K28" s="109">
        <v>69.8</v>
      </c>
      <c r="L28" s="109">
        <v>2.3</v>
      </c>
      <c r="M28" s="165">
        <f t="shared" si="14"/>
        <v>11.200000000000001</v>
      </c>
      <c r="N28" s="109">
        <v>9.8</v>
      </c>
      <c r="O28" s="109">
        <v>1.4</v>
      </c>
      <c r="P28" s="165">
        <f t="shared" si="15"/>
        <v>4.8</v>
      </c>
      <c r="Q28" s="109">
        <v>4.6</v>
      </c>
      <c r="R28" s="109">
        <v>0.2</v>
      </c>
      <c r="S28" s="165">
        <f t="shared" si="16"/>
        <v>0</v>
      </c>
      <c r="T28" s="109">
        <v>0</v>
      </c>
      <c r="U28" s="109">
        <v>0</v>
      </c>
      <c r="V28" s="165">
        <f t="shared" si="17"/>
        <v>0</v>
      </c>
      <c r="W28" s="109">
        <v>0</v>
      </c>
      <c r="X28" s="109">
        <v>0</v>
      </c>
      <c r="Y28" s="182">
        <v>0</v>
      </c>
      <c r="Z28" s="166">
        <f t="shared" si="2"/>
        <v>88.1</v>
      </c>
      <c r="AA28" s="167">
        <f t="shared" si="3"/>
        <v>88.1</v>
      </c>
      <c r="AB28" s="183">
        <f t="shared" si="4"/>
        <v>83.3</v>
      </c>
      <c r="AC28" s="184">
        <f t="shared" si="5"/>
        <v>4.8</v>
      </c>
      <c r="AD28" s="185">
        <f t="shared" si="6"/>
        <v>544.9372177893239</v>
      </c>
      <c r="AE28" s="186">
        <f t="shared" si="7"/>
        <v>515.2471083070452</v>
      </c>
      <c r="AF28" s="187">
        <f t="shared" si="8"/>
        <v>29.690109482278718</v>
      </c>
      <c r="AG28" s="188">
        <f t="shared" si="9"/>
        <v>544.9372177893239</v>
      </c>
      <c r="AH28" s="189">
        <f t="shared" si="10"/>
        <v>0</v>
      </c>
      <c r="AI28" s="190">
        <f t="shared" si="11"/>
        <v>5.448354143019297</v>
      </c>
    </row>
    <row r="29" spans="1:35" s="181" customFormat="1" ht="19.5" customHeight="1">
      <c r="A29" s="108">
        <v>24</v>
      </c>
      <c r="B29" s="107" t="s">
        <v>37</v>
      </c>
      <c r="C29" s="163">
        <v>11683</v>
      </c>
      <c r="D29" s="164">
        <f>G29+J29+M29+P29+S29+V29</f>
        <v>223.79999999999998</v>
      </c>
      <c r="E29" s="160">
        <f>H29+K29+N29+Q29+T29+W29</f>
        <v>211.70000000000002</v>
      </c>
      <c r="F29" s="160">
        <f>L29+I29+O29+R29+U29+X29</f>
        <v>12.100000000000001</v>
      </c>
      <c r="G29" s="165">
        <f>SUM(H29:I29)</f>
        <v>0</v>
      </c>
      <c r="H29" s="109">
        <v>0</v>
      </c>
      <c r="I29" s="109">
        <v>0</v>
      </c>
      <c r="J29" s="165">
        <f>SUM(K29:L29)</f>
        <v>158.9</v>
      </c>
      <c r="K29" s="109">
        <v>150.3</v>
      </c>
      <c r="L29" s="109">
        <v>8.6</v>
      </c>
      <c r="M29" s="165">
        <f>SUM(N29:O29)</f>
        <v>9.5</v>
      </c>
      <c r="N29" s="109">
        <v>7.3</v>
      </c>
      <c r="O29" s="109">
        <v>2.2</v>
      </c>
      <c r="P29" s="165">
        <f>SUM(Q29:R29)</f>
        <v>51.199999999999996</v>
      </c>
      <c r="Q29" s="109">
        <v>49.9</v>
      </c>
      <c r="R29" s="109">
        <v>1.3</v>
      </c>
      <c r="S29" s="165">
        <f>SUM(T29:U29)</f>
        <v>0</v>
      </c>
      <c r="T29" s="109">
        <v>0</v>
      </c>
      <c r="U29" s="109">
        <v>0</v>
      </c>
      <c r="V29" s="165">
        <f>SUM(W29:X29)</f>
        <v>4.2</v>
      </c>
      <c r="W29" s="109">
        <v>4.2</v>
      </c>
      <c r="X29" s="109">
        <v>0</v>
      </c>
      <c r="Y29" s="182">
        <v>85.1</v>
      </c>
      <c r="Z29" s="166">
        <f>D29+Y29</f>
        <v>308.9</v>
      </c>
      <c r="AA29" s="195">
        <f>SUM(AB29:AC29)</f>
        <v>223.79999999999998</v>
      </c>
      <c r="AB29" s="165">
        <f>G29+J29+M29+S29+V29</f>
        <v>172.6</v>
      </c>
      <c r="AC29" s="196">
        <f>P29</f>
        <v>51.199999999999996</v>
      </c>
      <c r="AD29" s="185">
        <f t="shared" si="6"/>
        <v>638.5346229564324</v>
      </c>
      <c r="AE29" s="186">
        <f t="shared" si="7"/>
        <v>492.453422351565</v>
      </c>
      <c r="AF29" s="187">
        <f t="shared" si="8"/>
        <v>146.08120060486746</v>
      </c>
      <c r="AG29" s="188">
        <f t="shared" si="9"/>
        <v>881.3375559930382</v>
      </c>
      <c r="AH29" s="189">
        <f t="shared" si="10"/>
        <v>242.80293303660588</v>
      </c>
      <c r="AI29" s="190">
        <f>AC29*100/AA29</f>
        <v>22.877569258266313</v>
      </c>
    </row>
    <row r="30" spans="1:35" s="181" customFormat="1" ht="19.5" customHeight="1">
      <c r="A30" s="108">
        <v>25</v>
      </c>
      <c r="B30" s="107" t="s">
        <v>38</v>
      </c>
      <c r="C30" s="163">
        <v>15340</v>
      </c>
      <c r="D30" s="164">
        <f t="shared" si="12"/>
        <v>298.29999999999995</v>
      </c>
      <c r="E30" s="160">
        <f t="shared" si="12"/>
        <v>273.99999999999994</v>
      </c>
      <c r="F30" s="160">
        <f t="shared" si="12"/>
        <v>24.3</v>
      </c>
      <c r="G30" s="165">
        <f t="shared" si="1"/>
        <v>0</v>
      </c>
      <c r="H30" s="109">
        <v>0</v>
      </c>
      <c r="I30" s="109">
        <v>0</v>
      </c>
      <c r="J30" s="165">
        <f t="shared" si="13"/>
        <v>249.7</v>
      </c>
      <c r="K30" s="109">
        <v>240.7</v>
      </c>
      <c r="L30" s="109">
        <v>9</v>
      </c>
      <c r="M30" s="165">
        <f t="shared" si="14"/>
        <v>12.5</v>
      </c>
      <c r="N30" s="109">
        <v>10.2</v>
      </c>
      <c r="O30" s="109">
        <v>2.3</v>
      </c>
      <c r="P30" s="165">
        <f t="shared" si="15"/>
        <v>23.7</v>
      </c>
      <c r="Q30" s="109">
        <v>22.7</v>
      </c>
      <c r="R30" s="109">
        <v>1</v>
      </c>
      <c r="S30" s="165">
        <f t="shared" si="16"/>
        <v>0</v>
      </c>
      <c r="T30" s="109">
        <v>0</v>
      </c>
      <c r="U30" s="109">
        <v>0</v>
      </c>
      <c r="V30" s="165">
        <f t="shared" si="17"/>
        <v>12.4</v>
      </c>
      <c r="W30" s="109">
        <v>0.4</v>
      </c>
      <c r="X30" s="109">
        <v>12</v>
      </c>
      <c r="Y30" s="182">
        <v>75</v>
      </c>
      <c r="Z30" s="166">
        <f t="shared" si="2"/>
        <v>373.29999999999995</v>
      </c>
      <c r="AA30" s="167">
        <f t="shared" si="3"/>
        <v>298.29999999999995</v>
      </c>
      <c r="AB30" s="183">
        <f t="shared" si="4"/>
        <v>274.59999999999997</v>
      </c>
      <c r="AC30" s="184">
        <f t="shared" si="5"/>
        <v>23.7</v>
      </c>
      <c r="AD30" s="185">
        <f t="shared" si="6"/>
        <v>648.1964363320295</v>
      </c>
      <c r="AE30" s="186">
        <f t="shared" si="7"/>
        <v>596.6970882225119</v>
      </c>
      <c r="AF30" s="187">
        <f t="shared" si="8"/>
        <v>51.49934810951759</v>
      </c>
      <c r="AG30" s="188">
        <f t="shared" si="9"/>
        <v>811.1690569317686</v>
      </c>
      <c r="AH30" s="189">
        <f t="shared" si="10"/>
        <v>162.97262059973923</v>
      </c>
      <c r="AI30" s="190">
        <f t="shared" si="11"/>
        <v>7.9450217901441516</v>
      </c>
    </row>
    <row r="31" spans="1:35" s="181" customFormat="1" ht="19.5" customHeight="1">
      <c r="A31" s="108">
        <v>26</v>
      </c>
      <c r="B31" s="107" t="s">
        <v>128</v>
      </c>
      <c r="C31" s="163">
        <v>9168</v>
      </c>
      <c r="D31" s="164">
        <f t="shared" si="12"/>
        <v>165.70000000000002</v>
      </c>
      <c r="E31" s="160">
        <f t="shared" si="12"/>
        <v>159</v>
      </c>
      <c r="F31" s="160">
        <f t="shared" si="12"/>
        <v>6.699999999999999</v>
      </c>
      <c r="G31" s="165">
        <f t="shared" si="1"/>
        <v>0</v>
      </c>
      <c r="H31" s="109">
        <v>0</v>
      </c>
      <c r="I31" s="109">
        <v>0</v>
      </c>
      <c r="J31" s="165">
        <f t="shared" si="13"/>
        <v>132.3</v>
      </c>
      <c r="K31" s="109">
        <v>129.9</v>
      </c>
      <c r="L31" s="109">
        <v>2.4</v>
      </c>
      <c r="M31" s="165">
        <f t="shared" si="14"/>
        <v>8.6</v>
      </c>
      <c r="N31" s="109">
        <v>7.6</v>
      </c>
      <c r="O31" s="109">
        <v>1</v>
      </c>
      <c r="P31" s="165">
        <f t="shared" si="15"/>
        <v>21.9</v>
      </c>
      <c r="Q31" s="109">
        <v>21.5</v>
      </c>
      <c r="R31" s="109">
        <v>0.4</v>
      </c>
      <c r="S31" s="165">
        <f t="shared" si="16"/>
        <v>0</v>
      </c>
      <c r="T31" s="109">
        <v>0</v>
      </c>
      <c r="U31" s="109">
        <v>0</v>
      </c>
      <c r="V31" s="165">
        <f t="shared" si="17"/>
        <v>2.9</v>
      </c>
      <c r="W31" s="109">
        <v>0</v>
      </c>
      <c r="X31" s="109">
        <v>2.9</v>
      </c>
      <c r="Y31" s="182">
        <v>120</v>
      </c>
      <c r="Z31" s="166">
        <f t="shared" si="2"/>
        <v>285.70000000000005</v>
      </c>
      <c r="AA31" s="167">
        <f t="shared" si="3"/>
        <v>165.70000000000002</v>
      </c>
      <c r="AB31" s="183">
        <f t="shared" si="4"/>
        <v>143.8</v>
      </c>
      <c r="AC31" s="184">
        <f t="shared" si="5"/>
        <v>21.9</v>
      </c>
      <c r="AD31" s="185">
        <f t="shared" si="6"/>
        <v>602.4578243164631</v>
      </c>
      <c r="AE31" s="186">
        <f t="shared" si="7"/>
        <v>522.8330424665503</v>
      </c>
      <c r="AF31" s="187">
        <f t="shared" si="8"/>
        <v>79.62478184991272</v>
      </c>
      <c r="AG31" s="188">
        <f t="shared" si="9"/>
        <v>1038.757998836533</v>
      </c>
      <c r="AH31" s="189">
        <f t="shared" si="10"/>
        <v>436.3001745200698</v>
      </c>
      <c r="AI31" s="190">
        <f t="shared" si="11"/>
        <v>13.216656608328304</v>
      </c>
    </row>
    <row r="32" spans="1:35" s="181" customFormat="1" ht="19.5" customHeight="1">
      <c r="A32" s="108">
        <v>27</v>
      </c>
      <c r="B32" s="107" t="s">
        <v>39</v>
      </c>
      <c r="C32" s="163">
        <v>3321</v>
      </c>
      <c r="D32" s="164">
        <f t="shared" si="12"/>
        <v>54.9</v>
      </c>
      <c r="E32" s="160">
        <f t="shared" si="12"/>
        <v>52.699999999999996</v>
      </c>
      <c r="F32" s="160">
        <f t="shared" si="12"/>
        <v>2.2</v>
      </c>
      <c r="G32" s="165">
        <f>SUM(H32:I32)</f>
        <v>0</v>
      </c>
      <c r="H32" s="109">
        <v>0</v>
      </c>
      <c r="I32" s="109">
        <v>0</v>
      </c>
      <c r="J32" s="165">
        <f>SUM(K32:L32)</f>
        <v>42.9</v>
      </c>
      <c r="K32" s="109">
        <v>42.4</v>
      </c>
      <c r="L32" s="109">
        <v>0.5</v>
      </c>
      <c r="M32" s="165">
        <f>SUM(N32:O32)</f>
        <v>3.1999999999999997</v>
      </c>
      <c r="N32" s="109">
        <v>2.9</v>
      </c>
      <c r="O32" s="109">
        <v>0.3</v>
      </c>
      <c r="P32" s="165">
        <f>SUM(Q32:R32)</f>
        <v>6.9</v>
      </c>
      <c r="Q32" s="109">
        <v>6.9</v>
      </c>
      <c r="R32" s="109">
        <v>0</v>
      </c>
      <c r="S32" s="165">
        <f>SUM(T32:U32)</f>
        <v>0</v>
      </c>
      <c r="T32" s="109">
        <v>0</v>
      </c>
      <c r="U32" s="109">
        <v>0</v>
      </c>
      <c r="V32" s="165">
        <f t="shared" si="17"/>
        <v>1.9</v>
      </c>
      <c r="W32" s="109">
        <v>0.5</v>
      </c>
      <c r="X32" s="109">
        <v>1.4</v>
      </c>
      <c r="Y32" s="182">
        <v>19.2</v>
      </c>
      <c r="Z32" s="166">
        <f>D32+Y32</f>
        <v>74.1</v>
      </c>
      <c r="AA32" s="167">
        <f>SUM(AB32:AC32)</f>
        <v>54.9</v>
      </c>
      <c r="AB32" s="183">
        <f>G32+J32+M32+S32+V32</f>
        <v>48</v>
      </c>
      <c r="AC32" s="184">
        <f>P32</f>
        <v>6.9</v>
      </c>
      <c r="AD32" s="185">
        <f t="shared" si="6"/>
        <v>551.0388437217705</v>
      </c>
      <c r="AE32" s="186">
        <f t="shared" si="7"/>
        <v>481.7825956037338</v>
      </c>
      <c r="AF32" s="187">
        <f t="shared" si="8"/>
        <v>69.25624811803674</v>
      </c>
      <c r="AG32" s="188">
        <f t="shared" si="9"/>
        <v>743.7518819632639</v>
      </c>
      <c r="AH32" s="189">
        <f t="shared" si="10"/>
        <v>192.7130382414935</v>
      </c>
      <c r="AI32" s="190">
        <f>AC32*100/AA32</f>
        <v>12.568306010928962</v>
      </c>
    </row>
    <row r="33" spans="1:35" s="180" customFormat="1" ht="19.5" customHeight="1">
      <c r="A33" s="102">
        <v>28</v>
      </c>
      <c r="B33" s="107" t="s">
        <v>129</v>
      </c>
      <c r="C33" s="163">
        <v>2637</v>
      </c>
      <c r="D33" s="164">
        <f t="shared" si="12"/>
        <v>63.9</v>
      </c>
      <c r="E33" s="160">
        <f t="shared" si="12"/>
        <v>60.1</v>
      </c>
      <c r="F33" s="160">
        <f t="shared" si="12"/>
        <v>3.8</v>
      </c>
      <c r="G33" s="165">
        <f t="shared" si="1"/>
        <v>0</v>
      </c>
      <c r="H33" s="109">
        <v>0</v>
      </c>
      <c r="I33" s="109">
        <v>0</v>
      </c>
      <c r="J33" s="165">
        <f t="shared" si="13"/>
        <v>52.1</v>
      </c>
      <c r="K33" s="109">
        <v>49.6</v>
      </c>
      <c r="L33" s="109">
        <v>2.5</v>
      </c>
      <c r="M33" s="165">
        <f t="shared" si="14"/>
        <v>3.5</v>
      </c>
      <c r="N33" s="109">
        <v>2.9</v>
      </c>
      <c r="O33" s="109">
        <v>0.6</v>
      </c>
      <c r="P33" s="165">
        <f t="shared" si="15"/>
        <v>8.299999999999999</v>
      </c>
      <c r="Q33" s="109">
        <v>7.6</v>
      </c>
      <c r="R33" s="109">
        <v>0.7</v>
      </c>
      <c r="S33" s="165">
        <v>0</v>
      </c>
      <c r="T33" s="109">
        <v>0</v>
      </c>
      <c r="U33" s="109">
        <v>0</v>
      </c>
      <c r="V33" s="165">
        <f>SUM(W33:X33)</f>
        <v>0</v>
      </c>
      <c r="W33" s="109">
        <v>0</v>
      </c>
      <c r="X33" s="109">
        <v>0</v>
      </c>
      <c r="Y33" s="182">
        <v>8.4</v>
      </c>
      <c r="Z33" s="166">
        <f>D33+Y33</f>
        <v>72.3</v>
      </c>
      <c r="AA33" s="167">
        <f>SUM(AB33:AC33)</f>
        <v>63.9</v>
      </c>
      <c r="AB33" s="183">
        <f t="shared" si="4"/>
        <v>55.6</v>
      </c>
      <c r="AC33" s="184">
        <f t="shared" si="5"/>
        <v>8.299999999999999</v>
      </c>
      <c r="AD33" s="185">
        <f t="shared" si="6"/>
        <v>807.73606370876</v>
      </c>
      <c r="AE33" s="186">
        <f t="shared" si="7"/>
        <v>702.8188598154468</v>
      </c>
      <c r="AF33" s="187">
        <f t="shared" si="8"/>
        <v>104.9172038933131</v>
      </c>
      <c r="AG33" s="188">
        <f t="shared" si="9"/>
        <v>913.9173302995828</v>
      </c>
      <c r="AH33" s="189">
        <f t="shared" si="10"/>
        <v>106.18126659082291</v>
      </c>
      <c r="AI33" s="190">
        <f t="shared" si="11"/>
        <v>12.989045383411579</v>
      </c>
    </row>
    <row r="34" spans="1:35" s="180" customFormat="1" ht="19.5" customHeight="1">
      <c r="A34" s="108">
        <v>29</v>
      </c>
      <c r="B34" s="107" t="s">
        <v>40</v>
      </c>
      <c r="C34" s="163">
        <v>8997</v>
      </c>
      <c r="D34" s="164">
        <f t="shared" si="12"/>
        <v>136.5</v>
      </c>
      <c r="E34" s="160">
        <f t="shared" si="12"/>
        <v>135.49999999999997</v>
      </c>
      <c r="F34" s="160">
        <f t="shared" si="12"/>
        <v>1</v>
      </c>
      <c r="G34" s="165">
        <f t="shared" si="1"/>
        <v>0</v>
      </c>
      <c r="H34" s="109">
        <v>0</v>
      </c>
      <c r="I34" s="109">
        <v>0</v>
      </c>
      <c r="J34" s="165">
        <f t="shared" si="13"/>
        <v>96.89999999999999</v>
      </c>
      <c r="K34" s="109">
        <v>96.6</v>
      </c>
      <c r="L34" s="109">
        <v>0.3</v>
      </c>
      <c r="M34" s="165">
        <f t="shared" si="14"/>
        <v>6.5</v>
      </c>
      <c r="N34" s="109">
        <v>6.1</v>
      </c>
      <c r="O34" s="109">
        <v>0.4</v>
      </c>
      <c r="P34" s="165">
        <f t="shared" si="15"/>
        <v>19.1</v>
      </c>
      <c r="Q34" s="109">
        <v>19.1</v>
      </c>
      <c r="R34" s="109">
        <v>0</v>
      </c>
      <c r="S34" s="165">
        <f t="shared" si="16"/>
        <v>0</v>
      </c>
      <c r="T34" s="109">
        <v>0</v>
      </c>
      <c r="U34" s="109">
        <v>0</v>
      </c>
      <c r="V34" s="165">
        <f>SUM(W34:X34)</f>
        <v>14</v>
      </c>
      <c r="W34" s="109">
        <v>13.7</v>
      </c>
      <c r="X34" s="109">
        <v>0.3</v>
      </c>
      <c r="Y34" s="182">
        <v>31</v>
      </c>
      <c r="Z34" s="166">
        <f t="shared" si="2"/>
        <v>167.5</v>
      </c>
      <c r="AA34" s="167">
        <f>SUM(AB34:AC34)</f>
        <v>136.5</v>
      </c>
      <c r="AB34" s="183">
        <f t="shared" si="4"/>
        <v>117.39999999999999</v>
      </c>
      <c r="AC34" s="184">
        <f t="shared" si="5"/>
        <v>19.1</v>
      </c>
      <c r="AD34" s="185">
        <f t="shared" si="6"/>
        <v>505.72413026564413</v>
      </c>
      <c r="AE34" s="186">
        <f t="shared" si="7"/>
        <v>434.95980141528656</v>
      </c>
      <c r="AF34" s="187">
        <f t="shared" si="8"/>
        <v>70.76432885035754</v>
      </c>
      <c r="AG34" s="188">
        <f t="shared" si="9"/>
        <v>620.5772294468527</v>
      </c>
      <c r="AH34" s="189">
        <f t="shared" si="10"/>
        <v>114.85309918120855</v>
      </c>
      <c r="AI34" s="190">
        <f t="shared" si="11"/>
        <v>13.992673992673994</v>
      </c>
    </row>
    <row r="35" spans="1:35" s="181" customFormat="1" ht="19.5" customHeight="1">
      <c r="A35" s="108">
        <v>30</v>
      </c>
      <c r="B35" s="107" t="s">
        <v>41</v>
      </c>
      <c r="C35" s="163">
        <v>4222</v>
      </c>
      <c r="D35" s="164">
        <f>G35+J35+M35+P35+S35+V35</f>
        <v>76.7</v>
      </c>
      <c r="E35" s="160">
        <f>H35+K35+N35+Q35+T35+W35</f>
        <v>66.7</v>
      </c>
      <c r="F35" s="160">
        <f>I35+L35+O35+R35+U35+X35</f>
        <v>10</v>
      </c>
      <c r="G35" s="165">
        <f>SUM(H35:I35)</f>
        <v>0</v>
      </c>
      <c r="H35" s="109">
        <v>0</v>
      </c>
      <c r="I35" s="109">
        <v>0</v>
      </c>
      <c r="J35" s="165">
        <f>SUM(K35:L35)</f>
        <v>60</v>
      </c>
      <c r="K35" s="109">
        <v>54.6</v>
      </c>
      <c r="L35" s="109">
        <v>5.4</v>
      </c>
      <c r="M35" s="165">
        <f>SUM(N35:O35)</f>
        <v>8</v>
      </c>
      <c r="N35" s="109">
        <v>3.4</v>
      </c>
      <c r="O35" s="109">
        <v>4.6</v>
      </c>
      <c r="P35" s="165">
        <f>SUM(Q35:R35)</f>
        <v>8.7</v>
      </c>
      <c r="Q35" s="109">
        <v>8.7</v>
      </c>
      <c r="R35" s="109">
        <v>0</v>
      </c>
      <c r="S35" s="165">
        <f>SUM(T35:U35)</f>
        <v>0</v>
      </c>
      <c r="T35" s="109">
        <v>0</v>
      </c>
      <c r="U35" s="109">
        <v>0</v>
      </c>
      <c r="V35" s="165">
        <f>SUM(W35:X35)</f>
        <v>0</v>
      </c>
      <c r="W35" s="109">
        <v>0</v>
      </c>
      <c r="X35" s="109">
        <v>0</v>
      </c>
      <c r="Y35" s="182">
        <v>22.8</v>
      </c>
      <c r="Z35" s="166">
        <f>D35+Y35</f>
        <v>99.5</v>
      </c>
      <c r="AA35" s="167">
        <f t="shared" si="3"/>
        <v>76.7</v>
      </c>
      <c r="AB35" s="183">
        <f>G35+J35+M35+S35+V35</f>
        <v>68</v>
      </c>
      <c r="AC35" s="184">
        <f>P35</f>
        <v>8.7</v>
      </c>
      <c r="AD35" s="185">
        <f t="shared" si="6"/>
        <v>605.5581872730144</v>
      </c>
      <c r="AE35" s="186">
        <f t="shared" si="7"/>
        <v>536.8703615979788</v>
      </c>
      <c r="AF35" s="187">
        <f t="shared" si="8"/>
        <v>68.68782567503553</v>
      </c>
      <c r="AG35" s="188">
        <f t="shared" si="9"/>
        <v>785.5676614558662</v>
      </c>
      <c r="AH35" s="189">
        <f t="shared" si="10"/>
        <v>180.00947418285176</v>
      </c>
      <c r="AI35" s="190">
        <f>AC35*100/AA35</f>
        <v>11.34289439374185</v>
      </c>
    </row>
    <row r="36" spans="1:35" s="180" customFormat="1" ht="19.5" customHeight="1">
      <c r="A36" s="108">
        <v>31</v>
      </c>
      <c r="B36" s="107" t="s">
        <v>130</v>
      </c>
      <c r="C36" s="163">
        <v>5711</v>
      </c>
      <c r="D36" s="164">
        <f t="shared" si="12"/>
        <v>96.9</v>
      </c>
      <c r="E36" s="160">
        <f t="shared" si="12"/>
        <v>94.80000000000001</v>
      </c>
      <c r="F36" s="160">
        <f t="shared" si="12"/>
        <v>2.1</v>
      </c>
      <c r="G36" s="165">
        <f t="shared" si="1"/>
        <v>0</v>
      </c>
      <c r="H36" s="109">
        <v>0</v>
      </c>
      <c r="I36" s="109">
        <v>0</v>
      </c>
      <c r="J36" s="165">
        <f t="shared" si="13"/>
        <v>74.5</v>
      </c>
      <c r="K36" s="109">
        <v>74.4</v>
      </c>
      <c r="L36" s="109">
        <v>0.1</v>
      </c>
      <c r="M36" s="165">
        <f t="shared" si="14"/>
        <v>3.7</v>
      </c>
      <c r="N36" s="109">
        <v>3.7</v>
      </c>
      <c r="O36" s="109">
        <v>0</v>
      </c>
      <c r="P36" s="165">
        <f t="shared" si="15"/>
        <v>11.5</v>
      </c>
      <c r="Q36" s="109">
        <v>11.4</v>
      </c>
      <c r="R36" s="109">
        <v>0.1</v>
      </c>
      <c r="S36" s="165">
        <f t="shared" si="16"/>
        <v>0</v>
      </c>
      <c r="T36" s="109">
        <v>0</v>
      </c>
      <c r="U36" s="109">
        <v>0</v>
      </c>
      <c r="V36" s="165">
        <f>SUM(W36:X36)</f>
        <v>7.199999999999999</v>
      </c>
      <c r="W36" s="109">
        <v>5.3</v>
      </c>
      <c r="X36" s="109">
        <v>1.9</v>
      </c>
      <c r="Y36" s="182">
        <v>17.3</v>
      </c>
      <c r="Z36" s="166">
        <f t="shared" si="2"/>
        <v>114.2</v>
      </c>
      <c r="AA36" s="167">
        <f t="shared" si="3"/>
        <v>96.9</v>
      </c>
      <c r="AB36" s="183">
        <f t="shared" si="4"/>
        <v>85.4</v>
      </c>
      <c r="AC36" s="184">
        <f t="shared" si="5"/>
        <v>11.5</v>
      </c>
      <c r="AD36" s="185">
        <f t="shared" si="6"/>
        <v>565.5752057433025</v>
      </c>
      <c r="AE36" s="186">
        <f t="shared" si="7"/>
        <v>498.45327730111484</v>
      </c>
      <c r="AF36" s="187">
        <f t="shared" si="8"/>
        <v>67.1219284421876</v>
      </c>
      <c r="AG36" s="188">
        <f t="shared" si="9"/>
        <v>666.5499328780717</v>
      </c>
      <c r="AH36" s="189">
        <f t="shared" si="10"/>
        <v>100.97472713476917</v>
      </c>
      <c r="AI36" s="190">
        <f t="shared" si="11"/>
        <v>11.867905056759545</v>
      </c>
    </row>
    <row r="37" spans="1:35" s="180" customFormat="1" ht="19.5" customHeight="1">
      <c r="A37" s="108">
        <v>32</v>
      </c>
      <c r="B37" s="107" t="s">
        <v>131</v>
      </c>
      <c r="C37" s="163">
        <v>16466</v>
      </c>
      <c r="D37" s="164">
        <f t="shared" si="12"/>
        <v>287</v>
      </c>
      <c r="E37" s="160">
        <f t="shared" si="12"/>
        <v>242.7</v>
      </c>
      <c r="F37" s="160">
        <f t="shared" si="12"/>
        <v>44.3</v>
      </c>
      <c r="G37" s="165">
        <f t="shared" si="1"/>
        <v>0</v>
      </c>
      <c r="H37" s="109">
        <v>0</v>
      </c>
      <c r="I37" s="109">
        <v>0</v>
      </c>
      <c r="J37" s="165">
        <f t="shared" si="13"/>
        <v>230</v>
      </c>
      <c r="K37" s="109">
        <v>199.3</v>
      </c>
      <c r="L37" s="109">
        <v>30.7</v>
      </c>
      <c r="M37" s="165">
        <f t="shared" si="14"/>
        <v>22.299999999999997</v>
      </c>
      <c r="N37" s="109">
        <v>11.7</v>
      </c>
      <c r="O37" s="109">
        <v>10.6</v>
      </c>
      <c r="P37" s="165">
        <f t="shared" si="15"/>
        <v>34.7</v>
      </c>
      <c r="Q37" s="109">
        <v>31.7</v>
      </c>
      <c r="R37" s="109">
        <v>3</v>
      </c>
      <c r="S37" s="165">
        <f t="shared" si="16"/>
        <v>0</v>
      </c>
      <c r="T37" s="109">
        <v>0</v>
      </c>
      <c r="U37" s="109">
        <v>0</v>
      </c>
      <c r="V37" s="165">
        <f t="shared" si="17"/>
        <v>0</v>
      </c>
      <c r="W37" s="109">
        <v>0</v>
      </c>
      <c r="X37" s="109">
        <v>0</v>
      </c>
      <c r="Y37" s="182">
        <v>56.5</v>
      </c>
      <c r="Z37" s="166">
        <f t="shared" si="2"/>
        <v>343.5</v>
      </c>
      <c r="AA37" s="167">
        <f t="shared" si="3"/>
        <v>287</v>
      </c>
      <c r="AB37" s="183">
        <f t="shared" si="4"/>
        <v>252.3</v>
      </c>
      <c r="AC37" s="184">
        <f t="shared" si="5"/>
        <v>34.7</v>
      </c>
      <c r="AD37" s="185">
        <f t="shared" si="6"/>
        <v>580.9951819911737</v>
      </c>
      <c r="AE37" s="186">
        <f t="shared" si="7"/>
        <v>510.74942305356495</v>
      </c>
      <c r="AF37" s="187">
        <f t="shared" si="8"/>
        <v>70.24575893760881</v>
      </c>
      <c r="AG37" s="188">
        <f t="shared" si="9"/>
        <v>695.3722822786347</v>
      </c>
      <c r="AH37" s="189">
        <f t="shared" si="10"/>
        <v>114.37710028746103</v>
      </c>
      <c r="AI37" s="190">
        <f t="shared" si="11"/>
        <v>12.090592334494776</v>
      </c>
    </row>
    <row r="38" spans="1:35" s="180" customFormat="1" ht="19.5" customHeight="1" thickBot="1">
      <c r="A38" s="197">
        <v>33</v>
      </c>
      <c r="B38" s="198" t="s">
        <v>43</v>
      </c>
      <c r="C38" s="199">
        <v>12221</v>
      </c>
      <c r="D38" s="200">
        <f t="shared" si="12"/>
        <v>197</v>
      </c>
      <c r="E38" s="168">
        <f t="shared" si="12"/>
        <v>187.99999999999997</v>
      </c>
      <c r="F38" s="168">
        <f t="shared" si="12"/>
        <v>9</v>
      </c>
      <c r="G38" s="201">
        <f t="shared" si="1"/>
        <v>0</v>
      </c>
      <c r="H38" s="202">
        <v>0</v>
      </c>
      <c r="I38" s="202">
        <v>0</v>
      </c>
      <c r="J38" s="201">
        <f t="shared" si="13"/>
        <v>127.1</v>
      </c>
      <c r="K38" s="202">
        <v>122.8</v>
      </c>
      <c r="L38" s="202">
        <v>4.3</v>
      </c>
      <c r="M38" s="201">
        <f t="shared" si="14"/>
        <v>6.5</v>
      </c>
      <c r="N38" s="202">
        <v>5.3</v>
      </c>
      <c r="O38" s="202">
        <v>1.2</v>
      </c>
      <c r="P38" s="201">
        <f t="shared" si="15"/>
        <v>50.4</v>
      </c>
      <c r="Q38" s="202">
        <v>50.3</v>
      </c>
      <c r="R38" s="202">
        <v>0.1</v>
      </c>
      <c r="S38" s="201">
        <f t="shared" si="16"/>
        <v>0</v>
      </c>
      <c r="T38" s="202">
        <v>0</v>
      </c>
      <c r="U38" s="202">
        <v>0</v>
      </c>
      <c r="V38" s="201">
        <f t="shared" si="17"/>
        <v>13</v>
      </c>
      <c r="W38" s="202">
        <v>9.6</v>
      </c>
      <c r="X38" s="202">
        <v>3.4</v>
      </c>
      <c r="Y38" s="203">
        <v>55.9</v>
      </c>
      <c r="Z38" s="204">
        <f t="shared" si="2"/>
        <v>252.9</v>
      </c>
      <c r="AA38" s="205">
        <f t="shared" si="3"/>
        <v>197</v>
      </c>
      <c r="AB38" s="206">
        <f t="shared" si="4"/>
        <v>146.6</v>
      </c>
      <c r="AC38" s="207">
        <f t="shared" si="5"/>
        <v>50.4</v>
      </c>
      <c r="AD38" s="208">
        <f t="shared" si="6"/>
        <v>537.326459918719</v>
      </c>
      <c r="AE38" s="209">
        <f t="shared" si="7"/>
        <v>399.85816763494535</v>
      </c>
      <c r="AF38" s="210">
        <f t="shared" si="8"/>
        <v>137.46829228377385</v>
      </c>
      <c r="AG38" s="211">
        <f t="shared" si="9"/>
        <v>689.7962523525081</v>
      </c>
      <c r="AH38" s="212">
        <f t="shared" si="10"/>
        <v>152.46979243378883</v>
      </c>
      <c r="AI38" s="213">
        <f t="shared" si="11"/>
        <v>25.583756345177665</v>
      </c>
    </row>
    <row r="39" spans="1:34" s="12" customFormat="1" ht="15" customHeight="1">
      <c r="A39" s="13"/>
      <c r="C39" s="13"/>
      <c r="D39" s="7"/>
      <c r="E39" s="14"/>
      <c r="F39" s="14"/>
      <c r="AD39" s="15"/>
      <c r="AE39" s="15"/>
      <c r="AF39" s="15"/>
      <c r="AG39" s="15"/>
      <c r="AH39" s="15"/>
    </row>
    <row r="40" spans="1:34" s="12" customFormat="1" ht="15" customHeight="1">
      <c r="A40" s="13"/>
      <c r="C40" s="13"/>
      <c r="D40" s="7"/>
      <c r="E40" s="14"/>
      <c r="F40" s="14"/>
      <c r="AD40" s="15"/>
      <c r="AE40" s="15"/>
      <c r="AF40" s="15"/>
      <c r="AG40" s="15"/>
      <c r="AH40" s="15"/>
    </row>
    <row r="41" spans="1:34" s="12" customFormat="1" ht="15" customHeight="1">
      <c r="A41" s="13"/>
      <c r="C41" s="13"/>
      <c r="D41" s="16"/>
      <c r="E41" s="14"/>
      <c r="F41" s="14"/>
      <c r="AD41" s="15"/>
      <c r="AE41" s="15"/>
      <c r="AF41" s="15"/>
      <c r="AG41" s="15"/>
      <c r="AH41" s="15"/>
    </row>
    <row r="42" spans="1:34" s="12" customFormat="1" ht="15" customHeight="1">
      <c r="A42" s="13"/>
      <c r="C42" s="13"/>
      <c r="D42" s="16"/>
      <c r="E42" s="14"/>
      <c r="F42" s="14"/>
      <c r="AD42" s="15"/>
      <c r="AE42" s="15"/>
      <c r="AF42" s="15"/>
      <c r="AG42" s="15"/>
      <c r="AH42" s="15"/>
    </row>
    <row r="43" spans="1:34" s="12" customFormat="1" ht="15" customHeight="1">
      <c r="A43" s="13"/>
      <c r="C43" s="13"/>
      <c r="D43" s="16"/>
      <c r="E43" s="14"/>
      <c r="F43" s="14"/>
      <c r="AD43" s="15"/>
      <c r="AE43" s="15"/>
      <c r="AF43" s="15"/>
      <c r="AG43" s="15"/>
      <c r="AH43" s="15"/>
    </row>
    <row r="44" spans="1:34" s="12" customFormat="1" ht="15" customHeight="1">
      <c r="A44" s="13"/>
      <c r="C44" s="13"/>
      <c r="D44" s="16"/>
      <c r="E44" s="14"/>
      <c r="F44" s="14"/>
      <c r="AD44" s="15"/>
      <c r="AE44" s="15"/>
      <c r="AF44" s="15"/>
      <c r="AG44" s="15"/>
      <c r="AH44" s="15"/>
    </row>
    <row r="45" spans="1:34" s="12" customFormat="1" ht="15" customHeight="1">
      <c r="A45" s="13"/>
      <c r="C45" s="13"/>
      <c r="D45" s="16"/>
      <c r="E45" s="14"/>
      <c r="F45" s="14"/>
      <c r="AD45" s="15"/>
      <c r="AE45" s="15"/>
      <c r="AF45" s="15"/>
      <c r="AG45" s="15"/>
      <c r="AH45" s="15"/>
    </row>
    <row r="46" spans="1:34" s="12" customFormat="1" ht="15" customHeight="1">
      <c r="A46" s="13"/>
      <c r="C46" s="13"/>
      <c r="D46" s="16"/>
      <c r="E46" s="14"/>
      <c r="F46" s="14"/>
      <c r="AD46" s="15"/>
      <c r="AE46" s="15"/>
      <c r="AF46" s="15"/>
      <c r="AG46" s="15"/>
      <c r="AH46" s="15"/>
    </row>
    <row r="47" spans="1:34" s="12" customFormat="1" ht="15" customHeight="1">
      <c r="A47" s="13"/>
      <c r="C47" s="13"/>
      <c r="D47" s="16"/>
      <c r="E47" s="14"/>
      <c r="F47" s="14"/>
      <c r="AD47" s="15"/>
      <c r="AE47" s="15"/>
      <c r="AF47" s="15"/>
      <c r="AG47" s="15"/>
      <c r="AH47" s="15"/>
    </row>
    <row r="48" spans="1:34" s="12" customFormat="1" ht="15" customHeight="1">
      <c r="A48" s="13"/>
      <c r="C48" s="13"/>
      <c r="D48" s="16"/>
      <c r="E48" s="14"/>
      <c r="F48" s="14"/>
      <c r="AD48" s="15"/>
      <c r="AE48" s="15"/>
      <c r="AF48" s="15"/>
      <c r="AG48" s="15"/>
      <c r="AH48" s="15"/>
    </row>
    <row r="49" spans="1:34" s="12" customFormat="1" ht="15" customHeight="1">
      <c r="A49" s="13"/>
      <c r="C49" s="13"/>
      <c r="D49" s="16"/>
      <c r="E49" s="14"/>
      <c r="F49" s="14"/>
      <c r="AD49" s="15"/>
      <c r="AE49" s="15"/>
      <c r="AF49" s="15"/>
      <c r="AG49" s="15"/>
      <c r="AH49" s="15"/>
    </row>
    <row r="50" spans="1:34" s="12" customFormat="1" ht="15" customHeight="1">
      <c r="A50" s="13"/>
      <c r="C50" s="13"/>
      <c r="D50" s="16"/>
      <c r="E50" s="14"/>
      <c r="F50" s="14"/>
      <c r="AD50" s="15"/>
      <c r="AE50" s="15"/>
      <c r="AF50" s="15"/>
      <c r="AG50" s="15"/>
      <c r="AH50" s="15"/>
    </row>
    <row r="51" spans="1:34" s="12" customFormat="1" ht="15" customHeight="1">
      <c r="A51" s="13"/>
      <c r="C51" s="13"/>
      <c r="D51" s="16"/>
      <c r="E51" s="14"/>
      <c r="F51" s="14"/>
      <c r="AD51" s="15"/>
      <c r="AE51" s="15"/>
      <c r="AF51" s="15"/>
      <c r="AG51" s="15"/>
      <c r="AH51" s="15"/>
    </row>
    <row r="52" spans="1:34" s="12" customFormat="1" ht="15" customHeight="1">
      <c r="A52" s="13"/>
      <c r="C52" s="13"/>
      <c r="D52" s="16"/>
      <c r="E52" s="14"/>
      <c r="F52" s="14"/>
      <c r="AD52" s="15"/>
      <c r="AE52" s="15"/>
      <c r="AF52" s="15"/>
      <c r="AG52" s="15"/>
      <c r="AH52" s="15"/>
    </row>
    <row r="53" spans="1:34" s="12" customFormat="1" ht="15" customHeight="1">
      <c r="A53" s="13"/>
      <c r="C53" s="13"/>
      <c r="D53" s="16"/>
      <c r="E53" s="14"/>
      <c r="F53" s="14"/>
      <c r="AD53" s="15"/>
      <c r="AE53" s="15"/>
      <c r="AF53" s="15"/>
      <c r="AG53" s="15"/>
      <c r="AH53" s="15"/>
    </row>
    <row r="54" spans="1:34" s="12" customFormat="1" ht="15" customHeight="1">
      <c r="A54" s="13"/>
      <c r="C54" s="13"/>
      <c r="D54" s="16"/>
      <c r="E54" s="14"/>
      <c r="F54" s="14"/>
      <c r="AD54" s="15"/>
      <c r="AE54" s="15"/>
      <c r="AF54" s="15"/>
      <c r="AG54" s="15"/>
      <c r="AH54" s="15"/>
    </row>
    <row r="55" spans="1:34" s="12" customFormat="1" ht="15" customHeight="1">
      <c r="A55" s="13"/>
      <c r="C55" s="13"/>
      <c r="D55" s="16"/>
      <c r="E55" s="14"/>
      <c r="F55" s="14"/>
      <c r="AD55" s="15"/>
      <c r="AE55" s="15"/>
      <c r="AF55" s="15"/>
      <c r="AG55" s="15"/>
      <c r="AH55" s="15"/>
    </row>
    <row r="56" spans="1:34" s="12" customFormat="1" ht="15" customHeight="1">
      <c r="A56" s="13"/>
      <c r="C56" s="13"/>
      <c r="D56" s="16"/>
      <c r="E56" s="14"/>
      <c r="F56" s="14"/>
      <c r="AD56" s="15"/>
      <c r="AE56" s="15"/>
      <c r="AF56" s="15"/>
      <c r="AG56" s="15"/>
      <c r="AH56" s="15"/>
    </row>
    <row r="57" spans="1:34" s="12" customFormat="1" ht="15" customHeight="1">
      <c r="A57" s="13"/>
      <c r="C57" s="13"/>
      <c r="D57" s="16"/>
      <c r="E57" s="14"/>
      <c r="F57" s="14"/>
      <c r="AD57" s="15"/>
      <c r="AE57" s="15"/>
      <c r="AF57" s="15"/>
      <c r="AG57" s="15"/>
      <c r="AH57" s="15"/>
    </row>
    <row r="58" spans="1:34" s="12" customFormat="1" ht="15" customHeight="1">
      <c r="A58" s="13"/>
      <c r="C58" s="13"/>
      <c r="D58" s="16"/>
      <c r="E58" s="14"/>
      <c r="F58" s="14"/>
      <c r="AD58" s="15"/>
      <c r="AE58" s="15"/>
      <c r="AF58" s="15"/>
      <c r="AG58" s="15"/>
      <c r="AH58" s="15"/>
    </row>
    <row r="59" spans="1:34" s="12" customFormat="1" ht="15" customHeight="1">
      <c r="A59" s="13"/>
      <c r="C59" s="13"/>
      <c r="D59" s="16"/>
      <c r="E59" s="14"/>
      <c r="F59" s="14"/>
      <c r="AD59" s="15"/>
      <c r="AE59" s="15"/>
      <c r="AF59" s="15"/>
      <c r="AG59" s="15"/>
      <c r="AH59" s="15"/>
    </row>
    <row r="60" spans="1:34" s="12" customFormat="1" ht="15" customHeight="1">
      <c r="A60" s="13"/>
      <c r="C60" s="13"/>
      <c r="D60" s="16"/>
      <c r="E60" s="14"/>
      <c r="F60" s="14"/>
      <c r="AD60" s="15"/>
      <c r="AE60" s="15"/>
      <c r="AF60" s="15"/>
      <c r="AG60" s="15"/>
      <c r="AH60" s="15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RS19010194</cp:lastModifiedBy>
  <cp:lastPrinted>2020-07-07T07:21:20Z</cp:lastPrinted>
  <dcterms:created xsi:type="dcterms:W3CDTF">2012-06-07T07:04:38Z</dcterms:created>
  <dcterms:modified xsi:type="dcterms:W3CDTF">2020-07-08T05:23:25Z</dcterms:modified>
  <cp:category/>
  <cp:version/>
  <cp:contentType/>
  <cp:contentStatus/>
</cp:coreProperties>
</file>