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5480" windowHeight="7605" activeTab="0"/>
  </bookViews>
  <sheets>
    <sheet name="定期報告書" sheetId="1" r:id="rId1"/>
  </sheets>
  <definedNames>
    <definedName name="_xlnm.Print_Area" localSheetId="0">'定期報告書'!$A$3:$P$81</definedName>
    <definedName name="_xlnm.Print_Titles" localSheetId="0">'定期報告書'!$10:$10</definedName>
  </definedNames>
  <calcPr fullCalcOnLoad="1"/>
</workbook>
</file>

<file path=xl/sharedStrings.xml><?xml version="1.0" encoding="utf-8"?>
<sst xmlns="http://schemas.openxmlformats.org/spreadsheetml/2006/main" count="242" uniqueCount="134">
  <si>
    <t>登録の基準</t>
  </si>
  <si>
    <t>誇大広告の禁止</t>
  </si>
  <si>
    <t>項目</t>
  </si>
  <si>
    <t>はい</t>
  </si>
  <si>
    <t>いいえ</t>
  </si>
  <si>
    <t>住宅名称</t>
  </si>
  <si>
    <t>住宅住所</t>
  </si>
  <si>
    <t>登録番号</t>
  </si>
  <si>
    <t>事業者名</t>
  </si>
  <si>
    <t>報告者名</t>
  </si>
  <si>
    <t>入居開始日</t>
  </si>
  <si>
    <t>平成</t>
  </si>
  <si>
    <t>帳簿の備付け等</t>
  </si>
  <si>
    <t>□</t>
  </si>
  <si>
    <t>①各居住部分の床面積を変更した。</t>
  </si>
  <si>
    <t>法7条</t>
  </si>
  <si>
    <t>・床面積は１８平方メートル以上ある。</t>
  </si>
  <si>
    <t>・登録基準を満たしている。</t>
  </si>
  <si>
    <t>法1条</t>
  </si>
  <si>
    <t>③ﾊﾞﾘｱﾌﾘｰ構造（加齢対応構造等）を変更した。</t>
  </si>
  <si>
    <t>①全て書面により契約をしている。</t>
  </si>
  <si>
    <t>イ</t>
  </si>
  <si>
    <t>ロ</t>
  </si>
  <si>
    <t>ハ</t>
  </si>
  <si>
    <t>ヘ</t>
  </si>
  <si>
    <t>②構造、設備を変更した。</t>
  </si>
  <si>
    <t>・①単身高齢者か②高齢者＋同居者</t>
  </si>
  <si>
    <t>（高齢者には60歳未満の要介護認定、要支援認定者を含む）</t>
  </si>
  <si>
    <t>②専門職員は以下のものに該当している。</t>
  </si>
  <si>
    <t>②具体の部屋番号を記載するなど、居住部分を明示した契約である。</t>
  </si>
  <si>
    <t>ニ、ホ</t>
  </si>
  <si>
    <t>法15条</t>
  </si>
  <si>
    <t>メールアドレス</t>
  </si>
  <si>
    <t>根拠規定</t>
  </si>
  <si>
    <t>入居者の資格は以下のとおりで相違はない。</t>
  </si>
  <si>
    <t>誇大広告は行っていない。</t>
  </si>
  <si>
    <t>法9条</t>
  </si>
  <si>
    <t>同第1項1号</t>
  </si>
  <si>
    <t>同第1項2号</t>
  </si>
  <si>
    <t>同第1項3号</t>
  </si>
  <si>
    <t>同第1項4号</t>
  </si>
  <si>
    <t>同第1項5号</t>
  </si>
  <si>
    <t>同第1項6号</t>
  </si>
  <si>
    <t>法17条</t>
  </si>
  <si>
    <t>②前払いした家賃等の返還債務が消滅するまでの期間を説明している。</t>
  </si>
  <si>
    <t>③上記期間中に契約解除、死亡等で契約終了した場合の返還額の推移を説明している。</t>
  </si>
  <si>
    <t>契約締結の説明</t>
  </si>
  <si>
    <t>法19条</t>
  </si>
  <si>
    <t>入居者からの金銭受領の記録を帳簿に記載し保存している。</t>
  </si>
  <si>
    <t>入居者に提供した高齢者生活支援サービスの内容を帳簿に記載し保存している。</t>
  </si>
  <si>
    <t>入居者及び家族からの苦情内容を帳簿に記載し保存している。</t>
  </si>
  <si>
    <t>サービス提供で、事故が発生した場合の状況及び処置内容を記載し保存している。</t>
  </si>
  <si>
    <t>利用権契約の場合は「いいえ」に回答</t>
  </si>
  <si>
    <t>登録の基準</t>
  </si>
  <si>
    <t>入居契約は次の①～④に全て該当する。</t>
  </si>
  <si>
    <t>□</t>
  </si>
  <si>
    <t>☑</t>
  </si>
  <si>
    <t>　あるいは、夜間等を含め24時間、職員が常駐している。</t>
  </si>
  <si>
    <t>書面を交付して説明している。</t>
  </si>
  <si>
    <t>法9条</t>
  </si>
  <si>
    <t>登録申請時に添付した契約書様式と同じもので入居契約している。</t>
  </si>
  <si>
    <t>要チェック</t>
  </si>
  <si>
    <t>合計</t>
  </si>
  <si>
    <t xml:space="preserve">※ﾊﾞﾘｱﾌﾘｰ構造適用部分
　●床　･･･段差
　●通路･･･幅
</t>
  </si>
  <si>
    <t>有料該当</t>
  </si>
  <si>
    <t>ＯＫ</t>
  </si>
  <si>
    <t>未回答</t>
  </si>
  <si>
    <t>年</t>
  </si>
  <si>
    <t>月</t>
  </si>
  <si>
    <t>安否確認、生活相談サービスを以下の①～③のとおり提供している。</t>
  </si>
  <si>
    <t>①日中常駐しサービスを行う専門職員を配置し、人数及び総人員は登録のとおりである。</t>
  </si>
  <si>
    <t>入居契約を締結するまでに、登録事項及び契約内容に関する事項（重要事項説明を含む）を</t>
  </si>
  <si>
    <t>入居者に対して以下の①～④のいずれかのサービスを提供している。</t>
  </si>
  <si>
    <t>法6条</t>
  </si>
  <si>
    <t>入居戸数</t>
  </si>
  <si>
    <t>入居者数</t>
  </si>
  <si>
    <t>確保人数</t>
  </si>
  <si>
    <t>夜間常駐人数</t>
  </si>
  <si>
    <t xml:space="preserve"> 日</t>
  </si>
  <si>
    <t>登録戸数</t>
  </si>
  <si>
    <t>入居率</t>
  </si>
  <si>
    <t>入居者合計</t>
  </si>
  <si>
    <t>入居戸数との差</t>
  </si>
  <si>
    <t>●社会福祉法人の職員  ●自ら設置する住宅を管理する医療法人の職員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（医師、看護師、介護福祉士、社会福祉士、介護支援専門員、ホームヘルパー1級・2級、介護職員初任者研修課程の修了者）</t>
  </si>
  <si>
    <t>③権利金（保証金、礼金、更新料を含む）その他の金銭を受領していない。</t>
  </si>
  <si>
    <t>④入居者の同意を得ずに部屋の変更及び契約解除をできない契約となっている。</t>
  </si>
  <si>
    <t xml:space="preserve">
●居住部分の階段･･･段差等・手すり
●便所･･･手すり、広さ</t>
  </si>
  <si>
    <r>
      <t>入居契約は、賃貸借契約である旨、説明している</t>
    </r>
    <r>
      <rPr>
        <sz val="8"/>
        <rFont val="ＭＳ ゴシック"/>
        <family val="3"/>
      </rPr>
      <t>（利用権の場合は「いいえ」を選択）</t>
    </r>
    <r>
      <rPr>
        <sz val="10"/>
        <rFont val="ＭＳ ゴシック"/>
        <family val="3"/>
      </rPr>
      <t>。</t>
    </r>
  </si>
  <si>
    <r>
      <t>①食事の提供、②介護</t>
    </r>
    <r>
      <rPr>
        <sz val="8"/>
        <rFont val="ＭＳ ゴシック"/>
        <family val="3"/>
      </rPr>
      <t>（入浴、排泄、食事）</t>
    </r>
    <r>
      <rPr>
        <sz val="10"/>
        <rFont val="ＭＳ ゴシック"/>
        <family val="3"/>
      </rPr>
      <t>、③洗濯、掃除等の家事、④健康管理</t>
    </r>
  </si>
  <si>
    <r>
      <t>帳簿は各年度の末日で閉鎖し、２年間保存している</t>
    </r>
    <r>
      <rPr>
        <sz val="8"/>
        <rFont val="ＭＳ ゴシック"/>
        <family val="3"/>
      </rPr>
      <t>（入居開始２年未満の場合は「予定」）</t>
    </r>
    <r>
      <rPr>
        <sz val="10"/>
        <rFont val="ＭＳ ゴシック"/>
        <family val="3"/>
      </rPr>
      <t>。</t>
    </r>
  </si>
  <si>
    <r>
      <t>登録住宅の修繕及び改修の実施状況を帳簿に記載し保存している</t>
    </r>
    <r>
      <rPr>
        <sz val="8"/>
        <rFont val="ＭＳ ゴシック"/>
        <family val="3"/>
      </rPr>
      <t>（「予定」を含む）</t>
    </r>
    <r>
      <rPr>
        <sz val="10"/>
        <rFont val="ＭＳ ゴシック"/>
        <family val="3"/>
      </rPr>
      <t>。</t>
    </r>
  </si>
  <si>
    <t>（事実に相違する表示や実際より著しく優良で若しくは有利であると誤認させるような表示を行っていない）</t>
  </si>
  <si>
    <t xml:space="preserve">
●居室･･･出入口の幅
●浴室･･･出入口の幅・広さ・手すり
</t>
  </si>
  <si>
    <t>・床面積は２５平方メートル以上ある。</t>
  </si>
  <si>
    <t>・台所、水洗便所、収納設備、洗面設備及び浴室を各住戸内に備えている。</t>
  </si>
  <si>
    <t>平成　　年　　月　　日</t>
  </si>
  <si>
    <r>
      <t xml:space="preserve">前払金は発生していない。
</t>
    </r>
    <r>
      <rPr>
        <sz val="8"/>
        <rFont val="ＭＳ ゴシック"/>
        <family val="3"/>
      </rPr>
      <t>（前払い金を徴収しない場合は「はい」を選択）</t>
    </r>
  </si>
  <si>
    <t>やむを得ず入居者の身体的拘束を行った場合、その態様及び時間、入居者の心身の状況及び拘束理由を記載し保存している。</t>
  </si>
  <si>
    <t>該当
しない</t>
  </si>
  <si>
    <t>該当
しない</t>
  </si>
  <si>
    <r>
      <t>内容　</t>
    </r>
    <r>
      <rPr>
        <b/>
        <sz val="8"/>
        <color indexed="10"/>
        <rFont val="ＭＳ ゴシック"/>
        <family val="3"/>
      </rPr>
      <t>各項目の「はい」「いいえ」「該当しない」欄にプルダウンメニューから☑を選択してください。⇒</t>
    </r>
  </si>
  <si>
    <t>T　E　L</t>
  </si>
  <si>
    <t>※入居戸数及び入居者数の欄を記入してください。</t>
  </si>
  <si>
    <t>該当
しない</t>
  </si>
  <si>
    <t>岩手県</t>
  </si>
  <si>
    <t>・台所、収納設備又は浴室を各住戸内に備えていないが、
　各居住部分に備える場合と同等以上の面積等を確保している。</t>
  </si>
  <si>
    <t>うち単身戸数</t>
  </si>
  <si>
    <t>うち同居戸数</t>
  </si>
  <si>
    <t>うち60歳未満
要介護認定者</t>
  </si>
  <si>
    <t>うち60歳未満
要支援認定者</t>
  </si>
  <si>
    <t>うち自立</t>
  </si>
  <si>
    <t>うち要支援１</t>
  </si>
  <si>
    <t>うち要支援２</t>
  </si>
  <si>
    <t>うち要介護度１</t>
  </si>
  <si>
    <t>うち要介護度２</t>
  </si>
  <si>
    <t>うち要介護度３</t>
  </si>
  <si>
    <t>うち要介護度４</t>
  </si>
  <si>
    <t>うち要介護度５</t>
  </si>
  <si>
    <t>うち要介護度不明</t>
  </si>
  <si>
    <t>・変更届出書を提出済、又は県広域局土木部・土木センターに協議中。</t>
  </si>
  <si>
    <t>・変更届出書を提出済、又は県広域局土木部・土木センター協議中。</t>
  </si>
  <si>
    <t>③夜間等職員が常駐していない時間帯は、緊急通報装置により通報できる。</t>
  </si>
  <si>
    <t>その他</t>
  </si>
  <si>
    <t>・床面積は２５平方メートル未満だが、
　高齢者が共同で利用するための食堂や居間等を備えている。</t>
  </si>
  <si>
    <t>・変更届出書を提出済、又は県広域局土木部・土木センターに協議中。</t>
  </si>
  <si>
    <t>番号</t>
  </si>
  <si>
    <t>その詳細、具体的状況</t>
  </si>
  <si>
    <t>登録住戸を他の用途に利用していない。</t>
  </si>
  <si>
    <t>登録後、改修等を行った。</t>
  </si>
  <si>
    <t>※住宅が建設中である等のため回答できない設問がある場合は、記入できる範囲で記入して下さい。</t>
  </si>
  <si>
    <t>※(1)(2）について、「いいえ」の場合、その詳細を具体的に記載してください。</t>
  </si>
  <si>
    <t>(1)</t>
  </si>
  <si>
    <t>(2)</t>
  </si>
  <si>
    <r>
      <t xml:space="preserve">登録事項や添付書類に変更があった場合、30日以内に届出をしている。
</t>
    </r>
    <r>
      <rPr>
        <sz val="9"/>
        <rFont val="ＭＳ ゴシック"/>
        <family val="3"/>
      </rPr>
      <t>※変更がなかった場合は、「はい」にチェック。</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</si>
</sst>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lt;=999]000;[&lt;=9999]000\-00;000\-0000"/>
    <numFmt numFmtId="180" formatCode="[$-411]ge\.m\.d;@"/>
    <numFmt numFmtId="181" formatCode="m/dd\ \(aaa\)"/>
    <numFmt numFmtId="182" formatCode="[$-411]ggge&quot;年&quot;m&quot;月&quot;d&quot;日&quot;;@"/>
    <numFmt numFmtId="183" formatCode="#,##0&quot;戸&quot;"/>
    <numFmt numFmtId="184" formatCode="0.0%"/>
    <numFmt numFmtId="185" formatCode="#,##0&quot;人&quot;"/>
    <numFmt numFmtId="186" formatCode="#,##0_ "/>
  </numFmts>
  <fonts count="82">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2"/>
      <color indexed="8"/>
      <name val="ＭＳ ゴシック"/>
      <family val="3"/>
    </font>
    <font>
      <sz val="10"/>
      <name val="ＭＳ ゴシック"/>
      <family val="3"/>
    </font>
    <font>
      <b/>
      <sz val="10"/>
      <color indexed="8"/>
      <name val="ＭＳ ゴシック"/>
      <family val="3"/>
    </font>
    <font>
      <b/>
      <sz val="10"/>
      <name val="ＭＳ ゴシック"/>
      <family val="3"/>
    </font>
    <font>
      <b/>
      <sz val="8"/>
      <color indexed="8"/>
      <name val="ＭＳ ゴシック"/>
      <family val="3"/>
    </font>
    <font>
      <b/>
      <sz val="8"/>
      <color indexed="10"/>
      <name val="ＭＳ ゴシック"/>
      <family val="3"/>
    </font>
    <font>
      <b/>
      <sz val="6"/>
      <color indexed="8"/>
      <name val="ＭＳ ゴシック"/>
      <family val="3"/>
    </font>
    <font>
      <sz val="8"/>
      <name val="ＭＳ ゴシック"/>
      <family val="3"/>
    </font>
    <font>
      <b/>
      <sz val="8"/>
      <name val="ＭＳ ゴシック"/>
      <family val="3"/>
    </font>
    <font>
      <sz val="11"/>
      <name val="ＭＳ Ｐゴシック"/>
      <family val="3"/>
    </font>
    <font>
      <sz val="7"/>
      <name val="ＭＳ ゴシック"/>
      <family val="3"/>
    </font>
    <font>
      <sz val="9"/>
      <name val="ＭＳ ゴシック"/>
      <family val="3"/>
    </font>
    <font>
      <sz val="11"/>
      <color indexed="8"/>
      <name val="ＭＳ ゴシック"/>
      <family val="3"/>
    </font>
    <font>
      <b/>
      <sz val="5"/>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10"/>
      <name val="ＭＳ ゴシック"/>
      <family val="3"/>
    </font>
    <font>
      <sz val="9"/>
      <color indexed="10"/>
      <name val="ＭＳ Ｐゴシック"/>
      <family val="3"/>
    </font>
    <font>
      <sz val="9"/>
      <name val="ＭＳ Ｐゴシック"/>
      <family val="3"/>
    </font>
    <font>
      <b/>
      <sz val="8"/>
      <color indexed="13"/>
      <name val="ＭＳ ゴシック"/>
      <family val="3"/>
    </font>
    <font>
      <b/>
      <sz val="8"/>
      <color indexed="13"/>
      <name val="ＭＳ Ｐゴシック"/>
      <family val="3"/>
    </font>
    <font>
      <sz val="10"/>
      <color indexed="13"/>
      <name val="ＭＳ ゴシック"/>
      <family val="3"/>
    </font>
    <font>
      <sz val="9"/>
      <color indexed="13"/>
      <name val="ＭＳ Ｐゴシック"/>
      <family val="3"/>
    </font>
    <font>
      <sz val="10"/>
      <color indexed="8"/>
      <name val="ＭＳ Ｐゴシック"/>
      <family val="3"/>
    </font>
    <font>
      <b/>
      <sz val="9"/>
      <color indexed="12"/>
      <name val="ＭＳ ゴシック"/>
      <family val="3"/>
    </font>
    <font>
      <u val="single"/>
      <sz val="8"/>
      <color indexed="10"/>
      <name val="ＭＳ ゴシック"/>
      <family val="3"/>
    </font>
    <font>
      <b/>
      <sz val="10"/>
      <color indexed="10"/>
      <name val="ＭＳ ゴシック"/>
      <family val="3"/>
    </font>
    <font>
      <b/>
      <sz val="10"/>
      <color indexed="12"/>
      <name val="ＭＳ 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0"/>
      <color rgb="FFFF0000"/>
      <name val="ＭＳ ゴシック"/>
      <family val="3"/>
    </font>
    <font>
      <sz val="9"/>
      <color rgb="FFFF0000"/>
      <name val="Calibri"/>
      <family val="3"/>
    </font>
    <font>
      <sz val="9"/>
      <name val="Calibri"/>
      <family val="3"/>
    </font>
    <font>
      <b/>
      <sz val="8"/>
      <color rgb="FFFFFF00"/>
      <name val="ＭＳ ゴシック"/>
      <family val="3"/>
    </font>
    <font>
      <b/>
      <sz val="8"/>
      <color rgb="FFFFFF00"/>
      <name val="Calibri"/>
      <family val="3"/>
    </font>
    <font>
      <sz val="10"/>
      <color rgb="FFFFFF00"/>
      <name val="ＭＳ ゴシック"/>
      <family val="3"/>
    </font>
    <font>
      <sz val="9"/>
      <color rgb="FFFFFF00"/>
      <name val="Calibri"/>
      <family val="3"/>
    </font>
    <font>
      <sz val="10"/>
      <color theme="1"/>
      <name val="Calibri"/>
      <family val="3"/>
    </font>
    <font>
      <b/>
      <sz val="9"/>
      <color rgb="FF173CD9"/>
      <name val="ＭＳ ゴシック"/>
      <family val="3"/>
    </font>
    <font>
      <u val="single"/>
      <sz val="8"/>
      <color rgb="FFFF0000"/>
      <name val="ＭＳ ゴシック"/>
      <family val="3"/>
    </font>
    <font>
      <b/>
      <sz val="10"/>
      <color rgb="FFFF0000"/>
      <name val="ＭＳ ゴシック"/>
      <family val="3"/>
    </font>
    <font>
      <sz val="8"/>
      <name val="Calibri"/>
      <family val="3"/>
    </font>
    <font>
      <b/>
      <sz val="10"/>
      <color rgb="FF173CD9"/>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1"/>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medium"/>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medium"/>
      <right style="thin"/>
      <top style="medium"/>
      <bottom style="medium"/>
    </border>
    <border>
      <left style="medium"/>
      <right style="medium"/>
      <top style="medium"/>
      <bottom style="medium"/>
    </border>
    <border>
      <left style="medium"/>
      <right style="medium"/>
      <top>
        <color indexed="63"/>
      </top>
      <bottom style="medium"/>
    </border>
    <border>
      <left style="thin"/>
      <right style="thin"/>
      <top style="medium"/>
      <bottom style="medium"/>
    </border>
    <border>
      <left style="thin"/>
      <right style="medium"/>
      <top style="thin"/>
      <bottom>
        <color indexed="63"/>
      </bottom>
    </border>
    <border>
      <left>
        <color indexed="63"/>
      </left>
      <right>
        <color indexed="63"/>
      </right>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medium"/>
    </border>
    <border>
      <left style="thin"/>
      <right style="thin"/>
      <top style="medium"/>
      <bottom style="thin"/>
    </border>
    <border>
      <left style="thin"/>
      <right style="thin"/>
      <top>
        <color indexed="63"/>
      </top>
      <bottom style="medium"/>
    </border>
    <border>
      <left style="thin"/>
      <right style="thin"/>
      <top style="thin"/>
      <bottom style="medium"/>
    </border>
    <border>
      <left style="thin"/>
      <right style="thin"/>
      <top style="thin"/>
      <bottom style="thin"/>
    </border>
    <border>
      <left style="medium"/>
      <right style="thin"/>
      <top style="thin"/>
      <bottom style="medium"/>
    </border>
    <border>
      <left>
        <color indexed="63"/>
      </left>
      <right>
        <color indexed="63"/>
      </right>
      <top>
        <color indexed="63"/>
      </top>
      <bottom style="thin"/>
    </border>
    <border>
      <left style="thin"/>
      <right>
        <color indexed="63"/>
      </right>
      <top style="dashed"/>
      <bottom>
        <color indexed="63"/>
      </bottom>
    </border>
    <border>
      <left>
        <color indexed="63"/>
      </left>
      <right>
        <color indexed="63"/>
      </right>
      <top style="medium"/>
      <bottom>
        <color indexed="63"/>
      </bottom>
    </border>
    <border diagonalUp="1" diagonalDown="1">
      <left style="thin"/>
      <right style="thin"/>
      <top style="thin"/>
      <bottom style="thin"/>
      <diagonal style="thin"/>
    </border>
    <border diagonalUp="1" diagonalDown="1">
      <left style="thin"/>
      <right style="thin"/>
      <top style="medium"/>
      <bottom style="medium"/>
      <diagonal style="thin"/>
    </border>
    <border>
      <left style="thin"/>
      <right style="thin"/>
      <top style="medium"/>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thin"/>
      <right style="medium"/>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medium"/>
    </border>
    <border>
      <left style="thin"/>
      <right style="medium"/>
      <top style="thin"/>
      <bottom style="medium"/>
    </border>
    <border>
      <left style="thin"/>
      <right style="thin"/>
      <top>
        <color indexed="63"/>
      </top>
      <bottom style="thin"/>
    </border>
    <border diagonalUp="1" diagonalDown="1">
      <left style="thin"/>
      <right style="thin"/>
      <top style="medium"/>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mediu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medium"/>
    </border>
    <border>
      <left style="medium"/>
      <right>
        <color indexed="63"/>
      </right>
      <top style="thin"/>
      <bottom style="medium"/>
    </border>
    <border>
      <left style="thin"/>
      <right>
        <color indexed="63"/>
      </right>
      <top style="medium"/>
      <bottom style="medium"/>
    </border>
    <border>
      <left style="thin"/>
      <right style="medium"/>
      <top style="medium"/>
      <bottom>
        <color indexed="63"/>
      </bottom>
    </border>
    <border>
      <left style="thin"/>
      <right style="thin"/>
      <top>
        <color indexed="63"/>
      </top>
      <bottom style="dashed"/>
    </border>
    <border>
      <left style="thin"/>
      <right style="thin"/>
      <top style="dashed"/>
      <bottom style="dashed"/>
    </border>
    <border diagonalUp="1" diagonalDown="1">
      <left style="thin"/>
      <right style="thin"/>
      <top style="thin"/>
      <bottom>
        <color indexed="63"/>
      </bottom>
      <diagonal style="thin"/>
    </border>
    <border diagonalUp="1" diagonalDown="1">
      <left style="thin"/>
      <right style="thin"/>
      <top>
        <color indexed="63"/>
      </top>
      <bottom style="thin"/>
      <diagonal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style="thin"/>
      <top style="medium"/>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style="thin"/>
      <bottom style="mediu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medium"/>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thin"/>
      <right style="thin"/>
      <top style="dashed"/>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13"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315">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68" fillId="0" borderId="0" xfId="0" applyFont="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0" xfId="0" applyFont="1" applyBorder="1" applyAlignment="1">
      <alignment vertical="center"/>
    </xf>
    <xf numFmtId="0" fontId="3" fillId="0" borderId="10" xfId="0" applyFont="1" applyBorder="1" applyAlignment="1">
      <alignment vertical="center"/>
    </xf>
    <xf numFmtId="0" fontId="3" fillId="28" borderId="11" xfId="0" applyFont="1" applyFill="1" applyBorder="1" applyAlignment="1">
      <alignment horizontal="center" vertical="center"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vertical="center" shrinkToFit="1"/>
    </xf>
    <xf numFmtId="0" fontId="3" fillId="0" borderId="11" xfId="0" applyFont="1" applyBorder="1" applyAlignment="1">
      <alignment horizontal="left" vertical="center" shrinkToFit="1"/>
    </xf>
    <xf numFmtId="0" fontId="3" fillId="0" borderId="0" xfId="0" applyFont="1" applyAlignment="1">
      <alignment vertical="center"/>
    </xf>
    <xf numFmtId="0" fontId="3" fillId="33" borderId="14"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center" shrinkToFit="1"/>
    </xf>
    <xf numFmtId="0" fontId="6" fillId="28" borderId="15" xfId="0" applyFont="1" applyFill="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8"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8" fillId="28" borderId="18" xfId="0" applyFont="1" applyFill="1" applyBorder="1" applyAlignment="1">
      <alignment horizontal="center" vertical="center" wrapText="1"/>
    </xf>
    <xf numFmtId="0" fontId="10" fillId="28" borderId="18" xfId="0" applyFont="1" applyFill="1" applyBorder="1" applyAlignment="1">
      <alignment horizontal="center" vertical="center" wrapText="1"/>
    </xf>
    <xf numFmtId="0" fontId="6" fillId="34" borderId="16" xfId="0" applyFont="1" applyFill="1" applyBorder="1" applyAlignment="1">
      <alignment horizontal="center" vertical="center" shrinkToFit="1"/>
    </xf>
    <xf numFmtId="0" fontId="6" fillId="34" borderId="16" xfId="0" applyFont="1" applyFill="1" applyBorder="1" applyAlignment="1">
      <alignment horizontal="center" vertical="center"/>
    </xf>
    <xf numFmtId="0" fontId="3" fillId="33" borderId="0" xfId="0" applyFont="1" applyFill="1" applyBorder="1" applyAlignment="1">
      <alignment horizontal="left" vertical="center" shrinkToFit="1"/>
    </xf>
    <xf numFmtId="0" fontId="3" fillId="33" borderId="0" xfId="0" applyFont="1" applyFill="1" applyBorder="1" applyAlignment="1">
      <alignment horizontal="center" vertical="center"/>
    </xf>
    <xf numFmtId="0" fontId="3" fillId="33" borderId="0" xfId="0" applyFont="1" applyFill="1" applyAlignment="1">
      <alignment vertical="center" shrinkToFit="1"/>
    </xf>
    <xf numFmtId="0" fontId="3" fillId="33" borderId="0" xfId="0" applyFont="1" applyFill="1" applyAlignment="1">
      <alignment vertical="center"/>
    </xf>
    <xf numFmtId="0" fontId="3" fillId="33" borderId="0" xfId="0" applyFont="1" applyFill="1" applyAlignment="1">
      <alignment horizontal="center" vertical="center"/>
    </xf>
    <xf numFmtId="0" fontId="3" fillId="33" borderId="19" xfId="0" applyFont="1" applyFill="1" applyBorder="1" applyAlignment="1">
      <alignment horizontal="left" vertical="center" shrinkToFit="1"/>
    </xf>
    <xf numFmtId="177" fontId="5" fillId="33" borderId="20" xfId="0" applyNumberFormat="1" applyFont="1" applyFill="1" applyBorder="1" applyAlignment="1">
      <alignment horizontal="center" vertical="center" shrinkToFit="1"/>
    </xf>
    <xf numFmtId="177" fontId="3" fillId="0" borderId="0"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0" fontId="3" fillId="0" borderId="21" xfId="0" applyFont="1" applyBorder="1" applyAlignment="1">
      <alignment horizontal="left" vertical="center" shrinkToFit="1"/>
    </xf>
    <xf numFmtId="0" fontId="5" fillId="35" borderId="0" xfId="0" applyFont="1" applyFill="1" applyBorder="1" applyAlignment="1">
      <alignment vertical="center" shrinkToFit="1"/>
    </xf>
    <xf numFmtId="177" fontId="3" fillId="0" borderId="22" xfId="0" applyNumberFormat="1" applyFont="1" applyBorder="1" applyAlignment="1">
      <alignment horizontal="center" vertical="center" shrinkToFit="1"/>
    </xf>
    <xf numFmtId="0" fontId="3" fillId="0" borderId="0" xfId="0" applyFont="1" applyBorder="1" applyAlignment="1">
      <alignment horizontal="center" vertical="center"/>
    </xf>
    <xf numFmtId="0" fontId="3" fillId="0" borderId="13" xfId="0" applyFont="1" applyBorder="1" applyAlignment="1">
      <alignment horizontal="left" vertical="center" shrinkToFit="1"/>
    </xf>
    <xf numFmtId="0" fontId="12" fillId="35" borderId="0" xfId="0" applyFont="1" applyFill="1" applyBorder="1" applyAlignment="1">
      <alignment vertical="center" shrinkToFit="1"/>
    </xf>
    <xf numFmtId="0" fontId="12" fillId="36" borderId="0" xfId="0" applyFont="1" applyFill="1" applyBorder="1" applyAlignment="1">
      <alignment vertical="center" shrinkToFit="1"/>
    </xf>
    <xf numFmtId="0" fontId="12" fillId="36" borderId="0" xfId="0" applyFont="1" applyFill="1" applyBorder="1" applyAlignment="1">
      <alignment vertical="center"/>
    </xf>
    <xf numFmtId="0" fontId="12" fillId="36" borderId="0" xfId="0" applyFont="1" applyFill="1" applyBorder="1" applyAlignment="1">
      <alignment horizontal="right" vertical="center"/>
    </xf>
    <xf numFmtId="0" fontId="12" fillId="36" borderId="0" xfId="0" applyFont="1" applyFill="1" applyBorder="1" applyAlignment="1">
      <alignment horizontal="left" vertical="center"/>
    </xf>
    <xf numFmtId="0" fontId="12" fillId="36" borderId="0" xfId="0" applyFont="1" applyFill="1" applyBorder="1" applyAlignment="1">
      <alignment horizontal="center" vertical="center"/>
    </xf>
    <xf numFmtId="0" fontId="12" fillId="36" borderId="0" xfId="0" applyFont="1" applyFill="1" applyBorder="1" applyAlignment="1">
      <alignment horizontal="left" vertical="center" shrinkToFit="1"/>
    </xf>
    <xf numFmtId="0" fontId="12" fillId="36" borderId="0" xfId="0" applyFont="1" applyFill="1" applyAlignment="1">
      <alignment vertical="center"/>
    </xf>
    <xf numFmtId="0" fontId="6" fillId="0" borderId="23" xfId="0" applyFont="1" applyBorder="1" applyAlignment="1">
      <alignment horizontal="right" vertical="center"/>
    </xf>
    <xf numFmtId="0" fontId="6" fillId="0" borderId="24" xfId="0" applyFont="1" applyBorder="1" applyAlignment="1">
      <alignment vertical="center"/>
    </xf>
    <xf numFmtId="0" fontId="3" fillId="35" borderId="0" xfId="0" applyFont="1" applyFill="1" applyBorder="1" applyAlignment="1">
      <alignment vertical="center"/>
    </xf>
    <xf numFmtId="177" fontId="5" fillId="33" borderId="10" xfId="0" applyNumberFormat="1" applyFont="1" applyFill="1" applyBorder="1" applyAlignment="1">
      <alignment horizontal="center" vertical="center" textRotation="255" shrinkToFit="1"/>
    </xf>
    <xf numFmtId="177" fontId="5" fillId="33" borderId="0" xfId="0" applyNumberFormat="1" applyFont="1" applyFill="1" applyBorder="1" applyAlignment="1">
      <alignment horizontal="center" vertical="center" textRotation="255" shrinkToFit="1"/>
    </xf>
    <xf numFmtId="177" fontId="5" fillId="33" borderId="0" xfId="0" applyNumberFormat="1" applyFont="1" applyFill="1" applyBorder="1" applyAlignment="1">
      <alignment horizontal="center" vertical="center" shrinkToFit="1"/>
    </xf>
    <xf numFmtId="177" fontId="5" fillId="33" borderId="25" xfId="0" applyNumberFormat="1" applyFont="1" applyFill="1" applyBorder="1" applyAlignment="1">
      <alignment horizontal="center" vertical="center" textRotation="255" shrinkToFit="1"/>
    </xf>
    <xf numFmtId="177" fontId="5" fillId="33" borderId="26" xfId="0" applyNumberFormat="1" applyFont="1" applyFill="1" applyBorder="1" applyAlignment="1">
      <alignment horizontal="center" vertical="center" shrinkToFit="1"/>
    </xf>
    <xf numFmtId="177" fontId="5" fillId="33" borderId="27" xfId="0" applyNumberFormat="1" applyFont="1" applyFill="1" applyBorder="1" applyAlignment="1">
      <alignment horizontal="center" vertical="center" textRotation="255" shrinkToFit="1"/>
    </xf>
    <xf numFmtId="177" fontId="5" fillId="33" borderId="28" xfId="0" applyNumberFormat="1" applyFont="1" applyFill="1" applyBorder="1" applyAlignment="1">
      <alignment horizontal="center" vertical="center" textRotation="255" shrinkToFit="1"/>
    </xf>
    <xf numFmtId="177" fontId="5" fillId="33" borderId="29" xfId="0" applyNumberFormat="1" applyFont="1" applyFill="1" applyBorder="1" applyAlignment="1">
      <alignment horizontal="center" vertical="center" shrinkToFit="1"/>
    </xf>
    <xf numFmtId="177" fontId="5" fillId="33" borderId="30" xfId="0" applyNumberFormat="1" applyFont="1" applyFill="1" applyBorder="1" applyAlignment="1">
      <alignment horizontal="center" vertical="center" shrinkToFit="1"/>
    </xf>
    <xf numFmtId="177" fontId="5" fillId="33" borderId="22" xfId="0" applyNumberFormat="1" applyFont="1" applyFill="1" applyBorder="1" applyAlignment="1">
      <alignment horizontal="center" vertical="center" shrinkToFit="1"/>
    </xf>
    <xf numFmtId="177" fontId="5" fillId="33" borderId="30" xfId="0" applyNumberFormat="1" applyFont="1" applyFill="1" applyBorder="1" applyAlignment="1">
      <alignment vertical="center" shrinkToFit="1"/>
    </xf>
    <xf numFmtId="177" fontId="5" fillId="33" borderId="22" xfId="0" applyNumberFormat="1" applyFont="1" applyFill="1" applyBorder="1" applyAlignment="1">
      <alignment vertical="center" shrinkToFit="1"/>
    </xf>
    <xf numFmtId="177" fontId="5" fillId="33" borderId="26" xfId="0" applyNumberFormat="1" applyFont="1" applyFill="1" applyBorder="1" applyAlignment="1">
      <alignment horizontal="center" vertical="center" textRotation="255" shrinkToFit="1"/>
    </xf>
    <xf numFmtId="0" fontId="3" fillId="33" borderId="0" xfId="0" applyFont="1" applyFill="1" applyBorder="1" applyAlignment="1">
      <alignment horizontal="center" vertical="center" shrinkToFit="1"/>
    </xf>
    <xf numFmtId="0" fontId="69" fillId="33" borderId="0" xfId="0" applyFont="1" applyFill="1" applyBorder="1" applyAlignment="1">
      <alignment horizontal="left" vertical="center" shrinkToFit="1"/>
    </xf>
    <xf numFmtId="0" fontId="3" fillId="33" borderId="0" xfId="0" applyFont="1" applyFill="1" applyBorder="1" applyAlignment="1">
      <alignment vertical="center" textRotation="255" shrinkToFit="1"/>
    </xf>
    <xf numFmtId="0" fontId="5" fillId="33" borderId="0" xfId="0" applyFont="1" applyFill="1" applyBorder="1" applyAlignment="1">
      <alignment horizontal="left" vertical="center" shrinkToFit="1"/>
    </xf>
    <xf numFmtId="0" fontId="5" fillId="35" borderId="0" xfId="0" applyFont="1" applyFill="1" applyBorder="1" applyAlignment="1">
      <alignment horizontal="center" vertical="center" shrinkToFit="1"/>
    </xf>
    <xf numFmtId="177" fontId="5" fillId="33" borderId="29" xfId="0" applyNumberFormat="1" applyFont="1" applyFill="1" applyBorder="1" applyAlignment="1">
      <alignment horizontal="center" vertical="center" shrinkToFit="1"/>
    </xf>
    <xf numFmtId="177" fontId="5" fillId="33" borderId="22" xfId="0" applyNumberFormat="1" applyFont="1" applyFill="1" applyBorder="1" applyAlignment="1">
      <alignment horizontal="center" vertical="center" shrinkToFit="1"/>
    </xf>
    <xf numFmtId="0" fontId="6" fillId="0" borderId="23" xfId="0" applyFont="1" applyBorder="1" applyAlignment="1">
      <alignment horizontal="center" vertical="center"/>
    </xf>
    <xf numFmtId="0" fontId="5" fillId="28" borderId="31" xfId="0" applyFont="1" applyFill="1" applyBorder="1" applyAlignment="1">
      <alignment vertical="center"/>
    </xf>
    <xf numFmtId="0" fontId="5" fillId="28" borderId="32" xfId="0" applyFont="1" applyFill="1" applyBorder="1" applyAlignment="1">
      <alignment vertical="center"/>
    </xf>
    <xf numFmtId="0" fontId="5" fillId="28" borderId="33" xfId="0" applyFont="1" applyFill="1" applyBorder="1" applyAlignment="1">
      <alignment vertical="center"/>
    </xf>
    <xf numFmtId="0" fontId="5" fillId="28" borderId="26" xfId="0" applyFont="1" applyFill="1" applyBorder="1" applyAlignment="1">
      <alignment vertical="center"/>
    </xf>
    <xf numFmtId="183" fontId="68" fillId="35" borderId="0" xfId="0" applyNumberFormat="1" applyFont="1" applyFill="1" applyBorder="1" applyAlignment="1">
      <alignment vertical="center" wrapText="1"/>
    </xf>
    <xf numFmtId="0" fontId="11" fillId="28" borderId="15" xfId="0" applyFont="1" applyFill="1" applyBorder="1" applyAlignment="1">
      <alignment horizontal="center" vertical="center"/>
    </xf>
    <xf numFmtId="0" fontId="5" fillId="28" borderId="15" xfId="0" applyFont="1" applyFill="1" applyBorder="1" applyAlignment="1">
      <alignment horizontal="center" vertical="center" shrinkToFit="1"/>
    </xf>
    <xf numFmtId="183" fontId="5" fillId="35" borderId="0" xfId="0" applyNumberFormat="1" applyFont="1" applyFill="1" applyBorder="1" applyAlignment="1">
      <alignment vertical="center" shrinkToFit="1"/>
    </xf>
    <xf numFmtId="0" fontId="68" fillId="0" borderId="0" xfId="0" applyFont="1" applyAlignment="1">
      <alignment horizontal="center" vertical="center" wrapText="1"/>
    </xf>
    <xf numFmtId="0" fontId="12" fillId="35" borderId="0" xfId="0" applyFont="1" applyFill="1" applyBorder="1" applyAlignment="1">
      <alignment horizontal="right" vertical="center"/>
    </xf>
    <xf numFmtId="0" fontId="68" fillId="35" borderId="0" xfId="0" applyFont="1" applyFill="1" applyBorder="1" applyAlignment="1">
      <alignment horizontal="right" vertical="center" wrapText="1"/>
    </xf>
    <xf numFmtId="0" fontId="70" fillId="35" borderId="0" xfId="0" applyFont="1" applyFill="1" applyBorder="1" applyAlignment="1">
      <alignment horizontal="right" vertical="center" wrapText="1"/>
    </xf>
    <xf numFmtId="0" fontId="68" fillId="35" borderId="0" xfId="0" applyFont="1" applyFill="1" applyAlignment="1">
      <alignment horizontal="right" vertical="center" wrapText="1"/>
    </xf>
    <xf numFmtId="0" fontId="71" fillId="35" borderId="0" xfId="0" applyFont="1" applyFill="1" applyBorder="1" applyAlignment="1">
      <alignment horizontal="right" vertical="center" wrapText="1"/>
    </xf>
    <xf numFmtId="0" fontId="3" fillId="35" borderId="0" xfId="0" applyFont="1" applyFill="1" applyBorder="1" applyAlignment="1">
      <alignment horizontal="right" vertical="center"/>
    </xf>
    <xf numFmtId="183" fontId="15" fillId="35" borderId="0" xfId="0" applyNumberFormat="1" applyFont="1" applyFill="1" applyBorder="1" applyAlignment="1">
      <alignment vertical="center" shrinkToFit="1"/>
    </xf>
    <xf numFmtId="0" fontId="8" fillId="34" borderId="34" xfId="0" applyFont="1" applyFill="1" applyBorder="1" applyAlignment="1">
      <alignment horizontal="center" vertical="center" wrapText="1"/>
    </xf>
    <xf numFmtId="0" fontId="10" fillId="34" borderId="34"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10" fillId="34" borderId="35" xfId="0" applyFont="1" applyFill="1" applyBorder="1" applyAlignment="1">
      <alignment horizontal="center" vertical="center" wrapText="1"/>
    </xf>
    <xf numFmtId="186" fontId="71" fillId="35" borderId="0" xfId="0" applyNumberFormat="1" applyFont="1" applyFill="1" applyBorder="1" applyAlignment="1">
      <alignment horizontal="right" vertical="center" wrapText="1"/>
    </xf>
    <xf numFmtId="0" fontId="11" fillId="28" borderId="36" xfId="0" applyFont="1" applyFill="1" applyBorder="1" applyAlignment="1">
      <alignment horizontal="center" vertical="center"/>
    </xf>
    <xf numFmtId="0" fontId="11" fillId="28" borderId="36" xfId="0" applyFont="1" applyFill="1" applyBorder="1" applyAlignment="1">
      <alignment horizontal="center" vertical="center" shrinkToFit="1"/>
    </xf>
    <xf numFmtId="0" fontId="14" fillId="28" borderId="36" xfId="0" applyFont="1" applyFill="1" applyBorder="1" applyAlignment="1">
      <alignment horizontal="center" vertical="center" wrapText="1"/>
    </xf>
    <xf numFmtId="0" fontId="14" fillId="28" borderId="37" xfId="0" applyNumberFormat="1" applyFont="1" applyFill="1" applyBorder="1" applyAlignment="1">
      <alignment horizontal="center" vertical="center" wrapText="1"/>
    </xf>
    <xf numFmtId="0" fontId="14" fillId="28" borderId="37" xfId="0" applyFont="1" applyFill="1" applyBorder="1" applyAlignment="1">
      <alignment horizontal="center" vertical="center" shrinkToFit="1"/>
    </xf>
    <xf numFmtId="0" fontId="14" fillId="28" borderId="38" xfId="0" applyFont="1" applyFill="1" applyBorder="1" applyAlignment="1">
      <alignment horizontal="center" vertical="center"/>
    </xf>
    <xf numFmtId="0" fontId="14" fillId="28" borderId="35" xfId="0" applyNumberFormat="1" applyFont="1" applyFill="1" applyBorder="1" applyAlignment="1">
      <alignment horizontal="center" vertical="center" wrapText="1"/>
    </xf>
    <xf numFmtId="185" fontId="3" fillId="0" borderId="0" xfId="0" applyNumberFormat="1" applyFont="1" applyAlignment="1">
      <alignment horizontal="right" vertical="center"/>
    </xf>
    <xf numFmtId="185" fontId="71" fillId="35" borderId="0" xfId="0" applyNumberFormat="1" applyFont="1" applyFill="1" applyBorder="1" applyAlignment="1">
      <alignment horizontal="right" vertical="center" wrapText="1"/>
    </xf>
    <xf numFmtId="0" fontId="7" fillId="0" borderId="39" xfId="0" applyFont="1" applyBorder="1" applyAlignment="1">
      <alignment horizontal="right" vertical="center"/>
    </xf>
    <xf numFmtId="0" fontId="72" fillId="35" borderId="0" xfId="0" applyNumberFormat="1" applyFont="1" applyFill="1" applyBorder="1" applyAlignment="1">
      <alignment horizontal="right" vertical="center" shrinkToFit="1"/>
    </xf>
    <xf numFmtId="184" fontId="73" fillId="35" borderId="0" xfId="0" applyNumberFormat="1" applyFont="1" applyFill="1" applyBorder="1" applyAlignment="1">
      <alignment vertical="center" shrinkToFit="1"/>
    </xf>
    <xf numFmtId="0" fontId="74" fillId="0" borderId="0" xfId="0" applyFont="1" applyFill="1" applyBorder="1" applyAlignment="1">
      <alignment horizontal="right" vertical="center" shrinkToFit="1"/>
    </xf>
    <xf numFmtId="185" fontId="75" fillId="0" borderId="0" xfId="0" applyNumberFormat="1" applyFont="1" applyFill="1" applyBorder="1" applyAlignment="1">
      <alignment horizontal="left" vertical="center" wrapText="1"/>
    </xf>
    <xf numFmtId="0" fontId="5" fillId="28" borderId="4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177" fontId="3" fillId="0" borderId="0" xfId="0" applyNumberFormat="1" applyFont="1" applyFill="1" applyBorder="1" applyAlignment="1">
      <alignment horizontal="center" vertical="center" shrinkToFit="1"/>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76" fillId="35" borderId="0" xfId="0" applyFont="1" applyFill="1" applyBorder="1" applyAlignment="1">
      <alignment horizontal="right" vertical="center" wrapText="1"/>
    </xf>
    <xf numFmtId="0" fontId="16"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shrinkToFit="1"/>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shrinkToFi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shrinkToFit="1"/>
    </xf>
    <xf numFmtId="0" fontId="77" fillId="0" borderId="41" xfId="0" applyFont="1" applyFill="1" applyBorder="1" applyAlignment="1">
      <alignment vertical="center" wrapText="1"/>
    </xf>
    <xf numFmtId="0" fontId="10" fillId="34" borderId="42" xfId="0" applyFont="1" applyFill="1" applyBorder="1" applyAlignment="1">
      <alignment horizontal="center" vertical="center" wrapText="1"/>
    </xf>
    <xf numFmtId="0" fontId="10" fillId="34" borderId="43" xfId="0" applyFont="1" applyFill="1" applyBorder="1" applyAlignment="1">
      <alignment horizontal="center" vertical="center" wrapText="1"/>
    </xf>
    <xf numFmtId="0" fontId="17" fillId="28" borderId="44" xfId="0" applyFont="1" applyFill="1" applyBorder="1" applyAlignment="1">
      <alignment horizontal="center" vertical="center" wrapText="1"/>
    </xf>
    <xf numFmtId="0" fontId="8" fillId="28" borderId="34" xfId="0" applyFont="1" applyFill="1" applyBorder="1" applyAlignment="1">
      <alignment horizontal="center" vertical="center" wrapText="1"/>
    </xf>
    <xf numFmtId="0" fontId="10" fillId="28" borderId="34" xfId="0" applyFont="1" applyFill="1" applyBorder="1" applyAlignment="1">
      <alignment horizontal="center" vertical="center" wrapText="1"/>
    </xf>
    <xf numFmtId="0" fontId="69" fillId="0" borderId="45" xfId="0" applyFont="1" applyFill="1" applyBorder="1" applyAlignment="1">
      <alignment horizontal="left" vertical="center" shrinkToFit="1"/>
    </xf>
    <xf numFmtId="0" fontId="3" fillId="0" borderId="46" xfId="0" applyFont="1" applyFill="1" applyBorder="1" applyAlignment="1">
      <alignment vertical="center" textRotation="255" shrinkToFit="1"/>
    </xf>
    <xf numFmtId="0" fontId="3" fillId="0" borderId="45" xfId="0" applyFont="1" applyFill="1" applyBorder="1" applyAlignment="1">
      <alignment horizontal="left" vertical="center" shrinkToFit="1"/>
    </xf>
    <xf numFmtId="0" fontId="3" fillId="0" borderId="47" xfId="0" applyFont="1" applyFill="1" applyBorder="1" applyAlignment="1">
      <alignment horizontal="left" vertical="center" shrinkToFit="1"/>
    </xf>
    <xf numFmtId="0" fontId="69" fillId="0" borderId="48"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3" fillId="0" borderId="50"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47" xfId="0" applyFont="1" applyFill="1" applyBorder="1" applyAlignment="1">
      <alignment horizontal="left" vertical="center" shrinkToFit="1"/>
    </xf>
    <xf numFmtId="0" fontId="69" fillId="0" borderId="51" xfId="0" applyFont="1" applyFill="1" applyBorder="1" applyAlignment="1">
      <alignment horizontal="left" vertical="center" shrinkToFit="1"/>
    </xf>
    <xf numFmtId="0" fontId="78" fillId="0" borderId="0" xfId="0" applyFont="1" applyAlignment="1">
      <alignment vertical="center"/>
    </xf>
    <xf numFmtId="0" fontId="3" fillId="0" borderId="23" xfId="0" applyFont="1" applyBorder="1" applyAlignment="1" applyProtection="1">
      <alignment vertical="center"/>
      <protection locked="0"/>
    </xf>
    <xf numFmtId="183" fontId="5" fillId="0" borderId="11" xfId="0" applyNumberFormat="1" applyFont="1" applyBorder="1" applyAlignment="1" applyProtection="1">
      <alignment horizontal="center" vertical="center"/>
      <protection locked="0"/>
    </xf>
    <xf numFmtId="0" fontId="71" fillId="28" borderId="18" xfId="0" applyFont="1" applyFill="1" applyBorder="1" applyAlignment="1" applyProtection="1">
      <alignment horizontal="center" vertical="center" wrapText="1"/>
      <protection locked="0"/>
    </xf>
    <xf numFmtId="0" fontId="71" fillId="28" borderId="52" xfId="0" applyFont="1" applyFill="1" applyBorder="1" applyAlignment="1" applyProtection="1">
      <alignment horizontal="center" vertical="center" wrapText="1"/>
      <protection locked="0"/>
    </xf>
    <xf numFmtId="0" fontId="71" fillId="28" borderId="53" xfId="0" applyFont="1" applyFill="1" applyBorder="1" applyAlignment="1" applyProtection="1">
      <alignment horizontal="center" vertical="center" wrapText="1"/>
      <protection locked="0"/>
    </xf>
    <xf numFmtId="0" fontId="71" fillId="28" borderId="34" xfId="0" applyFont="1" applyFill="1" applyBorder="1" applyAlignment="1" applyProtection="1">
      <alignment horizontal="center" vertical="center" wrapText="1"/>
      <protection locked="0"/>
    </xf>
    <xf numFmtId="183" fontId="11" fillId="0" borderId="54" xfId="0" applyNumberFormat="1" applyFont="1" applyFill="1" applyBorder="1" applyAlignment="1" applyProtection="1">
      <alignment horizontal="center" vertical="center" shrinkToFit="1"/>
      <protection locked="0"/>
    </xf>
    <xf numFmtId="185" fontId="11" fillId="0" borderId="36" xfId="0" applyNumberFormat="1" applyFont="1" applyFill="1" applyBorder="1" applyAlignment="1" applyProtection="1">
      <alignment horizontal="center" vertical="center"/>
      <protection locked="0"/>
    </xf>
    <xf numFmtId="185" fontId="11" fillId="0" borderId="55" xfId="0" applyNumberFormat="1" applyFont="1" applyFill="1" applyBorder="1" applyAlignment="1" applyProtection="1">
      <alignment horizontal="center" vertical="center" shrinkToFit="1"/>
      <protection locked="0"/>
    </xf>
    <xf numFmtId="185" fontId="11" fillId="0" borderId="14" xfId="0" applyNumberFormat="1" applyFont="1" applyFill="1" applyBorder="1" applyAlignment="1" applyProtection="1">
      <alignment horizontal="center" vertical="center"/>
      <protection locked="0"/>
    </xf>
    <xf numFmtId="185" fontId="11" fillId="0" borderId="55" xfId="0" applyNumberFormat="1" applyFont="1" applyFill="1" applyBorder="1" applyAlignment="1" applyProtection="1">
      <alignment horizontal="center" vertical="center"/>
      <protection locked="0"/>
    </xf>
    <xf numFmtId="185" fontId="11" fillId="0" borderId="37" xfId="0" applyNumberFormat="1" applyFont="1" applyFill="1" applyBorder="1" applyAlignment="1" applyProtection="1">
      <alignment horizontal="center" vertical="center"/>
      <protection locked="0"/>
    </xf>
    <xf numFmtId="185" fontId="11" fillId="0" borderId="56" xfId="0" applyNumberFormat="1" applyFont="1" applyFill="1" applyBorder="1" applyAlignment="1" applyProtection="1">
      <alignment horizontal="center" vertical="center"/>
      <protection locked="0"/>
    </xf>
    <xf numFmtId="0" fontId="71" fillId="28" borderId="56" xfId="0" applyFont="1" applyFill="1" applyBorder="1" applyAlignment="1" applyProtection="1">
      <alignment horizontal="center" vertical="center" wrapText="1"/>
      <protection locked="0"/>
    </xf>
    <xf numFmtId="0" fontId="71" fillId="28" borderId="10" xfId="0" applyFont="1" applyFill="1" applyBorder="1" applyAlignment="1" applyProtection="1">
      <alignment horizontal="center" vertical="center" wrapText="1"/>
      <protection locked="0"/>
    </xf>
    <xf numFmtId="185" fontId="5" fillId="28" borderId="12" xfId="0" applyNumberFormat="1" applyFont="1" applyFill="1" applyBorder="1" applyAlignment="1" applyProtection="1">
      <alignment vertical="center"/>
      <protection locked="0"/>
    </xf>
    <xf numFmtId="0" fontId="71" fillId="28" borderId="37" xfId="0" applyFont="1" applyFill="1" applyBorder="1" applyAlignment="1" applyProtection="1">
      <alignment horizontal="center" vertical="center" wrapText="1"/>
      <protection locked="0"/>
    </xf>
    <xf numFmtId="0" fontId="71" fillId="28" borderId="35" xfId="0" applyFont="1" applyFill="1" applyBorder="1" applyAlignment="1" applyProtection="1">
      <alignment horizontal="center" vertical="center" wrapText="1"/>
      <protection locked="0"/>
    </xf>
    <xf numFmtId="0" fontId="17" fillId="34" borderId="44" xfId="0" applyFont="1" applyFill="1" applyBorder="1" applyAlignment="1">
      <alignment horizontal="center" vertical="center" wrapText="1"/>
    </xf>
    <xf numFmtId="0" fontId="71" fillId="28" borderId="44" xfId="0" applyFont="1" applyFill="1" applyBorder="1" applyAlignment="1" applyProtection="1">
      <alignment horizontal="center" vertical="center" wrapText="1"/>
      <protection locked="0"/>
    </xf>
    <xf numFmtId="183" fontId="12" fillId="0" borderId="33" xfId="0" applyNumberFormat="1" applyFont="1" applyFill="1" applyBorder="1" applyAlignment="1">
      <alignment horizontal="center" vertical="center"/>
    </xf>
    <xf numFmtId="185" fontId="12" fillId="0" borderId="56" xfId="0" applyNumberFormat="1" applyFont="1" applyFill="1" applyBorder="1" applyAlignment="1">
      <alignment horizontal="center" vertical="center"/>
    </xf>
    <xf numFmtId="0" fontId="8" fillId="34" borderId="36" xfId="0" applyFont="1" applyFill="1" applyBorder="1" applyAlignment="1">
      <alignment horizontal="center" vertical="center" wrapText="1"/>
    </xf>
    <xf numFmtId="0" fontId="10" fillId="34" borderId="36" xfId="0" applyFont="1" applyFill="1" applyBorder="1" applyAlignment="1">
      <alignment horizontal="center" vertical="center" wrapText="1"/>
    </xf>
    <xf numFmtId="0" fontId="3" fillId="0" borderId="37" xfId="0" applyFont="1" applyFill="1" applyBorder="1" applyAlignment="1">
      <alignment horizontal="center" vertical="center" shrinkToFit="1"/>
    </xf>
    <xf numFmtId="49" fontId="3" fillId="0" borderId="37"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shrinkToFit="1"/>
    </xf>
    <xf numFmtId="0" fontId="10" fillId="34" borderId="57" xfId="0" applyFont="1" applyFill="1" applyBorder="1" applyAlignment="1">
      <alignment horizontal="center" vertical="center" wrapText="1"/>
    </xf>
    <xf numFmtId="0" fontId="10" fillId="34" borderId="58" xfId="0" applyFont="1" applyFill="1" applyBorder="1" applyAlignment="1">
      <alignment horizontal="center" vertical="center" wrapText="1"/>
    </xf>
    <xf numFmtId="0" fontId="10" fillId="34" borderId="59" xfId="0" applyFont="1" applyFill="1" applyBorder="1" applyAlignment="1">
      <alignment horizontal="center" vertical="center" wrapText="1"/>
    </xf>
    <xf numFmtId="0" fontId="14" fillId="28" borderId="60" xfId="0" applyNumberFormat="1" applyFont="1" applyFill="1" applyBorder="1" applyAlignment="1">
      <alignment horizontal="center" vertical="center" wrapText="1"/>
    </xf>
    <xf numFmtId="0" fontId="14" fillId="28" borderId="61" xfId="0" applyNumberFormat="1" applyFont="1" applyFill="1" applyBorder="1" applyAlignment="1">
      <alignment horizontal="center" vertical="center" wrapText="1"/>
    </xf>
    <xf numFmtId="0" fontId="14" fillId="28" borderId="62" xfId="0" applyNumberFormat="1" applyFont="1" applyFill="1" applyBorder="1" applyAlignment="1">
      <alignment horizontal="center" vertical="center" wrapText="1"/>
    </xf>
    <xf numFmtId="0" fontId="71" fillId="28" borderId="44" xfId="0" applyFont="1" applyFill="1" applyBorder="1" applyAlignment="1" applyProtection="1">
      <alignment horizontal="center" vertical="center" wrapText="1"/>
      <protection locked="0"/>
    </xf>
    <xf numFmtId="0" fontId="71" fillId="28" borderId="35" xfId="0" applyFont="1" applyFill="1" applyBorder="1" applyAlignment="1" applyProtection="1">
      <alignment horizontal="center" vertical="center" wrapText="1"/>
      <protection locked="0"/>
    </xf>
    <xf numFmtId="0" fontId="3" fillId="28" borderId="61" xfId="0" applyFont="1" applyFill="1" applyBorder="1" applyAlignment="1">
      <alignment horizontal="center" vertical="center" shrinkToFit="1"/>
    </xf>
    <xf numFmtId="0" fontId="3" fillId="28" borderId="62" xfId="0" applyFont="1" applyFill="1" applyBorder="1" applyAlignment="1">
      <alignment horizontal="center" vertical="center" shrinkToFit="1"/>
    </xf>
    <xf numFmtId="0" fontId="12" fillId="0" borderId="0" xfId="0" applyFont="1" applyFill="1" applyBorder="1" applyAlignment="1" applyProtection="1">
      <alignment horizontal="right" vertical="center" shrinkToFit="1"/>
      <protection locked="0"/>
    </xf>
    <xf numFmtId="0" fontId="6" fillId="0" borderId="63" xfId="0" applyFont="1" applyBorder="1" applyAlignment="1">
      <alignment horizontal="center" vertical="center" textRotation="255"/>
    </xf>
    <xf numFmtId="0" fontId="6" fillId="0" borderId="64" xfId="0" applyFont="1" applyBorder="1" applyAlignment="1">
      <alignment horizontal="center" vertical="center" textRotation="255"/>
    </xf>
    <xf numFmtId="0" fontId="6" fillId="0" borderId="17" xfId="0" applyFont="1" applyBorder="1" applyAlignment="1">
      <alignment horizontal="center" vertical="center" textRotation="255"/>
    </xf>
    <xf numFmtId="0" fontId="3" fillId="0" borderId="23" xfId="0" applyFont="1" applyBorder="1" applyAlignment="1" applyProtection="1">
      <alignment horizontal="center" vertical="center"/>
      <protection locked="0"/>
    </xf>
    <xf numFmtId="0" fontId="5" fillId="0" borderId="20" xfId="0" applyFont="1" applyBorder="1" applyAlignment="1">
      <alignment horizontal="left" vertical="center"/>
    </xf>
    <xf numFmtId="0" fontId="5" fillId="0" borderId="65" xfId="0" applyFont="1" applyBorder="1" applyAlignment="1">
      <alignment horizontal="left" vertical="center"/>
    </xf>
    <xf numFmtId="0" fontId="7" fillId="34" borderId="30" xfId="0" applyFont="1" applyFill="1" applyBorder="1" applyAlignment="1">
      <alignment horizontal="center" vertical="center"/>
    </xf>
    <xf numFmtId="0" fontId="7" fillId="34" borderId="11" xfId="0" applyFont="1" applyFill="1" applyBorder="1" applyAlignment="1">
      <alignment horizontal="center" vertical="center"/>
    </xf>
    <xf numFmtId="0" fontId="3" fillId="0" borderId="66"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6" fillId="28" borderId="67" xfId="0" applyFont="1" applyFill="1" applyBorder="1" applyAlignment="1">
      <alignment horizontal="left" vertical="center" shrinkToFit="1"/>
    </xf>
    <xf numFmtId="0" fontId="3" fillId="28" borderId="20" xfId="0" applyFont="1" applyFill="1" applyBorder="1" applyAlignment="1">
      <alignment horizontal="left" vertical="center" shrinkToFit="1"/>
    </xf>
    <xf numFmtId="0" fontId="3" fillId="28" borderId="65" xfId="0" applyFont="1" applyFill="1" applyBorder="1" applyAlignment="1">
      <alignment horizontal="left" vertical="center" shrinkToFit="1"/>
    </xf>
    <xf numFmtId="0" fontId="5" fillId="0" borderId="20" xfId="0" applyFont="1" applyBorder="1" applyAlignment="1">
      <alignment horizontal="left" vertical="center" wrapText="1"/>
    </xf>
    <xf numFmtId="0" fontId="5" fillId="0" borderId="65" xfId="0" applyFont="1" applyBorder="1" applyAlignment="1">
      <alignment horizontal="left" vertical="center" wrapText="1"/>
    </xf>
    <xf numFmtId="0" fontId="3" fillId="0" borderId="68" xfId="0" applyFont="1" applyBorder="1" applyAlignment="1">
      <alignment horizontal="center" vertical="center" shrinkToFit="1"/>
    </xf>
    <xf numFmtId="0" fontId="3" fillId="0" borderId="47" xfId="0" applyFont="1" applyBorder="1" applyAlignment="1">
      <alignment horizontal="center" vertical="center" shrinkToFit="1"/>
    </xf>
    <xf numFmtId="0" fontId="5" fillId="33" borderId="20" xfId="0" applyFont="1" applyFill="1" applyBorder="1" applyAlignment="1">
      <alignment horizontal="left" vertical="center" wrapText="1"/>
    </xf>
    <xf numFmtId="0" fontId="5" fillId="33" borderId="65" xfId="0" applyFont="1" applyFill="1" applyBorder="1" applyAlignment="1">
      <alignment horizontal="left" vertical="center" wrapText="1"/>
    </xf>
    <xf numFmtId="0" fontId="79" fillId="33" borderId="20" xfId="0" applyFont="1" applyFill="1" applyBorder="1" applyAlignment="1">
      <alignment horizontal="left" vertical="center" wrapText="1"/>
    </xf>
    <xf numFmtId="0" fontId="5" fillId="28" borderId="69" xfId="0" applyFont="1" applyFill="1" applyBorder="1" applyAlignment="1">
      <alignment horizontal="left" vertical="center"/>
    </xf>
    <xf numFmtId="0" fontId="5" fillId="28" borderId="70" xfId="0" applyFont="1" applyFill="1" applyBorder="1" applyAlignment="1">
      <alignment horizontal="left" vertical="center"/>
    </xf>
    <xf numFmtId="0" fontId="5" fillId="0" borderId="30" xfId="0" applyFont="1" applyBorder="1" applyAlignment="1">
      <alignment horizontal="left" vertical="center"/>
    </xf>
    <xf numFmtId="0" fontId="10" fillId="34" borderId="71" xfId="0" applyFont="1" applyFill="1" applyBorder="1" applyAlignment="1">
      <alignment horizontal="center" vertical="center" wrapText="1"/>
    </xf>
    <xf numFmtId="0" fontId="10" fillId="34" borderId="72" xfId="0" applyFont="1" applyFill="1" applyBorder="1" applyAlignment="1">
      <alignment horizontal="center" vertical="center" wrapText="1"/>
    </xf>
    <xf numFmtId="0" fontId="5" fillId="0" borderId="29" xfId="0" applyFont="1" applyBorder="1" applyAlignment="1">
      <alignment horizontal="left" vertical="center" shrinkToFit="1"/>
    </xf>
    <xf numFmtId="0" fontId="5" fillId="0" borderId="41" xfId="0" applyFont="1" applyBorder="1" applyAlignment="1">
      <alignment horizontal="left" vertical="center" shrinkToFit="1"/>
    </xf>
    <xf numFmtId="0" fontId="5" fillId="28" borderId="40" xfId="0" applyNumberFormat="1" applyFont="1" applyFill="1" applyBorder="1" applyAlignment="1">
      <alignment horizontal="left" vertical="center" wrapText="1"/>
    </xf>
    <xf numFmtId="0" fontId="5" fillId="28" borderId="31" xfId="0" applyNumberFormat="1" applyFont="1" applyFill="1" applyBorder="1" applyAlignment="1">
      <alignment horizontal="left" vertical="center" wrapText="1"/>
    </xf>
    <xf numFmtId="0" fontId="5" fillId="28" borderId="32" xfId="0" applyNumberFormat="1" applyFont="1" applyFill="1" applyBorder="1" applyAlignment="1">
      <alignment horizontal="left" vertical="center" wrapText="1"/>
    </xf>
    <xf numFmtId="49" fontId="3" fillId="0" borderId="30" xfId="0" applyNumberFormat="1" applyFont="1" applyBorder="1" applyAlignment="1" applyProtection="1">
      <alignment horizontal="left" vertical="center"/>
      <protection locked="0"/>
    </xf>
    <xf numFmtId="49" fontId="3" fillId="0" borderId="20"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0" fontId="79" fillId="33" borderId="65" xfId="0" applyFont="1" applyFill="1" applyBorder="1" applyAlignment="1">
      <alignment horizontal="left" vertical="center" wrapText="1"/>
    </xf>
    <xf numFmtId="0" fontId="79" fillId="28" borderId="73" xfId="0" applyFont="1" applyFill="1" applyBorder="1" applyAlignment="1">
      <alignment horizontal="left" vertical="center" wrapText="1"/>
    </xf>
    <xf numFmtId="0" fontId="79" fillId="28" borderId="74" xfId="0" applyFont="1" applyFill="1" applyBorder="1" applyAlignment="1">
      <alignment horizontal="left" vertical="center" wrapText="1"/>
    </xf>
    <xf numFmtId="0" fontId="79" fillId="28" borderId="75" xfId="0" applyFont="1" applyFill="1" applyBorder="1" applyAlignment="1">
      <alignment horizontal="left" vertical="center" wrapText="1"/>
    </xf>
    <xf numFmtId="0" fontId="7" fillId="34" borderId="20" xfId="0" applyFont="1" applyFill="1" applyBorder="1" applyAlignment="1">
      <alignment horizontal="center" vertical="center"/>
    </xf>
    <xf numFmtId="177" fontId="5" fillId="33" borderId="29" xfId="0" applyNumberFormat="1" applyFont="1" applyFill="1" applyBorder="1" applyAlignment="1">
      <alignment horizontal="center" vertical="center" shrinkToFit="1"/>
    </xf>
    <xf numFmtId="177" fontId="5" fillId="33" borderId="22" xfId="0" applyNumberFormat="1" applyFont="1" applyFill="1" applyBorder="1" applyAlignment="1">
      <alignment horizontal="center" vertical="center" shrinkToFit="1"/>
    </xf>
    <xf numFmtId="0" fontId="11" fillId="28" borderId="76" xfId="0" applyFont="1" applyFill="1" applyBorder="1" applyAlignment="1">
      <alignment horizontal="center" vertical="center"/>
    </xf>
    <xf numFmtId="0" fontId="11" fillId="28" borderId="77" xfId="0" applyFont="1" applyFill="1" applyBorder="1" applyAlignment="1">
      <alignment horizontal="center" vertical="center"/>
    </xf>
    <xf numFmtId="0" fontId="5" fillId="28" borderId="52" xfId="0" applyFont="1" applyFill="1" applyBorder="1" applyAlignment="1">
      <alignment horizontal="left" vertical="center"/>
    </xf>
    <xf numFmtId="0" fontId="80" fillId="28" borderId="26" xfId="0" applyFont="1" applyFill="1" applyBorder="1" applyAlignment="1">
      <alignment horizontal="left" vertical="top" wrapText="1"/>
    </xf>
    <xf numFmtId="0" fontId="8" fillId="0" borderId="63" xfId="0" applyFont="1" applyBorder="1" applyAlignment="1">
      <alignment horizontal="left" vertical="center" wrapText="1"/>
    </xf>
    <xf numFmtId="0" fontId="8" fillId="0" borderId="17" xfId="0" applyFont="1" applyBorder="1" applyAlignment="1">
      <alignment horizontal="left" vertical="center" wrapText="1"/>
    </xf>
    <xf numFmtId="0" fontId="5" fillId="0" borderId="26"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79" fillId="28" borderId="78" xfId="0" applyFont="1" applyFill="1" applyBorder="1" applyAlignment="1">
      <alignment horizontal="left" vertical="center" wrapText="1"/>
    </xf>
    <xf numFmtId="0" fontId="79" fillId="28" borderId="0" xfId="0" applyFont="1" applyFill="1" applyBorder="1" applyAlignment="1">
      <alignment horizontal="left" vertical="center" wrapText="1"/>
    </xf>
    <xf numFmtId="0" fontId="79" fillId="28" borderId="10" xfId="0" applyFont="1" applyFill="1" applyBorder="1" applyAlignment="1">
      <alignment horizontal="left" vertical="center" wrapText="1"/>
    </xf>
    <xf numFmtId="0" fontId="14" fillId="28" borderId="54" xfId="0" applyNumberFormat="1" applyFont="1" applyFill="1" applyBorder="1" applyAlignment="1">
      <alignment horizontal="center" vertical="center" wrapText="1"/>
    </xf>
    <xf numFmtId="0" fontId="14" fillId="28" borderId="23" xfId="0" applyNumberFormat="1" applyFont="1" applyFill="1" applyBorder="1" applyAlignment="1">
      <alignment horizontal="center" vertical="center" wrapText="1"/>
    </xf>
    <xf numFmtId="0" fontId="14" fillId="28" borderId="79" xfId="0" applyNumberFormat="1" applyFont="1" applyFill="1" applyBorder="1" applyAlignment="1">
      <alignment horizontal="center" vertical="center" wrapText="1"/>
    </xf>
    <xf numFmtId="0" fontId="5" fillId="28" borderId="80" xfId="0" applyFont="1" applyFill="1" applyBorder="1" applyAlignment="1">
      <alignment horizontal="left" vertical="center" wrapText="1" shrinkToFit="1"/>
    </xf>
    <xf numFmtId="0" fontId="5" fillId="28" borderId="81" xfId="0" applyFont="1" applyFill="1" applyBorder="1" applyAlignment="1">
      <alignment horizontal="left" vertical="center" shrinkToFit="1"/>
    </xf>
    <xf numFmtId="0" fontId="5" fillId="28" borderId="82" xfId="0" applyFont="1" applyFill="1" applyBorder="1" applyAlignment="1">
      <alignment horizontal="left" vertical="center" shrinkToFit="1"/>
    </xf>
    <xf numFmtId="0" fontId="3" fillId="0" borderId="3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83" xfId="0" applyFont="1" applyBorder="1" applyAlignment="1" applyProtection="1">
      <alignment horizontal="left" vertical="center"/>
      <protection locked="0"/>
    </xf>
    <xf numFmtId="0" fontId="3" fillId="0" borderId="84" xfId="0" applyFont="1" applyBorder="1" applyAlignment="1" applyProtection="1">
      <alignment horizontal="left" vertical="center"/>
      <protection locked="0"/>
    </xf>
    <xf numFmtId="0" fontId="3" fillId="0" borderId="48" xfId="0" applyFont="1" applyBorder="1" applyAlignment="1" applyProtection="1">
      <alignment horizontal="left" vertical="center"/>
      <protection locked="0"/>
    </xf>
    <xf numFmtId="0" fontId="79" fillId="33" borderId="41" xfId="0" applyFont="1" applyFill="1" applyBorder="1" applyAlignment="1">
      <alignment horizontal="left" vertical="center" wrapText="1"/>
    </xf>
    <xf numFmtId="0" fontId="79" fillId="33" borderId="27" xfId="0" applyFont="1" applyFill="1" applyBorder="1" applyAlignment="1">
      <alignment horizontal="left" vertical="center" wrapText="1"/>
    </xf>
    <xf numFmtId="0" fontId="5" fillId="0" borderId="26" xfId="0" applyFont="1" applyBorder="1" applyAlignment="1">
      <alignment horizontal="left" vertical="center" shrinkToFit="1"/>
    </xf>
    <xf numFmtId="0" fontId="79" fillId="33" borderId="20" xfId="0" applyFont="1" applyFill="1" applyBorder="1" applyAlignment="1">
      <alignment horizontal="left" vertical="center" shrinkToFit="1"/>
    </xf>
    <xf numFmtId="0" fontId="5" fillId="28" borderId="67" xfId="0" applyFont="1" applyFill="1" applyBorder="1" applyAlignment="1">
      <alignment horizontal="center" vertical="center" shrinkToFit="1"/>
    </xf>
    <xf numFmtId="0" fontId="5" fillId="28" borderId="20" xfId="0" applyFont="1" applyFill="1" applyBorder="1" applyAlignment="1">
      <alignment horizontal="center" vertical="center" shrinkToFit="1"/>
    </xf>
    <xf numFmtId="0" fontId="5" fillId="0" borderId="20" xfId="0" applyFont="1" applyBorder="1" applyAlignment="1">
      <alignment horizontal="left" vertical="center" shrinkToFit="1"/>
    </xf>
    <xf numFmtId="0" fontId="5" fillId="0" borderId="65" xfId="0" applyFont="1" applyBorder="1" applyAlignment="1">
      <alignment horizontal="left" vertical="center" shrinkToFit="1"/>
    </xf>
    <xf numFmtId="0" fontId="79" fillId="33" borderId="26" xfId="0" applyFont="1" applyFill="1" applyBorder="1" applyAlignment="1">
      <alignment horizontal="left" vertical="center" wrapText="1"/>
    </xf>
    <xf numFmtId="0" fontId="79" fillId="33" borderId="41" xfId="0" applyFont="1" applyFill="1" applyBorder="1" applyAlignment="1">
      <alignment horizontal="center" vertical="center" wrapText="1"/>
    </xf>
    <xf numFmtId="0" fontId="79" fillId="33" borderId="27" xfId="0" applyFont="1" applyFill="1" applyBorder="1" applyAlignment="1">
      <alignment horizontal="center" vertical="center" wrapText="1"/>
    </xf>
    <xf numFmtId="0" fontId="79" fillId="33" borderId="26" xfId="0" applyFont="1" applyFill="1" applyBorder="1" applyAlignment="1">
      <alignment horizontal="center" vertical="center" wrapText="1"/>
    </xf>
    <xf numFmtId="0" fontId="79" fillId="33" borderId="28" xfId="0" applyFont="1" applyFill="1" applyBorder="1" applyAlignment="1">
      <alignment horizontal="center" vertical="center" wrapText="1"/>
    </xf>
    <xf numFmtId="0" fontId="79" fillId="34" borderId="73" xfId="0" applyFont="1" applyFill="1" applyBorder="1" applyAlignment="1">
      <alignment horizontal="left" vertical="center" wrapText="1"/>
    </xf>
    <xf numFmtId="0" fontId="79" fillId="34" borderId="74" xfId="0" applyFont="1" applyFill="1" applyBorder="1" applyAlignment="1">
      <alignment horizontal="left" vertical="center" wrapText="1"/>
    </xf>
    <xf numFmtId="0" fontId="79" fillId="34" borderId="75" xfId="0" applyFont="1" applyFill="1" applyBorder="1" applyAlignment="1">
      <alignment horizontal="left" vertical="center" wrapText="1"/>
    </xf>
    <xf numFmtId="0" fontId="5" fillId="33" borderId="26" xfId="0" applyFont="1" applyFill="1" applyBorder="1" applyAlignment="1">
      <alignment horizontal="left" vertical="center" shrinkToFit="1"/>
    </xf>
    <xf numFmtId="0" fontId="5" fillId="33" borderId="28" xfId="0" applyFont="1" applyFill="1" applyBorder="1" applyAlignment="1">
      <alignment horizontal="left" vertical="center" shrinkToFit="1"/>
    </xf>
    <xf numFmtId="0" fontId="3" fillId="0" borderId="0" xfId="0" applyFont="1" applyBorder="1" applyAlignment="1">
      <alignment horizontal="left" vertical="center"/>
    </xf>
    <xf numFmtId="0" fontId="5" fillId="0" borderId="41" xfId="0" applyFont="1" applyBorder="1" applyAlignment="1">
      <alignment horizontal="left" vertical="center"/>
    </xf>
    <xf numFmtId="0" fontId="5" fillId="0" borderId="27" xfId="0" applyFont="1" applyBorder="1" applyAlignment="1">
      <alignment horizontal="left" vertical="center"/>
    </xf>
    <xf numFmtId="0" fontId="5" fillId="0" borderId="20" xfId="0" applyFont="1" applyFill="1" applyBorder="1" applyAlignment="1">
      <alignment horizontal="left" vertical="center"/>
    </xf>
    <xf numFmtId="0" fontId="5" fillId="0" borderId="65" xfId="0" applyFont="1" applyFill="1" applyBorder="1" applyAlignment="1">
      <alignment horizontal="left" vertical="center"/>
    </xf>
    <xf numFmtId="0" fontId="6" fillId="0" borderId="63" xfId="0" applyFont="1" applyBorder="1" applyAlignment="1">
      <alignment horizontal="center" vertical="center" textRotation="255" wrapText="1"/>
    </xf>
    <xf numFmtId="0" fontId="6" fillId="0" borderId="64"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41" xfId="0" applyFont="1" applyBorder="1" applyAlignment="1">
      <alignment horizontal="left" vertical="center" wrapText="1"/>
    </xf>
    <xf numFmtId="0" fontId="5" fillId="0" borderId="27" xfId="0" applyFont="1" applyBorder="1" applyAlignment="1">
      <alignment horizontal="left" vertical="center" wrapText="1"/>
    </xf>
    <xf numFmtId="0" fontId="5" fillId="0" borderId="26" xfId="0" applyFont="1" applyBorder="1" applyAlignment="1">
      <alignment horizontal="left" vertical="center" wrapText="1"/>
    </xf>
    <xf numFmtId="0" fontId="5" fillId="0" borderId="28" xfId="0" applyFont="1" applyBorder="1" applyAlignment="1">
      <alignment horizontal="left" vertical="center" wrapText="1"/>
    </xf>
    <xf numFmtId="0" fontId="81" fillId="0" borderId="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Alignment="1">
      <alignment vertical="center"/>
    </xf>
    <xf numFmtId="0" fontId="11" fillId="0" borderId="85" xfId="0" applyFont="1" applyBorder="1" applyAlignment="1">
      <alignment horizontal="center" vertical="center"/>
    </xf>
    <xf numFmtId="0" fontId="11" fillId="0" borderId="41" xfId="0" applyFont="1" applyBorder="1" applyAlignment="1">
      <alignment horizontal="center" vertical="center"/>
    </xf>
    <xf numFmtId="0" fontId="11" fillId="0" borderId="86" xfId="0" applyFont="1" applyBorder="1" applyAlignment="1">
      <alignment horizontal="center" vertical="center"/>
    </xf>
    <xf numFmtId="0" fontId="11" fillId="28" borderId="25" xfId="0" applyFont="1" applyFill="1" applyBorder="1" applyAlignment="1">
      <alignment horizontal="center" vertical="center"/>
    </xf>
    <xf numFmtId="177" fontId="5" fillId="33" borderId="41" xfId="0" applyNumberFormat="1" applyFont="1" applyFill="1" applyBorder="1" applyAlignment="1">
      <alignment horizontal="left" vertical="center" shrinkToFit="1"/>
    </xf>
    <xf numFmtId="177" fontId="5" fillId="33" borderId="27" xfId="0" applyNumberFormat="1" applyFont="1" applyFill="1" applyBorder="1" applyAlignment="1">
      <alignment horizontal="left" vertical="center" shrinkToFit="1"/>
    </xf>
    <xf numFmtId="0" fontId="3" fillId="28" borderId="66" xfId="0" applyFont="1" applyFill="1" applyBorder="1" applyAlignment="1">
      <alignment horizontal="center" vertical="center"/>
    </xf>
    <xf numFmtId="0" fontId="3" fillId="28" borderId="79" xfId="0" applyFont="1" applyFill="1" applyBorder="1" applyAlignment="1">
      <alignment horizontal="center" vertical="center"/>
    </xf>
    <xf numFmtId="0" fontId="3" fillId="0" borderId="0" xfId="0" applyFont="1" applyBorder="1" applyAlignment="1">
      <alignment horizontal="center" vertical="center"/>
    </xf>
    <xf numFmtId="0" fontId="3" fillId="28" borderId="23" xfId="0" applyFont="1" applyFill="1" applyBorder="1" applyAlignment="1">
      <alignment horizontal="center" vertical="center"/>
    </xf>
    <xf numFmtId="0" fontId="5" fillId="33" borderId="41" xfId="0" applyFont="1" applyFill="1" applyBorder="1" applyAlignment="1">
      <alignment horizontal="left" vertical="center" shrinkToFit="1"/>
    </xf>
    <xf numFmtId="0" fontId="5" fillId="33" borderId="27" xfId="0" applyFont="1" applyFill="1" applyBorder="1" applyAlignment="1">
      <alignment horizontal="left" vertical="center" shrinkToFit="1"/>
    </xf>
    <xf numFmtId="0" fontId="11" fillId="0" borderId="26" xfId="0" applyFont="1" applyFill="1" applyBorder="1" applyAlignment="1">
      <alignment horizontal="left" vertical="center" shrinkToFit="1"/>
    </xf>
    <xf numFmtId="0" fontId="11" fillId="0" borderId="28" xfId="0" applyFont="1" applyFill="1" applyBorder="1" applyAlignment="1">
      <alignment horizontal="left" vertical="center" shrinkToFit="1"/>
    </xf>
    <xf numFmtId="0" fontId="11" fillId="28" borderId="22" xfId="0" applyFont="1" applyFill="1" applyBorder="1" applyAlignment="1">
      <alignment horizontal="left" vertical="top" wrapText="1"/>
    </xf>
    <xf numFmtId="0" fontId="11" fillId="28" borderId="26" xfId="0" applyFont="1" applyFill="1" applyBorder="1" applyAlignment="1">
      <alignment horizontal="left" vertical="top" wrapText="1"/>
    </xf>
    <xf numFmtId="0" fontId="5" fillId="28" borderId="80" xfId="0" applyFont="1" applyFill="1" applyBorder="1" applyAlignment="1">
      <alignment horizontal="left" vertical="center" shrinkToFit="1"/>
    </xf>
    <xf numFmtId="0" fontId="5" fillId="28" borderId="31" xfId="0" applyFont="1" applyFill="1" applyBorder="1" applyAlignment="1">
      <alignment horizontal="left" vertical="center" shrinkToFit="1"/>
    </xf>
    <xf numFmtId="0" fontId="5" fillId="28" borderId="32" xfId="0" applyFont="1" applyFill="1" applyBorder="1" applyAlignment="1">
      <alignment horizontal="left" vertical="center" shrinkToFit="1"/>
    </xf>
    <xf numFmtId="0" fontId="5" fillId="28" borderId="20" xfId="0" applyFont="1" applyFill="1" applyBorder="1" applyAlignment="1">
      <alignment horizontal="left" vertical="center" shrinkToFit="1"/>
    </xf>
    <xf numFmtId="0" fontId="5" fillId="28" borderId="65" xfId="0" applyFont="1" applyFill="1" applyBorder="1" applyAlignment="1">
      <alignment horizontal="left" vertical="center" shrinkToFit="1"/>
    </xf>
    <xf numFmtId="0" fontId="5" fillId="28" borderId="40" xfId="0" applyFont="1" applyFill="1" applyBorder="1" applyAlignment="1">
      <alignment horizontal="left" vertical="center"/>
    </xf>
    <xf numFmtId="0" fontId="5" fillId="28" borderId="31" xfId="0" applyFont="1" applyFill="1" applyBorder="1" applyAlignment="1">
      <alignment horizontal="left" vertical="center"/>
    </xf>
    <xf numFmtId="0" fontId="11" fillId="28" borderId="73" xfId="0" applyFont="1" applyFill="1" applyBorder="1" applyAlignment="1">
      <alignment horizontal="left" vertical="center" wrapText="1"/>
    </xf>
    <xf numFmtId="0" fontId="11" fillId="28" borderId="74" xfId="0" applyFont="1" applyFill="1" applyBorder="1" applyAlignment="1">
      <alignment horizontal="left" vertical="center"/>
    </xf>
    <xf numFmtId="0" fontId="0" fillId="0" borderId="37" xfId="0" applyFont="1" applyBorder="1" applyAlignment="1">
      <alignment vertical="center"/>
    </xf>
    <xf numFmtId="0" fontId="7" fillId="0" borderId="0" xfId="0" applyFont="1" applyFill="1" applyBorder="1" applyAlignment="1">
      <alignment horizontal="left" vertical="center"/>
    </xf>
    <xf numFmtId="0" fontId="0" fillId="0" borderId="0" xfId="0" applyAlignment="1">
      <alignment horizontal="left" vertical="center"/>
    </xf>
    <xf numFmtId="0" fontId="5" fillId="28" borderId="87" xfId="0" applyFont="1" applyFill="1" applyBorder="1" applyAlignment="1">
      <alignment horizontal="left" vertical="center"/>
    </xf>
    <xf numFmtId="0" fontId="5" fillId="0" borderId="41" xfId="0" applyFont="1" applyBorder="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6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ont>
        <color rgb="FFFF0000"/>
      </font>
    </dxf>
    <dxf>
      <font>
        <b/>
        <i val="0"/>
        <color rgb="FFFF0000"/>
      </font>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
      <font>
        <color auto="1"/>
      </font>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border/>
    </dxf>
    <dxf>
      <font>
        <b/>
        <i val="0"/>
        <color rgb="FFFF0000"/>
      </font>
      <border/>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Y106"/>
  <sheetViews>
    <sheetView tabSelected="1" view="pageBreakPreview" zoomScaleSheetLayoutView="100" workbookViewId="0" topLeftCell="A28">
      <selection activeCell="D42" sqref="D42"/>
    </sheetView>
  </sheetViews>
  <sheetFormatPr defaultColWidth="9.140625" defaultRowHeight="19.5" customHeight="1"/>
  <cols>
    <col min="1" max="1" width="0.71875" style="33" customWidth="1"/>
    <col min="2" max="2" width="6.421875" style="23" customWidth="1"/>
    <col min="3" max="3" width="4.00390625" style="38" customWidth="1"/>
    <col min="4" max="4" width="9.421875" style="17" customWidth="1"/>
    <col min="5" max="5" width="9.8515625" style="1" customWidth="1"/>
    <col min="6" max="6" width="9.421875" style="1" customWidth="1"/>
    <col min="7" max="8" width="8.421875" style="1" customWidth="1"/>
    <col min="9" max="10" width="8.28125" style="1" customWidth="1"/>
    <col min="11" max="11" width="8.00390625" style="1" customWidth="1"/>
    <col min="12" max="12" width="4.57421875" style="1" customWidth="1"/>
    <col min="13" max="13" width="4.57421875" style="10" customWidth="1"/>
    <col min="14" max="14" width="4.57421875" style="4" customWidth="1"/>
    <col min="15" max="15" width="9.57421875" style="8" customWidth="1"/>
    <col min="16" max="16" width="0.85546875" style="32" customWidth="1"/>
    <col min="17" max="17" width="7.28125" style="40" customWidth="1"/>
    <col min="18" max="18" width="6.140625" style="88" customWidth="1"/>
    <col min="19" max="19" width="28.8515625" style="1" bestFit="1" customWidth="1"/>
    <col min="20" max="20" width="4.421875" style="1" customWidth="1"/>
    <col min="21" max="21" width="2.00390625" style="1" customWidth="1"/>
    <col min="22" max="22" width="2.28125" style="1" customWidth="1"/>
    <col min="23" max="23" width="3.28125" style="1" customWidth="1"/>
    <col min="24" max="24" width="9.00390625" style="1" customWidth="1"/>
    <col min="25" max="25" width="9.00390625" style="2" customWidth="1"/>
    <col min="26" max="16384" width="9.00390625" style="1" customWidth="1"/>
  </cols>
  <sheetData>
    <row r="1" spans="2:25" s="46" customFormat="1" ht="12" customHeight="1">
      <c r="B1" s="47" t="s">
        <v>65</v>
      </c>
      <c r="C1" s="50">
        <f>COUNTIF($Y$10:$Y$71,$B1)</f>
        <v>0</v>
      </c>
      <c r="D1" s="47" t="s">
        <v>61</v>
      </c>
      <c r="E1" s="48">
        <f>SUMIF($Y$10:$Y$71,$D1,$R$10:$R$71)</f>
        <v>13</v>
      </c>
      <c r="F1" s="47" t="s">
        <v>64</v>
      </c>
      <c r="G1" s="48">
        <f>COUNTIF($Y$10:$Y$71,$F1)</f>
        <v>0</v>
      </c>
      <c r="H1" s="47" t="s">
        <v>62</v>
      </c>
      <c r="I1" s="49">
        <f>E1+C1+G1</f>
        <v>13</v>
      </c>
      <c r="J1" s="49"/>
      <c r="K1" s="50" t="str">
        <f>IF(R73-I1=0,"重複回答なし","重複回答あり")</f>
        <v>重複回答なし</v>
      </c>
      <c r="P1" s="45"/>
      <c r="Q1" s="44" t="s">
        <v>66</v>
      </c>
      <c r="R1" s="85">
        <f>COUNTIF(Q11:Q71,Q1)</f>
        <v>21</v>
      </c>
      <c r="T1" s="51" t="s">
        <v>55</v>
      </c>
      <c r="U1" s="51" t="s">
        <v>56</v>
      </c>
      <c r="Y1" s="49"/>
    </row>
    <row r="2" spans="2:25" s="46" customFormat="1" ht="12" customHeight="1">
      <c r="B2" s="47"/>
      <c r="C2" s="50"/>
      <c r="D2" s="47"/>
      <c r="E2" s="48"/>
      <c r="F2" s="47"/>
      <c r="G2" s="48"/>
      <c r="H2" s="47"/>
      <c r="I2" s="49"/>
      <c r="J2" s="49"/>
      <c r="K2" s="50"/>
      <c r="P2" s="45"/>
      <c r="Q2" s="44"/>
      <c r="R2" s="85"/>
      <c r="T2" s="51"/>
      <c r="U2" s="51"/>
      <c r="Y2" s="49"/>
    </row>
    <row r="3" spans="1:25" s="46" customFormat="1" ht="12" customHeight="1">
      <c r="A3" s="121"/>
      <c r="B3" s="311"/>
      <c r="C3" s="312"/>
      <c r="D3" s="312"/>
      <c r="E3" s="312"/>
      <c r="F3" s="312"/>
      <c r="G3" s="312"/>
      <c r="H3" s="312"/>
      <c r="I3" s="312"/>
      <c r="J3" s="312"/>
      <c r="K3" s="312"/>
      <c r="L3" s="312"/>
      <c r="M3" s="312"/>
      <c r="N3" s="312"/>
      <c r="O3" s="312"/>
      <c r="P3" s="126"/>
      <c r="Q3" s="44"/>
      <c r="R3" s="85"/>
      <c r="T3" s="51"/>
      <c r="U3" s="51"/>
      <c r="Y3" s="49"/>
    </row>
    <row r="4" spans="1:25" s="46" customFormat="1" ht="12" customHeight="1">
      <c r="A4" s="121"/>
      <c r="B4" s="122"/>
      <c r="C4" s="123"/>
      <c r="D4" s="122"/>
      <c r="E4" s="124"/>
      <c r="F4" s="122"/>
      <c r="G4" s="124"/>
      <c r="H4" s="122"/>
      <c r="I4" s="125"/>
      <c r="J4" s="125"/>
      <c r="K4" s="182" t="s">
        <v>95</v>
      </c>
      <c r="L4" s="182"/>
      <c r="M4" s="182"/>
      <c r="N4" s="182"/>
      <c r="O4" s="182"/>
      <c r="P4" s="126"/>
      <c r="Q4" s="44"/>
      <c r="R4" s="85"/>
      <c r="T4" s="51"/>
      <c r="U4" s="51"/>
      <c r="Y4" s="49"/>
    </row>
    <row r="5" spans="1:25" s="19" customFormat="1" ht="4.5" customHeight="1" thickBot="1">
      <c r="A5" s="112"/>
      <c r="B5" s="118"/>
      <c r="C5" s="114"/>
      <c r="D5" s="115"/>
      <c r="E5" s="112"/>
      <c r="F5" s="112"/>
      <c r="G5" s="112"/>
      <c r="H5" s="112"/>
      <c r="I5" s="112"/>
      <c r="J5" s="112"/>
      <c r="K5" s="112"/>
      <c r="L5" s="112"/>
      <c r="M5" s="112"/>
      <c r="N5" s="112"/>
      <c r="O5" s="116"/>
      <c r="P5" s="116"/>
      <c r="Q5" s="40"/>
      <c r="R5" s="117"/>
      <c r="Y5" s="31"/>
    </row>
    <row r="6" spans="2:18" ht="17.25" customHeight="1" thickBot="1">
      <c r="B6" s="189" t="s">
        <v>7</v>
      </c>
      <c r="C6" s="190"/>
      <c r="D6" s="244"/>
      <c r="E6" s="245"/>
      <c r="F6" s="29" t="s">
        <v>5</v>
      </c>
      <c r="G6" s="194"/>
      <c r="H6" s="195"/>
      <c r="I6" s="195"/>
      <c r="J6" s="195"/>
      <c r="K6" s="195"/>
      <c r="L6" s="195"/>
      <c r="M6" s="195"/>
      <c r="N6" s="195"/>
      <c r="O6" s="196"/>
      <c r="P6" s="31"/>
      <c r="R6" s="86"/>
    </row>
    <row r="7" spans="2:18" ht="17.25" customHeight="1" thickBot="1">
      <c r="B7" s="189" t="s">
        <v>8</v>
      </c>
      <c r="C7" s="190"/>
      <c r="D7" s="246"/>
      <c r="E7" s="247"/>
      <c r="F7" s="248"/>
      <c r="G7" s="25" t="s">
        <v>6</v>
      </c>
      <c r="H7" s="106" t="s">
        <v>104</v>
      </c>
      <c r="I7" s="247"/>
      <c r="J7" s="247"/>
      <c r="K7" s="247"/>
      <c r="L7" s="247"/>
      <c r="M7" s="247"/>
      <c r="N7" s="247"/>
      <c r="O7" s="248"/>
      <c r="P7" s="31"/>
      <c r="R7" s="86"/>
    </row>
    <row r="8" spans="2:23" ht="17.25" customHeight="1" thickBot="1">
      <c r="B8" s="189" t="s">
        <v>9</v>
      </c>
      <c r="C8" s="190"/>
      <c r="D8" s="191"/>
      <c r="E8" s="192"/>
      <c r="F8" s="193"/>
      <c r="G8" s="24" t="s">
        <v>10</v>
      </c>
      <c r="H8" s="52" t="s">
        <v>11</v>
      </c>
      <c r="I8" s="145"/>
      <c r="J8" s="75" t="s">
        <v>67</v>
      </c>
      <c r="K8" s="145"/>
      <c r="L8" s="75" t="s">
        <v>68</v>
      </c>
      <c r="M8" s="186"/>
      <c r="N8" s="186"/>
      <c r="O8" s="53" t="s">
        <v>78</v>
      </c>
      <c r="P8" s="31"/>
      <c r="Q8" s="40" t="s">
        <v>82</v>
      </c>
      <c r="R8" s="86"/>
      <c r="T8" s="2"/>
      <c r="U8" s="2"/>
      <c r="V8" s="2"/>
      <c r="W8" s="2"/>
    </row>
    <row r="9" spans="2:23" ht="17.25" customHeight="1" thickBot="1">
      <c r="B9" s="189" t="s">
        <v>101</v>
      </c>
      <c r="C9" s="190"/>
      <c r="D9" s="194"/>
      <c r="E9" s="195"/>
      <c r="F9" s="196"/>
      <c r="G9" s="28" t="s">
        <v>32</v>
      </c>
      <c r="H9" s="217"/>
      <c r="I9" s="218"/>
      <c r="J9" s="218"/>
      <c r="K9" s="219"/>
      <c r="L9" s="189" t="s">
        <v>79</v>
      </c>
      <c r="M9" s="224"/>
      <c r="N9" s="190"/>
      <c r="O9" s="146"/>
      <c r="P9" s="31"/>
      <c r="Q9" s="91">
        <f>O9-E33</f>
        <v>0</v>
      </c>
      <c r="R9" s="86"/>
      <c r="T9" s="2"/>
      <c r="U9" s="2"/>
      <c r="V9" s="2"/>
      <c r="W9" s="2"/>
    </row>
    <row r="10" spans="1:18" s="2" customFormat="1" ht="24" customHeight="1" thickBot="1">
      <c r="A10" s="34"/>
      <c r="B10" s="21" t="s">
        <v>2</v>
      </c>
      <c r="C10" s="197" t="s">
        <v>100</v>
      </c>
      <c r="D10" s="198"/>
      <c r="E10" s="198"/>
      <c r="F10" s="198"/>
      <c r="G10" s="198"/>
      <c r="H10" s="198"/>
      <c r="I10" s="198"/>
      <c r="J10" s="198"/>
      <c r="K10" s="199"/>
      <c r="L10" s="26" t="s">
        <v>3</v>
      </c>
      <c r="M10" s="27" t="s">
        <v>4</v>
      </c>
      <c r="N10" s="27" t="s">
        <v>98</v>
      </c>
      <c r="O10" s="11" t="s">
        <v>33</v>
      </c>
      <c r="P10" s="68"/>
      <c r="Q10" s="72"/>
      <c r="R10" s="87"/>
    </row>
    <row r="11" spans="2:25" ht="15.75" customHeight="1" thickBot="1">
      <c r="B11" s="183" t="s">
        <v>0</v>
      </c>
      <c r="C11" s="36">
        <v>-1</v>
      </c>
      <c r="D11" s="187" t="s">
        <v>127</v>
      </c>
      <c r="E11" s="187"/>
      <c r="F11" s="187"/>
      <c r="G11" s="187"/>
      <c r="H11" s="187"/>
      <c r="I11" s="187"/>
      <c r="J11" s="187"/>
      <c r="K11" s="188"/>
      <c r="L11" s="147" t="s">
        <v>13</v>
      </c>
      <c r="M11" s="147" t="s">
        <v>13</v>
      </c>
      <c r="N11" s="172"/>
      <c r="O11" s="14" t="s">
        <v>18</v>
      </c>
      <c r="P11" s="30"/>
      <c r="Q11" s="40" t="str">
        <f>IF(R11=0,"未回答",IF(R11&gt;1,"複数回答不可","完了"))</f>
        <v>未回答</v>
      </c>
      <c r="R11" s="86">
        <f>COUNTIF(L11:M11,"☑")</f>
        <v>0</v>
      </c>
      <c r="T11" s="5"/>
      <c r="U11" s="5"/>
      <c r="V11" s="5"/>
      <c r="W11" s="5"/>
      <c r="X11" s="5" t="b">
        <f>IF($L11=$U$1,1,IF($M11=$U$1,2))</f>
        <v>0</v>
      </c>
      <c r="Y11" s="2" t="str">
        <f>IF(X11=1,"ＯＫ","要チェック")</f>
        <v>要チェック</v>
      </c>
    </row>
    <row r="12" spans="2:25" ht="24.75" customHeight="1" thickBot="1">
      <c r="B12" s="184"/>
      <c r="C12" s="36">
        <v>-2</v>
      </c>
      <c r="D12" s="200" t="s">
        <v>133</v>
      </c>
      <c r="E12" s="200"/>
      <c r="F12" s="200"/>
      <c r="G12" s="200"/>
      <c r="H12" s="200"/>
      <c r="I12" s="200"/>
      <c r="J12" s="200"/>
      <c r="K12" s="201"/>
      <c r="L12" s="147" t="s">
        <v>13</v>
      </c>
      <c r="M12" s="147" t="s">
        <v>13</v>
      </c>
      <c r="N12" s="173"/>
      <c r="O12" s="14" t="s">
        <v>36</v>
      </c>
      <c r="P12" s="30"/>
      <c r="Q12" s="40" t="str">
        <f>IF(R12=0,"未回答",IF(R12&gt;1,"複数回答不可","完了"))</f>
        <v>未回答</v>
      </c>
      <c r="R12" s="86">
        <f>COUNTIF(L12:M12,"☑")</f>
        <v>0</v>
      </c>
      <c r="T12" s="5"/>
      <c r="U12" s="5"/>
      <c r="V12" s="5"/>
      <c r="W12" s="5"/>
      <c r="X12" s="5" t="b">
        <f>IF($L12=$U$1,1,IF($M12=$U$1,2))</f>
        <v>0</v>
      </c>
      <c r="Y12" s="2" t="str">
        <f>IF(X12=1,"ＯＫ","要チェック")</f>
        <v>要チェック</v>
      </c>
    </row>
    <row r="13" spans="2:25" ht="15.75" customHeight="1" thickBot="1">
      <c r="B13" s="184"/>
      <c r="C13" s="36">
        <v>-3</v>
      </c>
      <c r="D13" s="204" t="s">
        <v>128</v>
      </c>
      <c r="E13" s="204"/>
      <c r="F13" s="204"/>
      <c r="G13" s="204"/>
      <c r="H13" s="204"/>
      <c r="I13" s="204"/>
      <c r="J13" s="204"/>
      <c r="K13" s="205"/>
      <c r="L13" s="147" t="s">
        <v>13</v>
      </c>
      <c r="M13" s="147" t="s">
        <v>13</v>
      </c>
      <c r="N13" s="173"/>
      <c r="O13" s="14" t="s">
        <v>15</v>
      </c>
      <c r="P13" s="30"/>
      <c r="Q13" s="40" t="str">
        <f>IF(R13=0,"未回答",IF(R13&gt;1,"複数回答不可","完了"))</f>
        <v>未回答</v>
      </c>
      <c r="R13" s="86">
        <f>COUNTIF(L13:M13,"☑")</f>
        <v>0</v>
      </c>
      <c r="T13" s="5"/>
      <c r="U13" s="5"/>
      <c r="V13" s="5"/>
      <c r="W13" s="5"/>
      <c r="X13" s="5" t="b">
        <f>IF($L13=$U$1,1,IF($M13=$U$1,2))</f>
        <v>0</v>
      </c>
      <c r="Y13" s="2" t="str">
        <f>IF(X13=2,"ＯＫ","要チェック")</f>
        <v>要チェック</v>
      </c>
    </row>
    <row r="14" spans="2:24" ht="15.75" customHeight="1" thickBot="1">
      <c r="B14" s="184"/>
      <c r="C14" s="55"/>
      <c r="D14" s="235">
        <f>IF(L13=$U$1,"※改修等を行った場合は、①～③へ回答してください","")</f>
      </c>
      <c r="E14" s="236"/>
      <c r="F14" s="236"/>
      <c r="G14" s="236"/>
      <c r="H14" s="236"/>
      <c r="I14" s="236"/>
      <c r="J14" s="236"/>
      <c r="K14" s="237"/>
      <c r="L14" s="26" t="s">
        <v>3</v>
      </c>
      <c r="M14" s="27" t="s">
        <v>4</v>
      </c>
      <c r="N14" s="173"/>
      <c r="O14" s="133"/>
      <c r="P14" s="69"/>
      <c r="R14" s="86"/>
      <c r="T14" s="5"/>
      <c r="U14" s="5"/>
      <c r="V14" s="5"/>
      <c r="W14" s="5"/>
      <c r="X14" s="5"/>
    </row>
    <row r="15" spans="2:25" ht="15.75" customHeight="1" thickBot="1">
      <c r="B15" s="184"/>
      <c r="C15" s="56"/>
      <c r="D15" s="209" t="s">
        <v>14</v>
      </c>
      <c r="E15" s="187"/>
      <c r="F15" s="187"/>
      <c r="G15" s="187"/>
      <c r="H15" s="206">
        <f>IF(M15=$U$1,"⇒②へ進んでください","")</f>
      </c>
      <c r="I15" s="206"/>
      <c r="J15" s="206"/>
      <c r="K15" s="206"/>
      <c r="L15" s="147" t="s">
        <v>13</v>
      </c>
      <c r="M15" s="147" t="s">
        <v>13</v>
      </c>
      <c r="N15" s="173"/>
      <c r="O15" s="15" t="s">
        <v>37</v>
      </c>
      <c r="P15" s="20"/>
      <c r="Q15" s="40" t="str">
        <f>IF($L$13=$T$1,"複数回答不可",IF(R15=1,"完了","未回答"))</f>
        <v>複数回答不可</v>
      </c>
      <c r="R15" s="86">
        <f>COUNTIF(L15:M15,"☑")</f>
        <v>0</v>
      </c>
      <c r="T15" s="5"/>
      <c r="U15" s="5"/>
      <c r="V15" s="5"/>
      <c r="W15" s="5"/>
      <c r="X15" s="5" t="b">
        <f aca="true" t="shared" si="0" ref="X15:X20">IF($L15=$U$1,1,IF($M15=$U$1,2))</f>
        <v>0</v>
      </c>
      <c r="Y15" s="2" t="str">
        <f>IF(X15=2,"ＯＫ","要チェック")</f>
        <v>要チェック</v>
      </c>
    </row>
    <row r="16" spans="2:25" ht="16.5" customHeight="1">
      <c r="B16" s="184"/>
      <c r="C16" s="55"/>
      <c r="D16" s="207" t="s">
        <v>93</v>
      </c>
      <c r="E16" s="207"/>
      <c r="F16" s="207"/>
      <c r="G16" s="207"/>
      <c r="H16" s="207"/>
      <c r="I16" s="207"/>
      <c r="J16" s="207"/>
      <c r="K16" s="207"/>
      <c r="L16" s="148" t="s">
        <v>13</v>
      </c>
      <c r="M16" s="148" t="s">
        <v>13</v>
      </c>
      <c r="N16" s="173"/>
      <c r="O16" s="134"/>
      <c r="P16" s="70"/>
      <c r="Q16" s="40" t="str">
        <f>IF($L$15=$T$1,"複数回答不可",IF(R16=1,"完了","未回答"))</f>
        <v>複数回答不可</v>
      </c>
      <c r="R16" s="86">
        <f>COUNTIF(L16:M16,"☑")</f>
        <v>0</v>
      </c>
      <c r="T16" s="5"/>
      <c r="U16" s="5"/>
      <c r="V16" s="5"/>
      <c r="W16" s="5"/>
      <c r="X16" s="5" t="b">
        <f t="shared" si="0"/>
        <v>0</v>
      </c>
      <c r="Y16" s="2" t="str">
        <f>IF(X16=1,"ＯＫ","要チェック")</f>
        <v>要チェック</v>
      </c>
    </row>
    <row r="17" spans="2:25" ht="30" customHeight="1">
      <c r="B17" s="184"/>
      <c r="C17" s="55"/>
      <c r="D17" s="214" t="s">
        <v>123</v>
      </c>
      <c r="E17" s="215"/>
      <c r="F17" s="215"/>
      <c r="G17" s="215"/>
      <c r="H17" s="215"/>
      <c r="I17" s="215"/>
      <c r="J17" s="215"/>
      <c r="K17" s="216"/>
      <c r="L17" s="149" t="s">
        <v>13</v>
      </c>
      <c r="M17" s="149" t="s">
        <v>13</v>
      </c>
      <c r="N17" s="173"/>
      <c r="O17" s="134"/>
      <c r="P17" s="70"/>
      <c r="Q17" s="40" t="str">
        <f>IF($L$15=$T$1,"複数回答不可",IF(R17=1,"完了","未回答"))</f>
        <v>複数回答不可</v>
      </c>
      <c r="R17" s="86">
        <f>COUNTIF(L17:M17,"☑")</f>
        <v>0</v>
      </c>
      <c r="T17" s="5"/>
      <c r="U17" s="5"/>
      <c r="V17" s="5"/>
      <c r="W17" s="5"/>
      <c r="X17" s="5" t="b">
        <f t="shared" si="0"/>
        <v>0</v>
      </c>
      <c r="Y17" s="2" t="str">
        <f>IF(X17=1,"ＯＫ","要チェック")</f>
        <v>要チェック</v>
      </c>
    </row>
    <row r="18" spans="2:25" ht="16.5" customHeight="1">
      <c r="B18" s="184"/>
      <c r="C18" s="55"/>
      <c r="D18" s="208" t="s">
        <v>16</v>
      </c>
      <c r="E18" s="208"/>
      <c r="F18" s="208"/>
      <c r="G18" s="208"/>
      <c r="H18" s="208"/>
      <c r="I18" s="208"/>
      <c r="J18" s="208"/>
      <c r="K18" s="208"/>
      <c r="L18" s="149" t="s">
        <v>13</v>
      </c>
      <c r="M18" s="149" t="s">
        <v>13</v>
      </c>
      <c r="N18" s="211"/>
      <c r="O18" s="134"/>
      <c r="P18" s="70"/>
      <c r="Q18" s="40" t="str">
        <f>IF($L$15=$T$1,"複数回答不可",IF(R18=1,"完了","未回答"))</f>
        <v>複数回答不可</v>
      </c>
      <c r="R18" s="86">
        <f>COUNTIF(L18:M18,"☑")</f>
        <v>0</v>
      </c>
      <c r="T18" s="5"/>
      <c r="U18" s="5"/>
      <c r="V18" s="5"/>
      <c r="W18" s="5"/>
      <c r="X18" s="5" t="b">
        <f t="shared" si="0"/>
        <v>0</v>
      </c>
      <c r="Y18" s="2" t="str">
        <f>IF(X18=1,"ＯＫ","要チェック")</f>
        <v>要チェック</v>
      </c>
    </row>
    <row r="19" spans="2:25" ht="19.5" customHeight="1" thickBot="1">
      <c r="B19" s="184"/>
      <c r="C19" s="55"/>
      <c r="D19" s="229" t="s">
        <v>119</v>
      </c>
      <c r="E19" s="229"/>
      <c r="F19" s="229"/>
      <c r="G19" s="229"/>
      <c r="H19" s="229"/>
      <c r="I19" s="229"/>
      <c r="J19" s="229"/>
      <c r="K19" s="229"/>
      <c r="L19" s="149" t="s">
        <v>13</v>
      </c>
      <c r="M19" s="149" t="s">
        <v>13</v>
      </c>
      <c r="N19" s="149" t="s">
        <v>13</v>
      </c>
      <c r="O19" s="134"/>
      <c r="P19" s="70"/>
      <c r="Q19" s="40" t="str">
        <f>IF($L$15=$T$1,"複数回答不可",IF(R19=1,"完了","未回答"))</f>
        <v>複数回答不可</v>
      </c>
      <c r="R19" s="86">
        <f>COUNTIF(L19:N19,"☑")</f>
        <v>0</v>
      </c>
      <c r="T19" s="5"/>
      <c r="U19" s="5"/>
      <c r="V19" s="5"/>
      <c r="W19" s="5"/>
      <c r="X19" s="5" t="b">
        <f t="shared" si="0"/>
        <v>0</v>
      </c>
      <c r="Y19" s="2" t="str">
        <f>IF(X19=1,"ＯＫ","要チェック")</f>
        <v>要チェック</v>
      </c>
    </row>
    <row r="20" spans="2:25" ht="15" customHeight="1" thickBot="1">
      <c r="B20" s="184"/>
      <c r="C20" s="56"/>
      <c r="D20" s="209" t="s">
        <v>25</v>
      </c>
      <c r="E20" s="187"/>
      <c r="F20" s="187"/>
      <c r="G20" s="187"/>
      <c r="H20" s="206">
        <f>IF(M20=$U$1,"⇒③へ進んでください","")</f>
      </c>
      <c r="I20" s="206"/>
      <c r="J20" s="206"/>
      <c r="K20" s="220"/>
      <c r="L20" s="147" t="s">
        <v>13</v>
      </c>
      <c r="M20" s="147" t="s">
        <v>13</v>
      </c>
      <c r="N20" s="129"/>
      <c r="O20" s="14" t="s">
        <v>38</v>
      </c>
      <c r="P20" s="30"/>
      <c r="Q20" s="40" t="str">
        <f>IF($L$13=$T$1,"複数回答不可",IF(R20=1,"完了","未回答"))</f>
        <v>複数回答不可</v>
      </c>
      <c r="R20" s="86">
        <f>COUNTIF(L20:M20,"☑")</f>
        <v>0</v>
      </c>
      <c r="T20" s="5"/>
      <c r="U20" s="5"/>
      <c r="V20" s="5"/>
      <c r="W20" s="5"/>
      <c r="X20" s="5" t="b">
        <f t="shared" si="0"/>
        <v>0</v>
      </c>
      <c r="Y20" s="2" t="str">
        <f>IF(X20=2,"ＯＫ","要チェック")</f>
        <v>要チェック</v>
      </c>
    </row>
    <row r="21" spans="2:24" ht="15.75" customHeight="1">
      <c r="B21" s="184"/>
      <c r="C21" s="55"/>
      <c r="D21" s="221">
        <f>IF(L20=$U$1,"※設備内容を変更した場合は、以下に回答してください","")</f>
      </c>
      <c r="E21" s="222"/>
      <c r="F21" s="222"/>
      <c r="G21" s="222"/>
      <c r="H21" s="222"/>
      <c r="I21" s="222"/>
      <c r="J21" s="222"/>
      <c r="K21" s="223"/>
      <c r="L21" s="131" t="s">
        <v>3</v>
      </c>
      <c r="M21" s="132" t="s">
        <v>4</v>
      </c>
      <c r="N21" s="130" t="s">
        <v>99</v>
      </c>
      <c r="O21" s="133"/>
      <c r="P21" s="69"/>
      <c r="R21" s="86"/>
      <c r="T21" s="5"/>
      <c r="U21" s="5"/>
      <c r="V21" s="5"/>
      <c r="W21" s="5"/>
      <c r="X21" s="5"/>
    </row>
    <row r="22" spans="2:25" ht="17.25" customHeight="1">
      <c r="B22" s="184"/>
      <c r="C22" s="55"/>
      <c r="D22" s="208" t="s">
        <v>94</v>
      </c>
      <c r="E22" s="208"/>
      <c r="F22" s="208"/>
      <c r="G22" s="208"/>
      <c r="H22" s="208"/>
      <c r="I22" s="208"/>
      <c r="J22" s="208"/>
      <c r="K22" s="208"/>
      <c r="L22" s="148" t="s">
        <v>13</v>
      </c>
      <c r="M22" s="148" t="s">
        <v>13</v>
      </c>
      <c r="N22" s="210"/>
      <c r="O22" s="135"/>
      <c r="P22" s="30"/>
      <c r="Q22" s="40" t="str">
        <f>IF($L$20=$T$1,"複数回答不可",IF(R22=1,"完了","未回答"))</f>
        <v>複数回答不可</v>
      </c>
      <c r="R22" s="86">
        <f>COUNTIF(L22:M22,"☑")</f>
        <v>0</v>
      </c>
      <c r="T22" s="5"/>
      <c r="U22" s="5"/>
      <c r="V22" s="5"/>
      <c r="W22" s="5"/>
      <c r="X22" s="5" t="b">
        <f>IF($L22=$U$1,1,IF($M22=$U$1,2))</f>
        <v>0</v>
      </c>
      <c r="Y22" s="2" t="str">
        <f>IF(X22=1,"ＯＫ","要チェック")</f>
        <v>要チェック</v>
      </c>
    </row>
    <row r="23" spans="2:25" ht="27" customHeight="1">
      <c r="B23" s="184"/>
      <c r="C23" s="55"/>
      <c r="D23" s="241" t="s">
        <v>105</v>
      </c>
      <c r="E23" s="242"/>
      <c r="F23" s="242"/>
      <c r="G23" s="242"/>
      <c r="H23" s="242"/>
      <c r="I23" s="242"/>
      <c r="J23" s="242"/>
      <c r="K23" s="243"/>
      <c r="L23" s="149" t="s">
        <v>13</v>
      </c>
      <c r="M23" s="149" t="s">
        <v>13</v>
      </c>
      <c r="N23" s="211"/>
      <c r="O23" s="135"/>
      <c r="P23" s="30"/>
      <c r="Q23" s="40" t="str">
        <f>IF($L$20=$T$1,"複数回答不可",IF(R23=1,"完了","未回答"))</f>
        <v>複数回答不可</v>
      </c>
      <c r="R23" s="86">
        <f>COUNTIF(L23:M23,"☑")</f>
        <v>0</v>
      </c>
      <c r="T23" s="5"/>
      <c r="U23" s="5"/>
      <c r="V23" s="5"/>
      <c r="W23" s="5"/>
      <c r="X23" s="5" t="b">
        <f>IF($L23=$U$1,1,IF($M23=$U$1,2))</f>
        <v>0</v>
      </c>
      <c r="Y23" s="2" t="str">
        <f aca="true" t="shared" si="1" ref="Y23:Y69">IF(X23=1,"ＯＫ","要チェック")</f>
        <v>要チェック</v>
      </c>
    </row>
    <row r="24" spans="2:25" ht="18.75" customHeight="1" thickBot="1">
      <c r="B24" s="184"/>
      <c r="C24" s="55"/>
      <c r="D24" s="229" t="s">
        <v>120</v>
      </c>
      <c r="E24" s="229"/>
      <c r="F24" s="229"/>
      <c r="G24" s="229"/>
      <c r="H24" s="229"/>
      <c r="I24" s="229"/>
      <c r="J24" s="229"/>
      <c r="K24" s="229"/>
      <c r="L24" s="149" t="s">
        <v>13</v>
      </c>
      <c r="M24" s="149" t="s">
        <v>13</v>
      </c>
      <c r="N24" s="149" t="s">
        <v>13</v>
      </c>
      <c r="O24" s="135"/>
      <c r="P24" s="30"/>
      <c r="Q24" s="40" t="str">
        <f>IF($L$20=$T$1,"複数回答不可",IF(R24=1,"完了","未回答"))</f>
        <v>複数回答不可</v>
      </c>
      <c r="R24" s="86">
        <f>COUNTIF(L24:N24,"☑")</f>
        <v>0</v>
      </c>
      <c r="T24" s="5"/>
      <c r="U24" s="5"/>
      <c r="V24" s="5"/>
      <c r="W24" s="5"/>
      <c r="X24" s="5" t="b">
        <f>IF($L24=$U$1,1,IF($M24=$U$1,2))</f>
        <v>0</v>
      </c>
      <c r="Y24" s="2" t="str">
        <f t="shared" si="1"/>
        <v>要チェック</v>
      </c>
    </row>
    <row r="25" spans="2:25" ht="17.25" customHeight="1">
      <c r="B25" s="184"/>
      <c r="C25" s="56"/>
      <c r="D25" s="212" t="s">
        <v>19</v>
      </c>
      <c r="E25" s="213"/>
      <c r="F25" s="213"/>
      <c r="G25" s="213"/>
      <c r="H25" s="249">
        <f>IF(M25=$U$1,"⇒(4)へ進んでください","")</f>
      </c>
      <c r="I25" s="249"/>
      <c r="J25" s="249"/>
      <c r="K25" s="250"/>
      <c r="L25" s="150" t="s">
        <v>13</v>
      </c>
      <c r="M25" s="150" t="s">
        <v>13</v>
      </c>
      <c r="N25" s="172"/>
      <c r="O25" s="43" t="s">
        <v>39</v>
      </c>
      <c r="P25" s="30"/>
      <c r="Q25" s="40" t="str">
        <f>IF($L$13=$T$1,"複数回答不可",IF(R25=1,"完了","未回答"))</f>
        <v>複数回答不可</v>
      </c>
      <c r="R25" s="86">
        <f>COUNTIF(L25:M25,"☑")</f>
        <v>0</v>
      </c>
      <c r="T25" s="5"/>
      <c r="U25" s="5"/>
      <c r="V25" s="5"/>
      <c r="W25" s="5"/>
      <c r="X25" s="5" t="b">
        <f>IF($L25=$U$1,1,IF($M25=$U$1,2))</f>
        <v>0</v>
      </c>
      <c r="Y25" s="2" t="str">
        <f>IF(X25=2,"ＯＫ","要チェック")</f>
        <v>要チェック</v>
      </c>
    </row>
    <row r="26" spans="2:25" ht="42" customHeight="1" thickBot="1">
      <c r="B26" s="184"/>
      <c r="C26" s="56"/>
      <c r="D26" s="299" t="s">
        <v>63</v>
      </c>
      <c r="E26" s="300"/>
      <c r="F26" s="230" t="s">
        <v>92</v>
      </c>
      <c r="G26" s="230"/>
      <c r="H26" s="230" t="s">
        <v>86</v>
      </c>
      <c r="I26" s="230"/>
      <c r="J26" s="230"/>
      <c r="K26" s="230"/>
      <c r="L26" s="294"/>
      <c r="M26" s="292"/>
      <c r="N26" s="174"/>
      <c r="O26" s="136"/>
      <c r="P26" s="30"/>
      <c r="R26" s="86"/>
      <c r="Y26" s="1"/>
    </row>
    <row r="27" spans="2:24" ht="15.75" customHeight="1">
      <c r="B27" s="184"/>
      <c r="C27" s="55"/>
      <c r="D27" s="221">
        <f>IF(L25=$U$1,"※ﾊﾞﾘｱﾌﾘｰ構造を変更した場合は、以下に回答してください","")</f>
      </c>
      <c r="E27" s="222"/>
      <c r="F27" s="222"/>
      <c r="G27" s="222"/>
      <c r="H27" s="222"/>
      <c r="I27" s="222"/>
      <c r="J27" s="222"/>
      <c r="K27" s="223"/>
      <c r="L27" s="131" t="s">
        <v>3</v>
      </c>
      <c r="M27" s="132" t="s">
        <v>4</v>
      </c>
      <c r="N27" s="130" t="s">
        <v>103</v>
      </c>
      <c r="O27" s="133"/>
      <c r="P27" s="69"/>
      <c r="R27" s="86"/>
      <c r="T27" s="5"/>
      <c r="U27" s="5"/>
      <c r="V27" s="5"/>
      <c r="W27" s="5"/>
      <c r="X27" s="5"/>
    </row>
    <row r="28" spans="2:25" ht="18.75" customHeight="1">
      <c r="B28" s="184"/>
      <c r="C28" s="55"/>
      <c r="D28" s="207" t="s">
        <v>17</v>
      </c>
      <c r="E28" s="207"/>
      <c r="F28" s="207"/>
      <c r="G28" s="207"/>
      <c r="H28" s="207"/>
      <c r="I28" s="207"/>
      <c r="J28" s="207"/>
      <c r="K28" s="207"/>
      <c r="L28" s="148" t="s">
        <v>13</v>
      </c>
      <c r="M28" s="148" t="s">
        <v>13</v>
      </c>
      <c r="N28" s="128"/>
      <c r="O28" s="133"/>
      <c r="P28" s="69"/>
      <c r="Q28" s="40" t="str">
        <f>IF($L$25=$T$1,"複数回答不可",IF(R28=1,"完了","未回答"))</f>
        <v>複数回答不可</v>
      </c>
      <c r="R28" s="86">
        <f>COUNTIF(L28:M28,"☑")</f>
        <v>0</v>
      </c>
      <c r="T28" s="5"/>
      <c r="U28" s="5"/>
      <c r="V28" s="5"/>
      <c r="W28" s="5"/>
      <c r="X28" s="5" t="b">
        <f>IF($L28=$U$1,1,IF($M28=$U$1,2))</f>
        <v>0</v>
      </c>
      <c r="Y28" s="2" t="str">
        <f t="shared" si="1"/>
        <v>要チェック</v>
      </c>
    </row>
    <row r="29" spans="2:25" ht="19.5" customHeight="1" thickBot="1">
      <c r="B29" s="184"/>
      <c r="C29" s="55"/>
      <c r="D29" s="229" t="s">
        <v>124</v>
      </c>
      <c r="E29" s="229"/>
      <c r="F29" s="229"/>
      <c r="G29" s="229"/>
      <c r="H29" s="229"/>
      <c r="I29" s="229"/>
      <c r="J29" s="229"/>
      <c r="K29" s="229"/>
      <c r="L29" s="149" t="s">
        <v>13</v>
      </c>
      <c r="M29" s="149" t="s">
        <v>13</v>
      </c>
      <c r="N29" s="149" t="s">
        <v>13</v>
      </c>
      <c r="O29" s="133"/>
      <c r="P29" s="69"/>
      <c r="Q29" s="40" t="str">
        <f>IF($L$25=$T$1,"複数回答不可",IF(R29=1,"完了","未回答"))</f>
        <v>複数回答不可</v>
      </c>
      <c r="R29" s="86">
        <f>COUNTIF(L29:N29,"☑")</f>
        <v>0</v>
      </c>
      <c r="T29" s="5"/>
      <c r="U29" s="5"/>
      <c r="V29" s="5"/>
      <c r="W29" s="5"/>
      <c r="X29" s="5" t="b">
        <f>IF($L29=$U$1,1,IF($M29=$U$1,2))</f>
        <v>0</v>
      </c>
      <c r="Y29" s="2" t="str">
        <f t="shared" si="1"/>
        <v>要チェック</v>
      </c>
    </row>
    <row r="30" spans="2:25" ht="16.5" customHeight="1" thickBot="1">
      <c r="B30" s="184"/>
      <c r="C30" s="36">
        <v>-4</v>
      </c>
      <c r="D30" s="187" t="s">
        <v>34</v>
      </c>
      <c r="E30" s="187"/>
      <c r="F30" s="187"/>
      <c r="G30" s="187"/>
      <c r="H30" s="252" t="s">
        <v>102</v>
      </c>
      <c r="I30" s="252"/>
      <c r="J30" s="252"/>
      <c r="K30" s="252"/>
      <c r="L30" s="147" t="s">
        <v>13</v>
      </c>
      <c r="M30" s="147" t="s">
        <v>13</v>
      </c>
      <c r="N30" s="172"/>
      <c r="O30" s="16" t="s">
        <v>40</v>
      </c>
      <c r="P30" s="30"/>
      <c r="Q30" s="40" t="str">
        <f>IF(R30=0,"未回答",IF(R30&gt;1,"複数回答不可","完了"))</f>
        <v>未回答</v>
      </c>
      <c r="R30" s="86">
        <f>COUNTIF(L30:M30,"☑")</f>
        <v>0</v>
      </c>
      <c r="T30" s="5"/>
      <c r="U30" s="5"/>
      <c r="V30" s="5"/>
      <c r="W30" s="5"/>
      <c r="X30" s="5" t="b">
        <f>IF($L30=$U$1,1,IF($M30=$U$1,2))</f>
        <v>0</v>
      </c>
      <c r="Y30" s="2" t="str">
        <f t="shared" si="1"/>
        <v>要チェック</v>
      </c>
    </row>
    <row r="31" spans="2:24" ht="19.5" customHeight="1" thickBot="1">
      <c r="B31" s="184"/>
      <c r="C31" s="57"/>
      <c r="D31" s="253" t="s">
        <v>26</v>
      </c>
      <c r="E31" s="254"/>
      <c r="F31" s="254"/>
      <c r="G31" s="304" t="s">
        <v>27</v>
      </c>
      <c r="H31" s="304"/>
      <c r="I31" s="304"/>
      <c r="J31" s="304"/>
      <c r="K31" s="305"/>
      <c r="L31" s="92"/>
      <c r="M31" s="93"/>
      <c r="N31" s="174"/>
      <c r="O31" s="135"/>
      <c r="P31" s="30"/>
      <c r="S31" s="107" t="s">
        <v>80</v>
      </c>
      <c r="T31" s="108" t="e">
        <f>E33/O9</f>
        <v>#DIV/0!</v>
      </c>
      <c r="U31" s="5"/>
      <c r="V31" s="5"/>
      <c r="W31" s="5"/>
      <c r="X31" s="5"/>
    </row>
    <row r="32" spans="2:24" ht="10.5" customHeight="1">
      <c r="B32" s="184"/>
      <c r="C32" s="57"/>
      <c r="D32" s="227" t="s">
        <v>74</v>
      </c>
      <c r="E32" s="285"/>
      <c r="F32" s="286"/>
      <c r="G32" s="286"/>
      <c r="H32" s="286"/>
      <c r="I32" s="286"/>
      <c r="J32" s="286"/>
      <c r="K32" s="286"/>
      <c r="L32" s="286"/>
      <c r="M32" s="286"/>
      <c r="N32" s="286"/>
      <c r="O32" s="287"/>
      <c r="P32" s="30"/>
      <c r="U32" s="5"/>
      <c r="V32" s="5"/>
      <c r="W32" s="5"/>
      <c r="X32" s="5"/>
    </row>
    <row r="33" spans="2:25" ht="21.75" customHeight="1" thickBot="1">
      <c r="B33" s="184"/>
      <c r="C33" s="57"/>
      <c r="D33" s="228"/>
      <c r="E33" s="165">
        <f>SUM(G33:I33)</f>
        <v>0</v>
      </c>
      <c r="F33" s="97" t="s">
        <v>106</v>
      </c>
      <c r="G33" s="151"/>
      <c r="H33" s="98" t="s">
        <v>107</v>
      </c>
      <c r="I33" s="151"/>
      <c r="J33" s="99" t="s">
        <v>108</v>
      </c>
      <c r="K33" s="152"/>
      <c r="L33" s="175" t="s">
        <v>109</v>
      </c>
      <c r="M33" s="176"/>
      <c r="N33" s="177"/>
      <c r="O33" s="153"/>
      <c r="P33" s="30"/>
      <c r="Q33" s="40" t="str">
        <f>IF(R33=4,"未回答",IF(R33=0,"完了","一部未回答"))</f>
        <v>未回答</v>
      </c>
      <c r="R33" s="96">
        <f>COUNTIF(G33:K33,"")+COUNTIF(O33,"")</f>
        <v>4</v>
      </c>
      <c r="S33" s="83">
        <f>G33+I33</f>
        <v>0</v>
      </c>
      <c r="T33" s="80">
        <f>E33-S33</f>
        <v>0</v>
      </c>
      <c r="U33" s="5"/>
      <c r="V33" s="5"/>
      <c r="W33" s="5"/>
      <c r="X33" s="84" t="b">
        <f>IF(AND($E33=$S33,S33&lt;&gt;0,$T33=0),1,IF($T33&gt;0,2))</f>
        <v>0</v>
      </c>
      <c r="Y33" s="2" t="str">
        <f>IF(X33=1,"ＯＫ","要チェック")</f>
        <v>要チェック</v>
      </c>
    </row>
    <row r="34" spans="2:24" ht="10.5" customHeight="1">
      <c r="B34" s="184"/>
      <c r="C34" s="57"/>
      <c r="D34" s="227" t="s">
        <v>75</v>
      </c>
      <c r="E34" s="285"/>
      <c r="F34" s="286"/>
      <c r="G34" s="286"/>
      <c r="H34" s="286"/>
      <c r="I34" s="286"/>
      <c r="J34" s="286"/>
      <c r="K34" s="286"/>
      <c r="L34" s="286"/>
      <c r="M34" s="286"/>
      <c r="N34" s="286"/>
      <c r="O34" s="287"/>
      <c r="P34" s="30"/>
      <c r="R34" s="89"/>
      <c r="T34" s="5"/>
      <c r="U34" s="5"/>
      <c r="V34" s="5"/>
      <c r="W34" s="5"/>
      <c r="X34" s="5"/>
    </row>
    <row r="35" spans="2:25" ht="19.5" customHeight="1">
      <c r="B35" s="184"/>
      <c r="C35" s="57"/>
      <c r="D35" s="288"/>
      <c r="E35" s="166"/>
      <c r="F35" s="100" t="s">
        <v>110</v>
      </c>
      <c r="G35" s="156"/>
      <c r="H35" s="101" t="s">
        <v>111</v>
      </c>
      <c r="I35" s="156"/>
      <c r="J35" s="101" t="s">
        <v>112</v>
      </c>
      <c r="K35" s="156"/>
      <c r="L35" s="175" t="s">
        <v>113</v>
      </c>
      <c r="M35" s="176"/>
      <c r="N35" s="177"/>
      <c r="O35" s="154"/>
      <c r="P35" s="30"/>
      <c r="Q35" s="40" t="str">
        <f>IF(R35=9,"未回答",IF(R35=0,"完了","一部未回答"))</f>
        <v>未回答</v>
      </c>
      <c r="R35" s="105">
        <f>COUNTIF(G35:K36,"")+COUNTIF(E36,"")+COUNTIF(O35:O36,"")</f>
        <v>9</v>
      </c>
      <c r="T35" s="5"/>
      <c r="U35" s="5"/>
      <c r="V35" s="5"/>
      <c r="W35" s="5"/>
      <c r="X35" s="84" t="b">
        <f>IF(AND($E35=$T36,T36&lt;&gt;0,$R36=0),1,IF($R36&gt;0,2))</f>
        <v>0</v>
      </c>
      <c r="Y35" s="2" t="str">
        <f>IF(X35=1,"ＯＫ","要チェック")</f>
        <v>要チェック</v>
      </c>
    </row>
    <row r="36" spans="2:25" ht="24" customHeight="1" thickBot="1">
      <c r="B36" s="184"/>
      <c r="C36" s="57"/>
      <c r="D36" s="102" t="s">
        <v>114</v>
      </c>
      <c r="E36" s="157"/>
      <c r="F36" s="103" t="s">
        <v>115</v>
      </c>
      <c r="G36" s="156"/>
      <c r="H36" s="103" t="s">
        <v>116</v>
      </c>
      <c r="I36" s="156"/>
      <c r="J36" s="103" t="s">
        <v>117</v>
      </c>
      <c r="K36" s="156"/>
      <c r="L36" s="238" t="s">
        <v>118</v>
      </c>
      <c r="M36" s="239"/>
      <c r="N36" s="240"/>
      <c r="O36" s="155"/>
      <c r="P36" s="30"/>
      <c r="R36" s="104">
        <f>T36-E35</f>
        <v>0</v>
      </c>
      <c r="S36" s="109" t="s">
        <v>81</v>
      </c>
      <c r="T36" s="110">
        <f>G35+I35+K35+O35+E36+G36+I36+K36+O36</f>
        <v>0</v>
      </c>
      <c r="U36" s="5"/>
      <c r="V36" s="5"/>
      <c r="W36" s="5"/>
      <c r="X36" s="84" t="b">
        <f>IF(AND($E35=$T36,T36&lt;&gt;0),1,IF($T36&gt;0,2))</f>
        <v>0</v>
      </c>
      <c r="Y36" s="2" t="str">
        <f>IF(X36=1,"ＯＫ","要チェック")</f>
        <v>要チェック</v>
      </c>
    </row>
    <row r="37" spans="2:25" ht="19.5" customHeight="1" thickBot="1">
      <c r="B37" s="184"/>
      <c r="C37" s="36">
        <v>-5</v>
      </c>
      <c r="D37" s="255" t="s">
        <v>69</v>
      </c>
      <c r="E37" s="255"/>
      <c r="F37" s="255"/>
      <c r="G37" s="255"/>
      <c r="H37" s="255"/>
      <c r="I37" s="255"/>
      <c r="J37" s="255"/>
      <c r="K37" s="256"/>
      <c r="L37" s="147" t="s">
        <v>13</v>
      </c>
      <c r="M37" s="147" t="s">
        <v>13</v>
      </c>
      <c r="N37" s="172"/>
      <c r="O37" s="16" t="s">
        <v>41</v>
      </c>
      <c r="P37" s="30"/>
      <c r="Q37" s="40" t="str">
        <f>IF(R37=0,"未回答",IF(R37&gt;1,"複数回答不可","完了"))</f>
        <v>未回答</v>
      </c>
      <c r="R37" s="86">
        <f>COUNTIF(L37:M37,"☑")</f>
        <v>0</v>
      </c>
      <c r="T37" s="5"/>
      <c r="U37" s="5"/>
      <c r="V37" s="5"/>
      <c r="W37" s="5"/>
      <c r="X37" s="5" t="b">
        <f>IF($L37=$U$1,1,IF($M37=$U$1,2))</f>
        <v>0</v>
      </c>
      <c r="Y37" s="2" t="str">
        <f t="shared" si="1"/>
        <v>要チェック</v>
      </c>
    </row>
    <row r="38" spans="2:24" ht="18" customHeight="1">
      <c r="B38" s="184"/>
      <c r="C38" s="55"/>
      <c r="D38" s="221">
        <f>IF(M37=$U$1,"提供していない場合は、以下に回答してください","")</f>
      </c>
      <c r="E38" s="222"/>
      <c r="F38" s="222"/>
      <c r="G38" s="222"/>
      <c r="H38" s="222"/>
      <c r="I38" s="222"/>
      <c r="J38" s="222"/>
      <c r="K38" s="223"/>
      <c r="L38" s="131" t="s">
        <v>3</v>
      </c>
      <c r="M38" s="132" t="s">
        <v>4</v>
      </c>
      <c r="N38" s="173"/>
      <c r="O38" s="137"/>
      <c r="P38" s="69"/>
      <c r="R38" s="86"/>
      <c r="T38" s="5"/>
      <c r="U38" s="5"/>
      <c r="V38" s="5"/>
      <c r="W38" s="5"/>
      <c r="X38" s="5"/>
    </row>
    <row r="39" spans="2:25" ht="19.5" customHeight="1" thickBot="1">
      <c r="B39" s="184"/>
      <c r="C39" s="55"/>
      <c r="D39" s="301" t="s">
        <v>70</v>
      </c>
      <c r="E39" s="242"/>
      <c r="F39" s="242"/>
      <c r="G39" s="242"/>
      <c r="H39" s="242"/>
      <c r="I39" s="242"/>
      <c r="J39" s="302"/>
      <c r="K39" s="303"/>
      <c r="L39" s="158" t="s">
        <v>13</v>
      </c>
      <c r="M39" s="158" t="s">
        <v>13</v>
      </c>
      <c r="N39" s="173"/>
      <c r="O39" s="138"/>
      <c r="P39" s="30"/>
      <c r="Q39" s="40" t="str">
        <f>IF($M$37=$T$1,"複数回答不可",IF(R39=1,"完了","未回答"))</f>
        <v>複数回答不可</v>
      </c>
      <c r="R39" s="86">
        <f>COUNTIF(L39:M39,"☑")</f>
        <v>0</v>
      </c>
      <c r="T39" s="5"/>
      <c r="U39" s="5"/>
      <c r="V39" s="5"/>
      <c r="W39" s="5"/>
      <c r="X39" s="5" t="b">
        <f>IF($L39=$U$1,1,IF($M39=$U$1,2))</f>
        <v>0</v>
      </c>
      <c r="Y39" s="2" t="str">
        <f t="shared" si="1"/>
        <v>要チェック</v>
      </c>
    </row>
    <row r="40" spans="2:25" ht="18.75" customHeight="1" thickBot="1">
      <c r="B40" s="184"/>
      <c r="C40" s="55"/>
      <c r="D40" s="306" t="s">
        <v>28</v>
      </c>
      <c r="E40" s="307"/>
      <c r="F40" s="307"/>
      <c r="G40" s="307"/>
      <c r="H40" s="76"/>
      <c r="I40" s="76"/>
      <c r="J40" s="81" t="s">
        <v>76</v>
      </c>
      <c r="K40" s="160"/>
      <c r="L40" s="159" t="s">
        <v>13</v>
      </c>
      <c r="M40" s="148" t="s">
        <v>13</v>
      </c>
      <c r="N40" s="173"/>
      <c r="O40" s="139"/>
      <c r="P40" s="30"/>
      <c r="Q40" s="40" t="str">
        <f>IF($M$37=$T$1,"複数回答不可",IF(R40=1,"完了","未回答"))</f>
        <v>複数回答不可</v>
      </c>
      <c r="R40" s="86">
        <f>COUNTIF(L40:M40,"☑")</f>
        <v>0</v>
      </c>
      <c r="T40" s="5"/>
      <c r="U40" s="5"/>
      <c r="V40" s="5"/>
      <c r="W40" s="5"/>
      <c r="X40" s="5" t="b">
        <f>IF($L40=$U$1,1,IF($M40=$U$1,2))</f>
        <v>0</v>
      </c>
      <c r="Y40" s="2" t="str">
        <f t="shared" si="1"/>
        <v>要チェック</v>
      </c>
    </row>
    <row r="41" spans="2:24" ht="57.75" customHeight="1">
      <c r="B41" s="184"/>
      <c r="C41" s="55"/>
      <c r="D41" s="308" t="s">
        <v>83</v>
      </c>
      <c r="E41" s="309"/>
      <c r="F41" s="309"/>
      <c r="G41" s="309"/>
      <c r="H41" s="309"/>
      <c r="I41" s="309"/>
      <c r="J41" s="309"/>
      <c r="K41" s="309"/>
      <c r="L41" s="180"/>
      <c r="M41" s="181"/>
      <c r="N41" s="173"/>
      <c r="O41" s="139"/>
      <c r="P41" s="30"/>
      <c r="R41" s="86"/>
      <c r="T41" s="5"/>
      <c r="U41" s="5"/>
      <c r="V41" s="5"/>
      <c r="W41" s="5"/>
      <c r="X41" s="5"/>
    </row>
    <row r="42" spans="2:25" ht="17.25" customHeight="1" thickBot="1">
      <c r="B42" s="184"/>
      <c r="C42" s="58"/>
      <c r="D42" s="111" t="s">
        <v>121</v>
      </c>
      <c r="E42" s="76"/>
      <c r="F42" s="76"/>
      <c r="G42" s="76"/>
      <c r="H42" s="76"/>
      <c r="I42" s="76"/>
      <c r="J42" s="76"/>
      <c r="K42" s="77"/>
      <c r="L42" s="161" t="s">
        <v>13</v>
      </c>
      <c r="M42" s="161" t="s">
        <v>13</v>
      </c>
      <c r="N42" s="173"/>
      <c r="O42" s="139"/>
      <c r="P42" s="30"/>
      <c r="Q42" s="40" t="str">
        <f>IF($M$37=$T$1,"複数回答不可",IF(R42=1,"完了","未回答"))</f>
        <v>複数回答不可</v>
      </c>
      <c r="R42" s="86">
        <f>COUNTIF(L42:M42,"☑")</f>
        <v>0</v>
      </c>
      <c r="T42" s="5"/>
      <c r="U42" s="5"/>
      <c r="V42" s="5"/>
      <c r="W42" s="5"/>
      <c r="X42" s="5" t="b">
        <f>IF($L42=$U$1,1,IF($M42=$U$1,2))</f>
        <v>0</v>
      </c>
      <c r="Y42" s="2" t="str">
        <f t="shared" si="1"/>
        <v>要チェック</v>
      </c>
    </row>
    <row r="43" spans="2:24" ht="17.25" customHeight="1" thickBot="1">
      <c r="B43" s="185"/>
      <c r="C43" s="67"/>
      <c r="D43" s="78" t="s">
        <v>57</v>
      </c>
      <c r="E43" s="79"/>
      <c r="F43" s="79"/>
      <c r="G43" s="79"/>
      <c r="H43" s="79"/>
      <c r="I43" s="79"/>
      <c r="J43" s="82" t="s">
        <v>77</v>
      </c>
      <c r="K43" s="160"/>
      <c r="L43" s="291"/>
      <c r="M43" s="292"/>
      <c r="N43" s="174"/>
      <c r="O43" s="140"/>
      <c r="P43" s="30"/>
      <c r="R43" s="86"/>
      <c r="T43" s="5"/>
      <c r="U43" s="5"/>
      <c r="V43" s="5"/>
      <c r="W43" s="5"/>
      <c r="X43" s="5"/>
    </row>
    <row r="44" spans="2:25" ht="18.75" customHeight="1" thickBot="1">
      <c r="B44" s="184" t="s">
        <v>53</v>
      </c>
      <c r="C44" s="59">
        <v>-6</v>
      </c>
      <c r="D44" s="251" t="s">
        <v>54</v>
      </c>
      <c r="E44" s="251"/>
      <c r="F44" s="251"/>
      <c r="G44" s="251"/>
      <c r="H44" s="257">
        <f>IF(L44=$U$1,"⇒(7)へ進んでください","")</f>
      </c>
      <c r="I44" s="257"/>
      <c r="J44" s="257"/>
      <c r="K44" s="257"/>
      <c r="L44" s="162" t="s">
        <v>13</v>
      </c>
      <c r="M44" s="162" t="s">
        <v>13</v>
      </c>
      <c r="N44" s="172"/>
      <c r="O44" s="39" t="s">
        <v>42</v>
      </c>
      <c r="P44" s="30"/>
      <c r="Q44" s="40" t="str">
        <f>IF(R44=0,"未回答",IF(R44&gt;1,"複数回答不可","完了"))</f>
        <v>未回答</v>
      </c>
      <c r="R44" s="86">
        <f>COUNTIF(L44:M44,"☑")</f>
        <v>0</v>
      </c>
      <c r="T44" s="5"/>
      <c r="U44" s="5"/>
      <c r="V44" s="5"/>
      <c r="W44" s="5"/>
      <c r="X44" s="5" t="b">
        <f>IF($L44=$U$1,1,IF($M44=$U$1,2))</f>
        <v>0</v>
      </c>
      <c r="Y44" s="2" t="str">
        <f t="shared" si="1"/>
        <v>要チェック</v>
      </c>
    </row>
    <row r="45" spans="2:24" ht="15" customHeight="1">
      <c r="B45" s="184"/>
      <c r="C45" s="55"/>
      <c r="D45" s="262">
        <f>IF(M44=$U$1,"該当しない項目がある場合は以下に回答してください","")</f>
      </c>
      <c r="E45" s="263"/>
      <c r="F45" s="263"/>
      <c r="G45" s="263"/>
      <c r="H45" s="263"/>
      <c r="I45" s="263"/>
      <c r="J45" s="263"/>
      <c r="K45" s="264"/>
      <c r="L45" s="92" t="s">
        <v>3</v>
      </c>
      <c r="M45" s="93" t="s">
        <v>4</v>
      </c>
      <c r="N45" s="173"/>
      <c r="O45" s="143"/>
      <c r="P45" s="69"/>
      <c r="R45" s="86"/>
      <c r="T45" s="5"/>
      <c r="U45" s="5"/>
      <c r="V45" s="5"/>
      <c r="W45" s="5"/>
      <c r="X45" s="5"/>
    </row>
    <row r="46" spans="2:25" ht="19.5" customHeight="1">
      <c r="B46" s="184"/>
      <c r="C46" s="55"/>
      <c r="D46" s="207" t="s">
        <v>20</v>
      </c>
      <c r="E46" s="207"/>
      <c r="F46" s="207"/>
      <c r="G46" s="207"/>
      <c r="H46" s="207"/>
      <c r="I46" s="207"/>
      <c r="J46" s="207"/>
      <c r="K46" s="207"/>
      <c r="L46" s="158" t="s">
        <v>13</v>
      </c>
      <c r="M46" s="148" t="s">
        <v>13</v>
      </c>
      <c r="N46" s="173"/>
      <c r="O46" s="18" t="s">
        <v>21</v>
      </c>
      <c r="P46" s="30"/>
      <c r="Q46" s="40" t="str">
        <f>IF($M$44=$T$1,"複数回答不可",IF(R46=1,"完了","未回答"))</f>
        <v>複数回答不可</v>
      </c>
      <c r="R46" s="86">
        <f>COUNTIF(L46:M46,"☑")</f>
        <v>0</v>
      </c>
      <c r="T46" s="5"/>
      <c r="U46" s="5"/>
      <c r="V46" s="5"/>
      <c r="W46" s="5"/>
      <c r="X46" s="5" t="b">
        <f>IF($L46=$U$1,1,IF($M46=$U$1,2))</f>
        <v>0</v>
      </c>
      <c r="Y46" s="2" t="str">
        <f t="shared" si="1"/>
        <v>要チェック</v>
      </c>
    </row>
    <row r="47" spans="2:25" ht="19.5" customHeight="1">
      <c r="B47" s="184"/>
      <c r="C47" s="55"/>
      <c r="D47" s="208" t="s">
        <v>29</v>
      </c>
      <c r="E47" s="208"/>
      <c r="F47" s="208"/>
      <c r="G47" s="208"/>
      <c r="H47" s="208"/>
      <c r="I47" s="208"/>
      <c r="J47" s="208"/>
      <c r="K47" s="208"/>
      <c r="L47" s="161" t="s">
        <v>13</v>
      </c>
      <c r="M47" s="149" t="s">
        <v>13</v>
      </c>
      <c r="N47" s="173"/>
      <c r="O47" s="18" t="s">
        <v>22</v>
      </c>
      <c r="P47" s="30"/>
      <c r="Q47" s="40" t="str">
        <f>IF($M$44=$T$1,"複数回答不可",IF(R47=1,"完了","未回答"))</f>
        <v>複数回答不可</v>
      </c>
      <c r="R47" s="86">
        <f>COUNTIF(L47:M47,"☑")</f>
        <v>0</v>
      </c>
      <c r="T47" s="5"/>
      <c r="U47" s="5"/>
      <c r="V47" s="5"/>
      <c r="W47" s="5"/>
      <c r="X47" s="5" t="b">
        <f>IF($L47=$U$1,1,IF($M47=$U$1,2))</f>
        <v>0</v>
      </c>
      <c r="Y47" s="2" t="str">
        <f t="shared" si="1"/>
        <v>要チェック</v>
      </c>
    </row>
    <row r="48" spans="2:25" ht="19.5" customHeight="1">
      <c r="B48" s="184"/>
      <c r="C48" s="55"/>
      <c r="D48" s="208" t="s">
        <v>84</v>
      </c>
      <c r="E48" s="208"/>
      <c r="F48" s="208"/>
      <c r="G48" s="208"/>
      <c r="H48" s="208"/>
      <c r="I48" s="208"/>
      <c r="J48" s="208"/>
      <c r="K48" s="208"/>
      <c r="L48" s="161" t="s">
        <v>13</v>
      </c>
      <c r="M48" s="149" t="s">
        <v>13</v>
      </c>
      <c r="N48" s="173"/>
      <c r="O48" s="18" t="s">
        <v>23</v>
      </c>
      <c r="P48" s="30"/>
      <c r="Q48" s="40" t="str">
        <f>IF($M$44=$T$1,"複数回答不可",IF(R48=1,"完了","未回答"))</f>
        <v>複数回答不可</v>
      </c>
      <c r="R48" s="86">
        <f>COUNTIF(L48:M48,"☑")</f>
        <v>0</v>
      </c>
      <c r="T48" s="5"/>
      <c r="U48" s="5"/>
      <c r="V48" s="5"/>
      <c r="W48" s="5"/>
      <c r="X48" s="5" t="b">
        <f>IF($L48=$U$1,1,IF($M48=$U$1,2))</f>
        <v>0</v>
      </c>
      <c r="Y48" s="2" t="str">
        <f t="shared" si="1"/>
        <v>要チェック</v>
      </c>
    </row>
    <row r="49" spans="2:25" ht="19.5" customHeight="1" thickBot="1">
      <c r="B49" s="184"/>
      <c r="C49" s="55"/>
      <c r="D49" s="313" t="s">
        <v>85</v>
      </c>
      <c r="E49" s="313"/>
      <c r="F49" s="313"/>
      <c r="G49" s="313"/>
      <c r="H49" s="313"/>
      <c r="I49" s="313"/>
      <c r="J49" s="313"/>
      <c r="K49" s="313"/>
      <c r="L49" s="149" t="s">
        <v>13</v>
      </c>
      <c r="M49" s="149" t="s">
        <v>13</v>
      </c>
      <c r="N49" s="174"/>
      <c r="O49" s="35" t="s">
        <v>24</v>
      </c>
      <c r="P49" s="30"/>
      <c r="Q49" s="40" t="str">
        <f>IF($M$44=$T$1,"複数回答不可",IF(R49=1,"完了","未回答"))</f>
        <v>複数回答不可</v>
      </c>
      <c r="R49" s="86">
        <f>COUNTIF(L49:M49,"☑")</f>
        <v>0</v>
      </c>
      <c r="T49" s="5"/>
      <c r="U49" s="5"/>
      <c r="V49" s="5"/>
      <c r="W49" s="5"/>
      <c r="X49" s="5" t="b">
        <f>IF($L49=$U$1,1,IF($M49=$U$1,2))</f>
        <v>0</v>
      </c>
      <c r="Y49" s="2" t="str">
        <f t="shared" si="1"/>
        <v>要チェック</v>
      </c>
    </row>
    <row r="50" spans="2:25" ht="19.5" customHeight="1">
      <c r="B50" s="184"/>
      <c r="C50" s="225">
        <v>-7</v>
      </c>
      <c r="D50" s="314" t="s">
        <v>96</v>
      </c>
      <c r="E50" s="213"/>
      <c r="F50" s="213"/>
      <c r="G50" s="213"/>
      <c r="H50" s="258">
        <f>IF(L50=$U$1,"⇒(8)へ進んでください","")</f>
      </c>
      <c r="I50" s="258"/>
      <c r="J50" s="258"/>
      <c r="K50" s="259"/>
      <c r="L50" s="178" t="s">
        <v>13</v>
      </c>
      <c r="M50" s="178" t="s">
        <v>13</v>
      </c>
      <c r="N50" s="172"/>
      <c r="O50" s="202" t="s">
        <v>42</v>
      </c>
      <c r="P50" s="30"/>
      <c r="Q50" s="40" t="str">
        <f>IF(R50=0,"未回答",IF(R50&gt;1,"複数回答不可","完了"))</f>
        <v>未回答</v>
      </c>
      <c r="R50" s="86">
        <f>COUNTIF(L50:M50,"☑")</f>
        <v>0</v>
      </c>
      <c r="T50" s="5"/>
      <c r="U50" s="5"/>
      <c r="V50" s="5"/>
      <c r="W50" s="5"/>
      <c r="X50" s="5" t="b">
        <f>IF($L50=$U$1,1,IF($M50=$U$1,2))</f>
        <v>0</v>
      </c>
      <c r="Y50" s="2" t="str">
        <f t="shared" si="1"/>
        <v>要チェック</v>
      </c>
    </row>
    <row r="51" spans="2:24" ht="19.5" customHeight="1" thickBot="1">
      <c r="B51" s="184"/>
      <c r="C51" s="226"/>
      <c r="D51" s="251"/>
      <c r="E51" s="251"/>
      <c r="F51" s="251"/>
      <c r="G51" s="251"/>
      <c r="H51" s="260"/>
      <c r="I51" s="260"/>
      <c r="J51" s="260"/>
      <c r="K51" s="261"/>
      <c r="L51" s="179"/>
      <c r="M51" s="179"/>
      <c r="N51" s="173"/>
      <c r="O51" s="203"/>
      <c r="P51" s="30"/>
      <c r="R51" s="86"/>
      <c r="T51" s="5"/>
      <c r="U51" s="5"/>
      <c r="V51" s="5"/>
      <c r="W51" s="5"/>
      <c r="X51" s="5"/>
    </row>
    <row r="52" spans="2:24" ht="15.75" customHeight="1">
      <c r="B52" s="184"/>
      <c r="C52" s="60"/>
      <c r="D52" s="262">
        <f>IF(M50=$U$1,"前払金が発生する場合は以下に回答してください","")</f>
      </c>
      <c r="E52" s="263"/>
      <c r="F52" s="263"/>
      <c r="G52" s="263"/>
      <c r="H52" s="263"/>
      <c r="I52" s="263"/>
      <c r="J52" s="263"/>
      <c r="K52" s="264"/>
      <c r="L52" s="92"/>
      <c r="M52" s="93"/>
      <c r="N52" s="173"/>
      <c r="O52" s="143"/>
      <c r="P52" s="69"/>
      <c r="R52" s="86"/>
      <c r="T52" s="5"/>
      <c r="U52" s="5"/>
      <c r="V52" s="5"/>
      <c r="W52" s="5"/>
      <c r="X52" s="5"/>
    </row>
    <row r="53" spans="2:25" ht="19.5" customHeight="1">
      <c r="B53" s="184"/>
      <c r="C53" s="55"/>
      <c r="D53" s="207" t="s">
        <v>20</v>
      </c>
      <c r="E53" s="207"/>
      <c r="F53" s="207"/>
      <c r="G53" s="207"/>
      <c r="H53" s="207"/>
      <c r="I53" s="207"/>
      <c r="J53" s="207"/>
      <c r="K53" s="207"/>
      <c r="L53" s="158" t="s">
        <v>13</v>
      </c>
      <c r="M53" s="148" t="s">
        <v>13</v>
      </c>
      <c r="N53" s="173"/>
      <c r="O53" s="18" t="s">
        <v>30</v>
      </c>
      <c r="P53" s="30"/>
      <c r="Q53" s="40" t="str">
        <f>IF($M$50=$T$1,"複数回答不可",IF(R53=1,"完了","未回答"))</f>
        <v>複数回答不可</v>
      </c>
      <c r="R53" s="86">
        <f>COUNTIF(L53:M53,"☑")</f>
        <v>0</v>
      </c>
      <c r="T53" s="5"/>
      <c r="U53" s="5"/>
      <c r="V53" s="5"/>
      <c r="W53" s="5"/>
      <c r="X53" s="5" t="b">
        <f>IF($L53=$U$1,1,IF($M53=$U$1,2))</f>
        <v>0</v>
      </c>
      <c r="Y53" s="2" t="str">
        <f t="shared" si="1"/>
        <v>要チェック</v>
      </c>
    </row>
    <row r="54" spans="2:25" ht="19.5" customHeight="1">
      <c r="B54" s="184"/>
      <c r="C54" s="55"/>
      <c r="D54" s="208" t="s">
        <v>44</v>
      </c>
      <c r="E54" s="208"/>
      <c r="F54" s="208"/>
      <c r="G54" s="208"/>
      <c r="H54" s="208"/>
      <c r="I54" s="208"/>
      <c r="J54" s="208"/>
      <c r="K54" s="208"/>
      <c r="L54" s="161" t="s">
        <v>13</v>
      </c>
      <c r="M54" s="149" t="s">
        <v>13</v>
      </c>
      <c r="N54" s="173"/>
      <c r="O54" s="18" t="s">
        <v>43</v>
      </c>
      <c r="P54" s="30"/>
      <c r="Q54" s="40" t="str">
        <f>IF($M$50=$T$1,"複数回答不可",IF(R54=1,"完了","未回答"))</f>
        <v>複数回答不可</v>
      </c>
      <c r="R54" s="86">
        <f>COUNTIF(L54:M54,"☑")</f>
        <v>0</v>
      </c>
      <c r="T54" s="5"/>
      <c r="U54" s="5"/>
      <c r="V54" s="5"/>
      <c r="W54" s="5"/>
      <c r="X54" s="5" t="b">
        <f>IF($L54=$U$1,1,IF($M54=$U$1,2))</f>
        <v>0</v>
      </c>
      <c r="Y54" s="2" t="str">
        <f t="shared" si="1"/>
        <v>要チェック</v>
      </c>
    </row>
    <row r="55" spans="2:25" ht="19.5" customHeight="1" thickBot="1">
      <c r="B55" s="185"/>
      <c r="C55" s="61"/>
      <c r="D55" s="208" t="s">
        <v>45</v>
      </c>
      <c r="E55" s="208"/>
      <c r="F55" s="208"/>
      <c r="G55" s="208"/>
      <c r="H55" s="208"/>
      <c r="I55" s="208"/>
      <c r="J55" s="208"/>
      <c r="K55" s="208"/>
      <c r="L55" s="161" t="s">
        <v>13</v>
      </c>
      <c r="M55" s="149" t="s">
        <v>13</v>
      </c>
      <c r="N55" s="174"/>
      <c r="O55" s="18" t="s">
        <v>43</v>
      </c>
      <c r="P55" s="30"/>
      <c r="Q55" s="40" t="str">
        <f>IF($M$50=$T$1,"複数回答不可",IF(R55=1,"完了","未回答"))</f>
        <v>複数回答不可</v>
      </c>
      <c r="R55" s="86">
        <f>COUNTIF(L55:M55,"☑")</f>
        <v>0</v>
      </c>
      <c r="T55" s="5"/>
      <c r="U55" s="5"/>
      <c r="V55" s="5"/>
      <c r="W55" s="5"/>
      <c r="X55" s="5" t="b">
        <f>IF($L55=$U$1,1,IF($M55=$U$1,2))</f>
        <v>0</v>
      </c>
      <c r="Y55" s="2" t="str">
        <f t="shared" si="1"/>
        <v>要チェック</v>
      </c>
    </row>
    <row r="56" spans="2:25" ht="19.5" customHeight="1">
      <c r="B56" s="231" t="s">
        <v>1</v>
      </c>
      <c r="C56" s="62">
        <v>-8</v>
      </c>
      <c r="D56" s="268" t="s">
        <v>35</v>
      </c>
      <c r="E56" s="268"/>
      <c r="F56" s="268"/>
      <c r="G56" s="268"/>
      <c r="H56" s="268"/>
      <c r="I56" s="268"/>
      <c r="J56" s="268"/>
      <c r="K56" s="269"/>
      <c r="L56" s="150" t="s">
        <v>13</v>
      </c>
      <c r="M56" s="150" t="s">
        <v>13</v>
      </c>
      <c r="N56" s="172"/>
      <c r="O56" s="13" t="s">
        <v>31</v>
      </c>
      <c r="P56" s="71"/>
      <c r="Q56" s="40" t="str">
        <f>IF(R56=0,"未回答",IF(R56&gt;1,"複数回答不可","完了"))</f>
        <v>未回答</v>
      </c>
      <c r="R56" s="86">
        <f>COUNTIF(L56:M56,"☑")</f>
        <v>0</v>
      </c>
      <c r="T56" s="5"/>
      <c r="U56" s="5"/>
      <c r="V56" s="5"/>
      <c r="W56" s="5"/>
      <c r="X56" s="5" t="b">
        <f>IF($L56=$U$1,1,IF($M56=$U$1,2))</f>
        <v>0</v>
      </c>
      <c r="Y56" s="2" t="str">
        <f t="shared" si="1"/>
        <v>要チェック</v>
      </c>
    </row>
    <row r="57" spans="2:24" ht="18.75" customHeight="1" thickBot="1">
      <c r="B57" s="232"/>
      <c r="C57" s="41"/>
      <c r="D57" s="297" t="s">
        <v>91</v>
      </c>
      <c r="E57" s="297"/>
      <c r="F57" s="297"/>
      <c r="G57" s="297"/>
      <c r="H57" s="297"/>
      <c r="I57" s="297"/>
      <c r="J57" s="297"/>
      <c r="K57" s="298"/>
      <c r="L57" s="94"/>
      <c r="M57" s="95"/>
      <c r="N57" s="174"/>
      <c r="O57" s="136"/>
      <c r="P57" s="30"/>
      <c r="R57" s="86"/>
      <c r="T57" s="5"/>
      <c r="U57" s="5"/>
      <c r="V57" s="5"/>
      <c r="W57" s="5"/>
      <c r="X57" s="5"/>
    </row>
    <row r="58" spans="2:25" ht="19.5" customHeight="1" thickBot="1">
      <c r="B58" s="275" t="s">
        <v>46</v>
      </c>
      <c r="C58" s="63">
        <v>-9</v>
      </c>
      <c r="D58" s="270" t="s">
        <v>87</v>
      </c>
      <c r="E58" s="270"/>
      <c r="F58" s="270"/>
      <c r="G58" s="270"/>
      <c r="H58" s="270"/>
      <c r="I58" s="270"/>
      <c r="J58" s="270"/>
      <c r="K58" s="271"/>
      <c r="L58" s="147" t="s">
        <v>13</v>
      </c>
      <c r="M58" s="147" t="s">
        <v>13</v>
      </c>
      <c r="N58" s="172"/>
      <c r="O58" s="12" t="s">
        <v>43</v>
      </c>
      <c r="P58" s="71"/>
      <c r="Q58" s="40" t="str">
        <f aca="true" t="shared" si="2" ref="Q58:Q68">IF(R58=0,"未回答",IF(R58&gt;1,"複数回答不可","完了"))</f>
        <v>未回答</v>
      </c>
      <c r="R58" s="86">
        <f>COUNTIF(L58:M58,"☑")</f>
        <v>0</v>
      </c>
      <c r="S58" s="144" t="s">
        <v>52</v>
      </c>
      <c r="T58" s="5"/>
      <c r="U58" s="5"/>
      <c r="V58" s="5"/>
      <c r="W58" s="5"/>
      <c r="X58" s="5" t="b">
        <f>IF($L58=$U$1,1,IF($M58=$U$1,2))</f>
        <v>0</v>
      </c>
      <c r="Y58" s="2" t="str">
        <f t="shared" si="1"/>
        <v>要チェック</v>
      </c>
    </row>
    <row r="59" spans="2:25" ht="17.25" customHeight="1" thickBot="1">
      <c r="B59" s="276"/>
      <c r="C59" s="62">
        <v>-10</v>
      </c>
      <c r="D59" s="295" t="s">
        <v>71</v>
      </c>
      <c r="E59" s="295"/>
      <c r="F59" s="295"/>
      <c r="G59" s="295"/>
      <c r="H59" s="295"/>
      <c r="I59" s="295"/>
      <c r="J59" s="295"/>
      <c r="K59" s="296"/>
      <c r="L59" s="164" t="s">
        <v>13</v>
      </c>
      <c r="M59" s="164" t="s">
        <v>13</v>
      </c>
      <c r="N59" s="173"/>
      <c r="O59" s="12" t="s">
        <v>43</v>
      </c>
      <c r="P59" s="71"/>
      <c r="Q59" s="40" t="str">
        <f t="shared" si="2"/>
        <v>未回答</v>
      </c>
      <c r="R59" s="86">
        <f>COUNTIF(L59:M59,"☑")</f>
        <v>0</v>
      </c>
      <c r="T59" s="5"/>
      <c r="U59" s="5"/>
      <c r="V59" s="5"/>
      <c r="W59" s="5"/>
      <c r="X59" s="5" t="b">
        <f>IF($L59=$U$1,1,IF($M59=$U$1,2))</f>
        <v>0</v>
      </c>
      <c r="Y59" s="2" t="str">
        <f t="shared" si="1"/>
        <v>要チェック</v>
      </c>
    </row>
    <row r="60" spans="2:24" ht="14.25" customHeight="1" thickBot="1">
      <c r="B60" s="276"/>
      <c r="C60" s="64"/>
      <c r="D60" s="265" t="s">
        <v>58</v>
      </c>
      <c r="E60" s="265"/>
      <c r="F60" s="265"/>
      <c r="G60" s="265"/>
      <c r="H60" s="265"/>
      <c r="I60" s="265"/>
      <c r="J60" s="265"/>
      <c r="K60" s="266"/>
      <c r="L60" s="167"/>
      <c r="M60" s="168"/>
      <c r="N60" s="173"/>
      <c r="O60" s="141"/>
      <c r="P60" s="71"/>
      <c r="R60" s="86"/>
      <c r="T60" s="5"/>
      <c r="U60" s="5"/>
      <c r="V60" s="5"/>
      <c r="W60" s="5"/>
      <c r="X60" s="5"/>
    </row>
    <row r="61" spans="2:25" ht="19.5" customHeight="1" thickBot="1">
      <c r="B61" s="277"/>
      <c r="C61" s="64">
        <v>-11</v>
      </c>
      <c r="D61" s="255" t="s">
        <v>60</v>
      </c>
      <c r="E61" s="255"/>
      <c r="F61" s="255"/>
      <c r="G61" s="255"/>
      <c r="H61" s="255"/>
      <c r="I61" s="255"/>
      <c r="J61" s="255"/>
      <c r="K61" s="256"/>
      <c r="L61" s="147" t="s">
        <v>13</v>
      </c>
      <c r="M61" s="147" t="s">
        <v>13</v>
      </c>
      <c r="N61" s="174"/>
      <c r="O61" s="12" t="s">
        <v>59</v>
      </c>
      <c r="P61" s="71"/>
      <c r="Q61" s="40" t="str">
        <f>IF(R61=0,"未回答",IF(R61&gt;1,"複数回答不可","完了"))</f>
        <v>未回答</v>
      </c>
      <c r="R61" s="86">
        <f>COUNTIF(L61:M61,"☑")</f>
        <v>0</v>
      </c>
      <c r="T61" s="5"/>
      <c r="U61" s="5"/>
      <c r="V61" s="5"/>
      <c r="W61" s="5"/>
      <c r="X61" s="5" t="b">
        <f>IF($L61=$U$1,1,IF($M61=$U$1,2))</f>
        <v>0</v>
      </c>
      <c r="Y61" s="2" t="str">
        <f t="shared" si="1"/>
        <v>要チェック</v>
      </c>
    </row>
    <row r="62" spans="2:25" ht="19.5" customHeight="1" thickBot="1">
      <c r="B62" s="272" t="s">
        <v>12</v>
      </c>
      <c r="C62" s="65">
        <v>-12</v>
      </c>
      <c r="D62" s="187" t="s">
        <v>90</v>
      </c>
      <c r="E62" s="187"/>
      <c r="F62" s="187"/>
      <c r="G62" s="187"/>
      <c r="H62" s="187"/>
      <c r="I62" s="187"/>
      <c r="J62" s="187"/>
      <c r="K62" s="188"/>
      <c r="L62" s="147" t="s">
        <v>13</v>
      </c>
      <c r="M62" s="147" t="s">
        <v>13</v>
      </c>
      <c r="N62" s="173"/>
      <c r="O62" s="12" t="s">
        <v>47</v>
      </c>
      <c r="P62" s="71"/>
      <c r="Q62" s="40" t="str">
        <f>IF(R62=0,"未回答",IF(R62&gt;1,"複数回答不可","完了"))</f>
        <v>未回答</v>
      </c>
      <c r="R62" s="86">
        <f>COUNTIF(L62:M62,"☑")</f>
        <v>0</v>
      </c>
      <c r="T62" s="5"/>
      <c r="U62" s="5"/>
      <c r="V62" s="5"/>
      <c r="W62" s="5"/>
      <c r="X62" s="5" t="b">
        <f>IF($L62=$U$1,1,IF($M62=$U$1,2))</f>
        <v>0</v>
      </c>
      <c r="Y62" s="2" t="str">
        <f t="shared" si="1"/>
        <v>要チェック</v>
      </c>
    </row>
    <row r="63" spans="2:25" ht="19.5" customHeight="1" thickBot="1">
      <c r="B63" s="273"/>
      <c r="C63" s="65">
        <v>-13</v>
      </c>
      <c r="D63" s="187" t="s">
        <v>48</v>
      </c>
      <c r="E63" s="187"/>
      <c r="F63" s="187"/>
      <c r="G63" s="187"/>
      <c r="H63" s="187"/>
      <c r="I63" s="187"/>
      <c r="J63" s="187"/>
      <c r="K63" s="188"/>
      <c r="L63" s="147" t="s">
        <v>13</v>
      </c>
      <c r="M63" s="147" t="s">
        <v>13</v>
      </c>
      <c r="N63" s="173"/>
      <c r="O63" s="12" t="s">
        <v>47</v>
      </c>
      <c r="P63" s="71"/>
      <c r="Q63" s="40" t="str">
        <f t="shared" si="2"/>
        <v>未回答</v>
      </c>
      <c r="R63" s="86">
        <f>COUNTIF(L63:M63,"☑")</f>
        <v>0</v>
      </c>
      <c r="T63" s="5"/>
      <c r="U63" s="5"/>
      <c r="V63" s="5"/>
      <c r="W63" s="5"/>
      <c r="X63" s="5" t="b">
        <f>IF($L63=$U$1,1,IF($M63=$U$1,2))</f>
        <v>0</v>
      </c>
      <c r="Y63" s="2" t="str">
        <f t="shared" si="1"/>
        <v>要チェック</v>
      </c>
    </row>
    <row r="64" spans="2:25" ht="19.5" customHeight="1" thickBot="1">
      <c r="B64" s="273"/>
      <c r="C64" s="65">
        <v>-14</v>
      </c>
      <c r="D64" s="187" t="s">
        <v>49</v>
      </c>
      <c r="E64" s="187"/>
      <c r="F64" s="187"/>
      <c r="G64" s="187"/>
      <c r="H64" s="187"/>
      <c r="I64" s="187"/>
      <c r="J64" s="187"/>
      <c r="K64" s="188"/>
      <c r="L64" s="147" t="s">
        <v>13</v>
      </c>
      <c r="M64" s="147" t="s">
        <v>13</v>
      </c>
      <c r="N64" s="173"/>
      <c r="O64" s="12" t="s">
        <v>47</v>
      </c>
      <c r="P64" s="71"/>
      <c r="Q64" s="40" t="str">
        <f t="shared" si="2"/>
        <v>未回答</v>
      </c>
      <c r="R64" s="86">
        <f>COUNTIF(L64:M64,"☑")</f>
        <v>0</v>
      </c>
      <c r="T64" s="5"/>
      <c r="U64" s="5"/>
      <c r="V64" s="5"/>
      <c r="W64" s="5"/>
      <c r="X64" s="5" t="b">
        <f>IF($L64=$U$1,1,IF($M64=$U$1,2))</f>
        <v>0</v>
      </c>
      <c r="Y64" s="2" t="str">
        <f t="shared" si="1"/>
        <v>要チェック</v>
      </c>
    </row>
    <row r="65" spans="2:25" ht="18" customHeight="1">
      <c r="B65" s="273"/>
      <c r="C65" s="225">
        <v>-15</v>
      </c>
      <c r="D65" s="278" t="s">
        <v>97</v>
      </c>
      <c r="E65" s="278"/>
      <c r="F65" s="278"/>
      <c r="G65" s="278"/>
      <c r="H65" s="278"/>
      <c r="I65" s="278"/>
      <c r="J65" s="278"/>
      <c r="K65" s="279"/>
      <c r="L65" s="150" t="s">
        <v>13</v>
      </c>
      <c r="M65" s="150" t="s">
        <v>13</v>
      </c>
      <c r="N65" s="173"/>
      <c r="O65" s="13" t="s">
        <v>47</v>
      </c>
      <c r="P65" s="71"/>
      <c r="Q65" s="40" t="str">
        <f t="shared" si="2"/>
        <v>未回答</v>
      </c>
      <c r="R65" s="86">
        <f>COUNTIF(L65:M65,"☑")</f>
        <v>0</v>
      </c>
      <c r="T65" s="5"/>
      <c r="U65" s="5"/>
      <c r="V65" s="5"/>
      <c r="W65" s="5"/>
      <c r="X65" s="5" t="b">
        <f>IF($L65=$U$1,1,IF($M65=$U$1,2))</f>
        <v>0</v>
      </c>
      <c r="Y65" s="2" t="str">
        <f t="shared" si="1"/>
        <v>要チェック</v>
      </c>
    </row>
    <row r="66" spans="2:24" ht="14.25" customHeight="1" thickBot="1">
      <c r="B66" s="273"/>
      <c r="C66" s="226"/>
      <c r="D66" s="280"/>
      <c r="E66" s="280"/>
      <c r="F66" s="280"/>
      <c r="G66" s="280"/>
      <c r="H66" s="280"/>
      <c r="I66" s="280"/>
      <c r="J66" s="280"/>
      <c r="K66" s="281"/>
      <c r="L66" s="94"/>
      <c r="M66" s="95"/>
      <c r="N66" s="173"/>
      <c r="O66" s="136"/>
      <c r="P66" s="30"/>
      <c r="R66" s="86"/>
      <c r="T66" s="5"/>
      <c r="U66" s="5"/>
      <c r="V66" s="5"/>
      <c r="W66" s="5"/>
      <c r="X66" s="5"/>
    </row>
    <row r="67" spans="2:25" ht="19.5" customHeight="1" thickBot="1">
      <c r="B67" s="273"/>
      <c r="C67" s="65">
        <v>-16</v>
      </c>
      <c r="D67" s="187" t="s">
        <v>50</v>
      </c>
      <c r="E67" s="187"/>
      <c r="F67" s="187"/>
      <c r="G67" s="187"/>
      <c r="H67" s="187"/>
      <c r="I67" s="187"/>
      <c r="J67" s="187"/>
      <c r="K67" s="188"/>
      <c r="L67" s="147" t="s">
        <v>13</v>
      </c>
      <c r="M67" s="147" t="s">
        <v>13</v>
      </c>
      <c r="N67" s="173"/>
      <c r="O67" s="12" t="s">
        <v>47</v>
      </c>
      <c r="P67" s="71"/>
      <c r="Q67" s="40" t="str">
        <f t="shared" si="2"/>
        <v>未回答</v>
      </c>
      <c r="R67" s="86">
        <f>COUNTIF(L67:M67,"☑")</f>
        <v>0</v>
      </c>
      <c r="T67" s="5"/>
      <c r="U67" s="5"/>
      <c r="V67" s="5"/>
      <c r="W67" s="5"/>
      <c r="X67" s="5" t="b">
        <f>IF($L67=$U$1,1,IF($M67=$U$1,2))</f>
        <v>0</v>
      </c>
      <c r="Y67" s="2" t="str">
        <f t="shared" si="1"/>
        <v>要チェック</v>
      </c>
    </row>
    <row r="68" spans="2:25" ht="19.5" customHeight="1" thickBot="1">
      <c r="B68" s="273"/>
      <c r="C68" s="65">
        <v>-17</v>
      </c>
      <c r="D68" s="187" t="s">
        <v>51</v>
      </c>
      <c r="E68" s="187"/>
      <c r="F68" s="187"/>
      <c r="G68" s="187"/>
      <c r="H68" s="187"/>
      <c r="I68" s="187"/>
      <c r="J68" s="187"/>
      <c r="K68" s="188"/>
      <c r="L68" s="147" t="s">
        <v>13</v>
      </c>
      <c r="M68" s="147" t="s">
        <v>13</v>
      </c>
      <c r="N68" s="174"/>
      <c r="O68" s="12" t="s">
        <v>47</v>
      </c>
      <c r="P68" s="71"/>
      <c r="Q68" s="40" t="str">
        <f t="shared" si="2"/>
        <v>未回答</v>
      </c>
      <c r="R68" s="86">
        <f>COUNTIF(L68:M68,"☑")</f>
        <v>0</v>
      </c>
      <c r="T68" s="5"/>
      <c r="U68" s="5"/>
      <c r="V68" s="5"/>
      <c r="W68" s="5"/>
      <c r="X68" s="5" t="b">
        <f>IF($L68=$U$1,1,IF($M68=$U$1,2))</f>
        <v>0</v>
      </c>
      <c r="Y68" s="2" t="str">
        <f t="shared" si="1"/>
        <v>要チェック</v>
      </c>
    </row>
    <row r="69" spans="2:25" ht="28.5" customHeight="1" thickBot="1">
      <c r="B69" s="274"/>
      <c r="C69" s="66">
        <v>-18</v>
      </c>
      <c r="D69" s="200" t="s">
        <v>89</v>
      </c>
      <c r="E69" s="200"/>
      <c r="F69" s="200"/>
      <c r="G69" s="200"/>
      <c r="H69" s="200"/>
      <c r="I69" s="200"/>
      <c r="J69" s="200"/>
      <c r="K69" s="201"/>
      <c r="L69" s="147" t="s">
        <v>13</v>
      </c>
      <c r="M69" s="147" t="s">
        <v>13</v>
      </c>
      <c r="N69" s="163" t="s">
        <v>103</v>
      </c>
      <c r="O69" s="12" t="s">
        <v>47</v>
      </c>
      <c r="P69" s="71"/>
      <c r="Q69" s="40" t="str">
        <f>IF(R69=0,"未回答",IF(R69&gt;1,"複数回答不可","完了"))</f>
        <v>未回答</v>
      </c>
      <c r="R69" s="86">
        <f>COUNTIF(L69:M69,"☑")</f>
        <v>0</v>
      </c>
      <c r="T69" s="5"/>
      <c r="U69" s="5"/>
      <c r="V69" s="5"/>
      <c r="W69" s="5"/>
      <c r="X69" s="5" t="b">
        <f>IF($L69=$U$1,1,IF($M69=$U$1,2))</f>
        <v>0</v>
      </c>
      <c r="Y69" s="2" t="str">
        <f t="shared" si="1"/>
        <v>要チェック</v>
      </c>
    </row>
    <row r="70" spans="2:25" ht="19.5" customHeight="1">
      <c r="B70" s="231" t="s">
        <v>122</v>
      </c>
      <c r="C70" s="73">
        <v>-19</v>
      </c>
      <c r="D70" s="289" t="s">
        <v>72</v>
      </c>
      <c r="E70" s="289"/>
      <c r="F70" s="289"/>
      <c r="G70" s="289"/>
      <c r="H70" s="289"/>
      <c r="I70" s="289"/>
      <c r="J70" s="289"/>
      <c r="K70" s="290"/>
      <c r="L70" s="150" t="s">
        <v>13</v>
      </c>
      <c r="M70" s="150" t="s">
        <v>13</v>
      </c>
      <c r="N70" s="172"/>
      <c r="O70" s="13" t="s">
        <v>73</v>
      </c>
      <c r="P70" s="30"/>
      <c r="Q70" s="40" t="str">
        <f>IF(R70=0,"未回答",IF(R70&gt;1,"複数回答不可","完了"))</f>
        <v>未回答</v>
      </c>
      <c r="R70" s="86">
        <f>COUNTIF(L70:M70,"☑")</f>
        <v>0</v>
      </c>
      <c r="T70" s="5"/>
      <c r="U70" s="5"/>
      <c r="V70" s="5"/>
      <c r="W70" s="5"/>
      <c r="X70" s="5" t="b">
        <f>IF($L70=$U$1,1,IF($M70=$U$1,2))</f>
        <v>0</v>
      </c>
      <c r="Y70" s="2" t="str">
        <f>IF(X70=1,"有料該当",IF(X70=2,"ＯＫ","要チェック"))</f>
        <v>要チェック</v>
      </c>
    </row>
    <row r="71" spans="2:24" ht="17.25" customHeight="1" thickBot="1">
      <c r="B71" s="232"/>
      <c r="C71" s="74"/>
      <c r="D71" s="233" t="s">
        <v>88</v>
      </c>
      <c r="E71" s="233"/>
      <c r="F71" s="233"/>
      <c r="G71" s="233"/>
      <c r="H71" s="233"/>
      <c r="I71" s="233"/>
      <c r="J71" s="233"/>
      <c r="K71" s="234"/>
      <c r="L71" s="94" t="s">
        <v>3</v>
      </c>
      <c r="M71" s="95" t="s">
        <v>4</v>
      </c>
      <c r="N71" s="174"/>
      <c r="O71" s="142"/>
      <c r="P71" s="30"/>
      <c r="R71" s="86"/>
      <c r="T71" s="5"/>
      <c r="U71" s="5"/>
      <c r="V71" s="5"/>
      <c r="W71" s="5"/>
      <c r="X71" s="5"/>
    </row>
    <row r="72" spans="1:18" ht="12">
      <c r="A72" s="119"/>
      <c r="B72" s="113"/>
      <c r="C72" s="127"/>
      <c r="D72" s="127"/>
      <c r="E72" s="127"/>
      <c r="F72" s="127"/>
      <c r="G72" s="127"/>
      <c r="H72" s="127"/>
      <c r="I72" s="282"/>
      <c r="J72" s="282"/>
      <c r="K72" s="282"/>
      <c r="L72" s="282"/>
      <c r="M72" s="282"/>
      <c r="N72" s="282"/>
      <c r="O72" s="282"/>
      <c r="P72" s="120"/>
      <c r="R72" s="86"/>
    </row>
    <row r="73" spans="1:18" ht="15" customHeight="1">
      <c r="A73" s="119"/>
      <c r="B73" s="283" t="s">
        <v>129</v>
      </c>
      <c r="C73" s="284"/>
      <c r="D73" s="284"/>
      <c r="E73" s="284"/>
      <c r="F73" s="284"/>
      <c r="G73" s="284"/>
      <c r="H73" s="284"/>
      <c r="I73" s="284"/>
      <c r="J73" s="284"/>
      <c r="K73" s="284"/>
      <c r="L73" s="284"/>
      <c r="M73" s="284"/>
      <c r="N73" s="284"/>
      <c r="O73" s="284"/>
      <c r="P73" s="120"/>
      <c r="R73" s="86">
        <f>SUM(R11:R72)</f>
        <v>13</v>
      </c>
    </row>
    <row r="74" spans="1:25" s="4" customFormat="1" ht="13.5">
      <c r="A74" s="19"/>
      <c r="B74" s="283" t="s">
        <v>130</v>
      </c>
      <c r="C74" s="284"/>
      <c r="D74" s="284"/>
      <c r="E74" s="284"/>
      <c r="F74" s="284"/>
      <c r="G74" s="284"/>
      <c r="H74" s="284"/>
      <c r="I74" s="284"/>
      <c r="J74" s="284"/>
      <c r="K74" s="284"/>
      <c r="L74" s="284"/>
      <c r="M74" s="284"/>
      <c r="N74" s="284"/>
      <c r="O74" s="284"/>
      <c r="P74" s="30"/>
      <c r="Q74" s="40"/>
      <c r="R74" s="86"/>
      <c r="Y74" s="42"/>
    </row>
    <row r="75" spans="1:18" ht="13.5">
      <c r="A75" s="119"/>
      <c r="B75" s="169" t="s">
        <v>125</v>
      </c>
      <c r="C75" s="310" t="s">
        <v>126</v>
      </c>
      <c r="D75" s="310"/>
      <c r="E75" s="310"/>
      <c r="F75" s="310"/>
      <c r="G75" s="310"/>
      <c r="H75" s="310"/>
      <c r="I75" s="310"/>
      <c r="J75" s="310"/>
      <c r="K75" s="310"/>
      <c r="L75" s="310"/>
      <c r="M75" s="310"/>
      <c r="N75" s="310"/>
      <c r="O75" s="310"/>
      <c r="P75" s="120"/>
      <c r="R75" s="86"/>
    </row>
    <row r="76" spans="1:18" ht="27" customHeight="1">
      <c r="A76" s="119"/>
      <c r="B76" s="170" t="s">
        <v>131</v>
      </c>
      <c r="C76" s="310"/>
      <c r="D76" s="310"/>
      <c r="E76" s="310"/>
      <c r="F76" s="310"/>
      <c r="G76" s="310"/>
      <c r="H76" s="310"/>
      <c r="I76" s="310"/>
      <c r="J76" s="310"/>
      <c r="K76" s="310"/>
      <c r="L76" s="310"/>
      <c r="M76" s="310"/>
      <c r="N76" s="310"/>
      <c r="O76" s="310"/>
      <c r="P76" s="120"/>
      <c r="R76" s="86"/>
    </row>
    <row r="77" spans="1:18" ht="27.75" customHeight="1">
      <c r="A77" s="119"/>
      <c r="B77" s="171" t="s">
        <v>132</v>
      </c>
      <c r="C77" s="310"/>
      <c r="D77" s="310"/>
      <c r="E77" s="310"/>
      <c r="F77" s="310"/>
      <c r="G77" s="310"/>
      <c r="H77" s="310"/>
      <c r="I77" s="310"/>
      <c r="J77" s="310"/>
      <c r="K77" s="310"/>
      <c r="L77" s="310"/>
      <c r="M77" s="310"/>
      <c r="N77" s="310"/>
      <c r="O77" s="310"/>
      <c r="P77" s="120"/>
      <c r="R77" s="86"/>
    </row>
    <row r="78" spans="1:25" s="4" customFormat="1" ht="13.5">
      <c r="A78" s="19"/>
      <c r="B78" s="283"/>
      <c r="C78" s="284"/>
      <c r="D78" s="284"/>
      <c r="E78" s="284"/>
      <c r="F78" s="284"/>
      <c r="G78" s="284"/>
      <c r="H78" s="284"/>
      <c r="I78" s="284"/>
      <c r="J78" s="284"/>
      <c r="K78" s="284"/>
      <c r="L78" s="284"/>
      <c r="M78" s="284"/>
      <c r="N78" s="284"/>
      <c r="O78" s="284"/>
      <c r="P78" s="30"/>
      <c r="Q78" s="40"/>
      <c r="R78" s="86"/>
      <c r="Y78" s="42"/>
    </row>
    <row r="79" spans="1:25" s="4" customFormat="1" ht="13.5">
      <c r="A79" s="19"/>
      <c r="B79" s="283"/>
      <c r="C79" s="284"/>
      <c r="D79" s="284"/>
      <c r="E79" s="284"/>
      <c r="F79" s="284"/>
      <c r="G79" s="284"/>
      <c r="H79" s="284"/>
      <c r="I79" s="284"/>
      <c r="J79" s="284"/>
      <c r="K79" s="284"/>
      <c r="L79" s="284"/>
      <c r="M79" s="284"/>
      <c r="N79" s="284"/>
      <c r="O79" s="284"/>
      <c r="P79" s="30"/>
      <c r="Q79" s="40"/>
      <c r="R79" s="86"/>
      <c r="Y79" s="42"/>
    </row>
    <row r="80" spans="1:25" s="4" customFormat="1" ht="13.5">
      <c r="A80" s="19"/>
      <c r="B80" s="283"/>
      <c r="C80" s="284"/>
      <c r="D80" s="284"/>
      <c r="E80" s="284"/>
      <c r="F80" s="284"/>
      <c r="G80" s="284"/>
      <c r="H80" s="284"/>
      <c r="I80" s="284"/>
      <c r="J80" s="284"/>
      <c r="K80" s="284"/>
      <c r="L80" s="284"/>
      <c r="M80" s="284"/>
      <c r="N80" s="284"/>
      <c r="O80" s="284"/>
      <c r="P80" s="30"/>
      <c r="Q80" s="40"/>
      <c r="R80" s="86"/>
      <c r="Y80" s="42"/>
    </row>
    <row r="81" spans="1:25" s="4" customFormat="1" ht="19.5" customHeight="1">
      <c r="A81" s="19"/>
      <c r="B81" s="22"/>
      <c r="C81" s="37"/>
      <c r="E81" s="9"/>
      <c r="F81" s="9"/>
      <c r="G81" s="9"/>
      <c r="H81" s="9"/>
      <c r="I81" s="9"/>
      <c r="J81" s="9"/>
      <c r="M81" s="3"/>
      <c r="N81" s="3"/>
      <c r="O81" s="6"/>
      <c r="P81" s="30"/>
      <c r="Q81" s="40"/>
      <c r="R81" s="86"/>
      <c r="Y81" s="42"/>
    </row>
    <row r="82" spans="1:25" s="4" customFormat="1" ht="19.5" customHeight="1">
      <c r="A82" s="19"/>
      <c r="B82" s="22"/>
      <c r="C82" s="37"/>
      <c r="Q82" s="54"/>
      <c r="R82" s="90"/>
      <c r="Y82" s="42"/>
    </row>
    <row r="83" spans="1:25" s="4" customFormat="1" ht="19.5" customHeight="1">
      <c r="A83" s="19"/>
      <c r="B83" s="22"/>
      <c r="C83" s="37"/>
      <c r="L83" s="293"/>
      <c r="M83" s="293"/>
      <c r="P83" s="30"/>
      <c r="Q83" s="40"/>
      <c r="R83" s="90"/>
      <c r="Y83" s="42"/>
    </row>
    <row r="84" spans="1:25" s="4" customFormat="1" ht="19.5" customHeight="1">
      <c r="A84" s="19"/>
      <c r="B84" s="22"/>
      <c r="C84" s="37"/>
      <c r="D84" s="267"/>
      <c r="E84" s="267"/>
      <c r="F84" s="267"/>
      <c r="G84" s="267"/>
      <c r="H84" s="267"/>
      <c r="I84" s="267"/>
      <c r="J84" s="267"/>
      <c r="K84" s="267"/>
      <c r="L84" s="3"/>
      <c r="M84" s="3"/>
      <c r="N84" s="3"/>
      <c r="O84" s="6"/>
      <c r="P84" s="30"/>
      <c r="Q84" s="40"/>
      <c r="R84" s="86"/>
      <c r="Y84" s="42"/>
    </row>
    <row r="85" spans="1:25" s="4" customFormat="1" ht="19.5" customHeight="1">
      <c r="A85" s="19"/>
      <c r="B85" s="22"/>
      <c r="C85" s="37"/>
      <c r="D85" s="267"/>
      <c r="E85" s="267"/>
      <c r="F85" s="267"/>
      <c r="G85" s="267"/>
      <c r="H85" s="267"/>
      <c r="I85" s="267"/>
      <c r="J85" s="267"/>
      <c r="K85" s="267"/>
      <c r="L85" s="3"/>
      <c r="M85" s="3"/>
      <c r="N85" s="3"/>
      <c r="O85" s="6"/>
      <c r="P85" s="30"/>
      <c r="Q85" s="40"/>
      <c r="R85" s="86"/>
      <c r="Y85" s="42"/>
    </row>
    <row r="86" spans="1:25" s="4" customFormat="1" ht="19.5" customHeight="1">
      <c r="A86" s="19"/>
      <c r="B86" s="22"/>
      <c r="C86" s="37"/>
      <c r="D86" s="267"/>
      <c r="E86" s="267"/>
      <c r="F86" s="267"/>
      <c r="G86" s="267"/>
      <c r="H86" s="267"/>
      <c r="I86" s="267"/>
      <c r="J86" s="267"/>
      <c r="K86" s="267"/>
      <c r="L86" s="3"/>
      <c r="M86" s="3"/>
      <c r="N86" s="3"/>
      <c r="O86" s="6"/>
      <c r="P86" s="30"/>
      <c r="Q86" s="40"/>
      <c r="R86" s="86"/>
      <c r="Y86" s="42"/>
    </row>
    <row r="87" spans="1:25" s="4" customFormat="1" ht="19.5" customHeight="1">
      <c r="A87" s="19"/>
      <c r="B87" s="22"/>
      <c r="C87" s="37"/>
      <c r="D87" s="267"/>
      <c r="E87" s="267"/>
      <c r="F87" s="267"/>
      <c r="G87" s="267"/>
      <c r="H87" s="267"/>
      <c r="I87" s="267"/>
      <c r="J87" s="267"/>
      <c r="K87" s="267"/>
      <c r="L87" s="3"/>
      <c r="M87" s="3"/>
      <c r="N87" s="3"/>
      <c r="O87" s="6"/>
      <c r="P87" s="30"/>
      <c r="Q87" s="40"/>
      <c r="R87" s="86"/>
      <c r="Y87" s="42"/>
    </row>
    <row r="88" spans="1:25" s="4" customFormat="1" ht="19.5" customHeight="1">
      <c r="A88" s="19"/>
      <c r="B88" s="22"/>
      <c r="C88" s="37"/>
      <c r="D88" s="267"/>
      <c r="E88" s="267"/>
      <c r="F88" s="267"/>
      <c r="G88" s="267"/>
      <c r="H88" s="267"/>
      <c r="I88" s="267"/>
      <c r="J88" s="267"/>
      <c r="K88" s="267"/>
      <c r="L88" s="3"/>
      <c r="M88" s="3"/>
      <c r="N88" s="3"/>
      <c r="O88" s="6"/>
      <c r="P88" s="30"/>
      <c r="Q88" s="40"/>
      <c r="R88" s="86"/>
      <c r="Y88" s="42"/>
    </row>
    <row r="89" spans="1:25" s="4" customFormat="1" ht="19.5" customHeight="1">
      <c r="A89" s="19"/>
      <c r="B89" s="22"/>
      <c r="C89" s="37"/>
      <c r="D89" s="9"/>
      <c r="O89" s="7"/>
      <c r="P89" s="20"/>
      <c r="Q89" s="40"/>
      <c r="R89" s="86"/>
      <c r="Y89" s="42"/>
    </row>
    <row r="90" spans="1:25" s="4" customFormat="1" ht="19.5" customHeight="1">
      <c r="A90" s="19"/>
      <c r="B90" s="22"/>
      <c r="C90" s="37"/>
      <c r="D90" s="9"/>
      <c r="O90" s="7"/>
      <c r="P90" s="20"/>
      <c r="Q90" s="40"/>
      <c r="R90" s="86"/>
      <c r="Y90" s="42"/>
    </row>
    <row r="91" spans="1:25" s="4" customFormat="1" ht="19.5" customHeight="1">
      <c r="A91" s="19"/>
      <c r="B91" s="22"/>
      <c r="C91" s="37"/>
      <c r="D91" s="9"/>
      <c r="O91" s="7"/>
      <c r="P91" s="20"/>
      <c r="Q91" s="40"/>
      <c r="R91" s="86"/>
      <c r="Y91" s="42"/>
    </row>
    <row r="92" spans="1:25" s="4" customFormat="1" ht="19.5" customHeight="1">
      <c r="A92" s="19"/>
      <c r="B92" s="22"/>
      <c r="C92" s="37"/>
      <c r="D92" s="9"/>
      <c r="O92" s="7"/>
      <c r="P92" s="20"/>
      <c r="Q92" s="40"/>
      <c r="R92" s="86"/>
      <c r="Y92" s="42"/>
    </row>
    <row r="93" spans="1:25" s="4" customFormat="1" ht="19.5" customHeight="1">
      <c r="A93" s="19"/>
      <c r="B93" s="22"/>
      <c r="C93" s="37"/>
      <c r="D93" s="9"/>
      <c r="O93" s="7"/>
      <c r="P93" s="20"/>
      <c r="Q93" s="40"/>
      <c r="R93" s="86"/>
      <c r="Y93" s="42"/>
    </row>
    <row r="94" spans="1:25" s="4" customFormat="1" ht="19.5" customHeight="1">
      <c r="A94" s="19"/>
      <c r="B94" s="22"/>
      <c r="C94" s="37"/>
      <c r="D94" s="9"/>
      <c r="O94" s="7"/>
      <c r="P94" s="20"/>
      <c r="Q94" s="40"/>
      <c r="R94" s="86"/>
      <c r="Y94" s="42"/>
    </row>
    <row r="95" spans="1:25" s="4" customFormat="1" ht="19.5" customHeight="1">
      <c r="A95" s="19"/>
      <c r="B95" s="22"/>
      <c r="C95" s="37"/>
      <c r="D95" s="9"/>
      <c r="O95" s="7"/>
      <c r="P95" s="20"/>
      <c r="Q95" s="40"/>
      <c r="R95" s="86"/>
      <c r="Y95" s="42"/>
    </row>
    <row r="96" spans="1:25" s="4" customFormat="1" ht="19.5" customHeight="1">
      <c r="A96" s="19"/>
      <c r="B96" s="22"/>
      <c r="C96" s="37"/>
      <c r="D96" s="9"/>
      <c r="O96" s="7"/>
      <c r="P96" s="20"/>
      <c r="Q96" s="40"/>
      <c r="R96" s="86"/>
      <c r="Y96" s="42"/>
    </row>
    <row r="97" spans="1:25" s="4" customFormat="1" ht="19.5" customHeight="1">
      <c r="A97" s="19"/>
      <c r="B97" s="22"/>
      <c r="C97" s="37"/>
      <c r="D97" s="9"/>
      <c r="O97" s="7"/>
      <c r="P97" s="20"/>
      <c r="Q97" s="40"/>
      <c r="R97" s="86"/>
      <c r="Y97" s="42"/>
    </row>
    <row r="98" spans="1:25" s="4" customFormat="1" ht="19.5" customHeight="1">
      <c r="A98" s="19"/>
      <c r="B98" s="22"/>
      <c r="C98" s="37"/>
      <c r="D98" s="9"/>
      <c r="O98" s="7"/>
      <c r="P98" s="20"/>
      <c r="Q98" s="40"/>
      <c r="R98" s="86"/>
      <c r="Y98" s="42"/>
    </row>
    <row r="99" spans="1:25" s="4" customFormat="1" ht="19.5" customHeight="1">
      <c r="A99" s="19"/>
      <c r="B99" s="22"/>
      <c r="C99" s="37"/>
      <c r="D99" s="9"/>
      <c r="O99" s="7"/>
      <c r="P99" s="20"/>
      <c r="Q99" s="40"/>
      <c r="R99" s="86"/>
      <c r="Y99" s="42"/>
    </row>
    <row r="100" spans="1:25" s="4" customFormat="1" ht="19.5" customHeight="1">
      <c r="A100" s="19"/>
      <c r="B100" s="22"/>
      <c r="C100" s="37"/>
      <c r="D100" s="9"/>
      <c r="O100" s="7"/>
      <c r="P100" s="20"/>
      <c r="Q100" s="40"/>
      <c r="R100" s="86"/>
      <c r="Y100" s="42"/>
    </row>
    <row r="101" spans="1:25" s="4" customFormat="1" ht="19.5" customHeight="1">
      <c r="A101" s="19"/>
      <c r="B101" s="22"/>
      <c r="C101" s="37"/>
      <c r="D101" s="9"/>
      <c r="O101" s="7"/>
      <c r="P101" s="20"/>
      <c r="Q101" s="40"/>
      <c r="R101" s="86"/>
      <c r="Y101" s="42"/>
    </row>
    <row r="102" spans="1:25" s="4" customFormat="1" ht="19.5" customHeight="1">
      <c r="A102" s="19"/>
      <c r="B102" s="22"/>
      <c r="C102" s="37"/>
      <c r="D102" s="9"/>
      <c r="O102" s="7"/>
      <c r="P102" s="20"/>
      <c r="Q102" s="40"/>
      <c r="R102" s="86"/>
      <c r="Y102" s="42"/>
    </row>
    <row r="103" spans="1:25" s="4" customFormat="1" ht="19.5" customHeight="1">
      <c r="A103" s="19"/>
      <c r="B103" s="22"/>
      <c r="C103" s="37"/>
      <c r="D103" s="9"/>
      <c r="O103" s="7"/>
      <c r="P103" s="20"/>
      <c r="Q103" s="40"/>
      <c r="R103" s="86"/>
      <c r="Y103" s="42"/>
    </row>
    <row r="104" spans="1:25" s="4" customFormat="1" ht="19.5" customHeight="1">
      <c r="A104" s="19"/>
      <c r="B104" s="22"/>
      <c r="C104" s="37"/>
      <c r="D104" s="9"/>
      <c r="O104" s="7"/>
      <c r="P104" s="20"/>
      <c r="Q104" s="40"/>
      <c r="R104" s="86"/>
      <c r="Y104" s="42"/>
    </row>
    <row r="105" spans="1:25" s="4" customFormat="1" ht="19.5" customHeight="1">
      <c r="A105" s="19"/>
      <c r="B105" s="22"/>
      <c r="C105" s="37"/>
      <c r="D105" s="9"/>
      <c r="O105" s="7"/>
      <c r="P105" s="20"/>
      <c r="Q105" s="40"/>
      <c r="R105" s="86"/>
      <c r="Y105" s="42"/>
    </row>
    <row r="106" spans="1:25" s="4" customFormat="1" ht="19.5" customHeight="1">
      <c r="A106" s="19"/>
      <c r="B106" s="22"/>
      <c r="C106" s="37"/>
      <c r="D106" s="9"/>
      <c r="O106" s="7"/>
      <c r="P106" s="20"/>
      <c r="Q106" s="40"/>
      <c r="R106" s="86"/>
      <c r="Y106" s="42"/>
    </row>
  </sheetData>
  <sheetProtection selectLockedCells="1"/>
  <mergeCells count="124">
    <mergeCell ref="B74:O74"/>
    <mergeCell ref="B78:O78"/>
    <mergeCell ref="C75:O75"/>
    <mergeCell ref="C76:O76"/>
    <mergeCell ref="C77:O77"/>
    <mergeCell ref="B3:O3"/>
    <mergeCell ref="B73:O73"/>
    <mergeCell ref="D55:K55"/>
    <mergeCell ref="D49:K49"/>
    <mergeCell ref="D50:G51"/>
    <mergeCell ref="L83:M83"/>
    <mergeCell ref="L26:M26"/>
    <mergeCell ref="D59:K59"/>
    <mergeCell ref="D57:K57"/>
    <mergeCell ref="D45:K45"/>
    <mergeCell ref="D26:E26"/>
    <mergeCell ref="D39:K39"/>
    <mergeCell ref="G31:K31"/>
    <mergeCell ref="D40:G40"/>
    <mergeCell ref="D41:K41"/>
    <mergeCell ref="B80:O80"/>
    <mergeCell ref="B79:O79"/>
    <mergeCell ref="E34:O34"/>
    <mergeCell ref="E32:O32"/>
    <mergeCell ref="D34:D35"/>
    <mergeCell ref="D70:K70"/>
    <mergeCell ref="N70:N71"/>
    <mergeCell ref="L43:M43"/>
    <mergeCell ref="D68:K68"/>
    <mergeCell ref="D69:K69"/>
    <mergeCell ref="D88:K88"/>
    <mergeCell ref="D84:K84"/>
    <mergeCell ref="I72:O72"/>
    <mergeCell ref="D85:K85"/>
    <mergeCell ref="D86:K86"/>
    <mergeCell ref="B44:B55"/>
    <mergeCell ref="D53:K53"/>
    <mergeCell ref="D54:K54"/>
    <mergeCell ref="D47:K47"/>
    <mergeCell ref="D48:K48"/>
    <mergeCell ref="D87:K87"/>
    <mergeCell ref="D67:K67"/>
    <mergeCell ref="B56:B57"/>
    <mergeCell ref="D56:K56"/>
    <mergeCell ref="D58:K58"/>
    <mergeCell ref="B62:B69"/>
    <mergeCell ref="D64:K64"/>
    <mergeCell ref="B58:B61"/>
    <mergeCell ref="C65:C66"/>
    <mergeCell ref="D65:K66"/>
    <mergeCell ref="H50:K51"/>
    <mergeCell ref="D46:K46"/>
    <mergeCell ref="D52:K52"/>
    <mergeCell ref="D28:K28"/>
    <mergeCell ref="D62:K62"/>
    <mergeCell ref="D63:K63"/>
    <mergeCell ref="D61:K61"/>
    <mergeCell ref="D60:K60"/>
    <mergeCell ref="F26:G26"/>
    <mergeCell ref="D29:K29"/>
    <mergeCell ref="D30:G30"/>
    <mergeCell ref="H25:K25"/>
    <mergeCell ref="D44:G44"/>
    <mergeCell ref="H30:K30"/>
    <mergeCell ref="D31:F31"/>
    <mergeCell ref="D37:K37"/>
    <mergeCell ref="D38:K38"/>
    <mergeCell ref="H44:K44"/>
    <mergeCell ref="B6:C6"/>
    <mergeCell ref="D6:E6"/>
    <mergeCell ref="G6:O6"/>
    <mergeCell ref="B7:C7"/>
    <mergeCell ref="D7:F7"/>
    <mergeCell ref="I7:O7"/>
    <mergeCell ref="B70:B71"/>
    <mergeCell ref="D71:K71"/>
    <mergeCell ref="D14:K14"/>
    <mergeCell ref="L35:N35"/>
    <mergeCell ref="L36:N36"/>
    <mergeCell ref="N11:N18"/>
    <mergeCell ref="D19:K19"/>
    <mergeCell ref="N37:N43"/>
    <mergeCell ref="D22:K22"/>
    <mergeCell ref="D23:K23"/>
    <mergeCell ref="H9:K9"/>
    <mergeCell ref="D20:G20"/>
    <mergeCell ref="H20:K20"/>
    <mergeCell ref="D21:K21"/>
    <mergeCell ref="L9:N9"/>
    <mergeCell ref="C50:C51"/>
    <mergeCell ref="D32:D33"/>
    <mergeCell ref="D24:K24"/>
    <mergeCell ref="D27:K27"/>
    <mergeCell ref="H26:K26"/>
    <mergeCell ref="O50:O51"/>
    <mergeCell ref="D13:K13"/>
    <mergeCell ref="H15:K15"/>
    <mergeCell ref="D16:K16"/>
    <mergeCell ref="D18:K18"/>
    <mergeCell ref="D15:G15"/>
    <mergeCell ref="N22:N23"/>
    <mergeCell ref="N25:N26"/>
    <mergeCell ref="D25:G25"/>
    <mergeCell ref="D17:K17"/>
    <mergeCell ref="K4:O4"/>
    <mergeCell ref="B11:B43"/>
    <mergeCell ref="M8:N8"/>
    <mergeCell ref="D11:K11"/>
    <mergeCell ref="B8:C8"/>
    <mergeCell ref="D8:F8"/>
    <mergeCell ref="B9:C9"/>
    <mergeCell ref="D9:F9"/>
    <mergeCell ref="C10:K10"/>
    <mergeCell ref="D12:K12"/>
    <mergeCell ref="N44:N49"/>
    <mergeCell ref="N50:N55"/>
    <mergeCell ref="N56:N57"/>
    <mergeCell ref="N62:N68"/>
    <mergeCell ref="N58:N61"/>
    <mergeCell ref="N30:N31"/>
    <mergeCell ref="L33:N33"/>
    <mergeCell ref="L50:L51"/>
    <mergeCell ref="M50:M51"/>
    <mergeCell ref="L41:M41"/>
  </mergeCells>
  <conditionalFormatting sqref="L46:M49 L62:M65 L17:M20 L37:M37 L11:M13 L28:M30 L22:M25 L39:M40 L58:M59 L44:M44 L42:M42 L67:M70">
    <cfRule type="cellIs" priority="160" dxfId="59" operator="equal" stopIfTrue="1">
      <formula>"☑"</formula>
    </cfRule>
  </conditionalFormatting>
  <conditionalFormatting sqref="L15:M15">
    <cfRule type="cellIs" priority="159" dxfId="59" operator="equal" stopIfTrue="1">
      <formula>"☑"</formula>
    </cfRule>
  </conditionalFormatting>
  <conditionalFormatting sqref="L16:M16">
    <cfRule type="cellIs" priority="158" dxfId="59" operator="equal" stopIfTrue="1">
      <formula>"☑"</formula>
    </cfRule>
  </conditionalFormatting>
  <conditionalFormatting sqref="L56:M56">
    <cfRule type="cellIs" priority="149" dxfId="59" operator="equal" stopIfTrue="1">
      <formula>"☑"</formula>
    </cfRule>
  </conditionalFormatting>
  <conditionalFormatting sqref="Q27 Q83:Q65536 Q7:Q19 Q38 Q43 Q45 Q34 S33 S36 Q30 S31 Q1:Q5 Q21:Q24 Q56:Q73 Q80:Q81">
    <cfRule type="cellIs" priority="143" dxfId="60" operator="equal" stopIfTrue="1">
      <formula>"未回答"</formula>
    </cfRule>
  </conditionalFormatting>
  <conditionalFormatting sqref="R84:R65536 R5 T34:X34 R34 T27:X30 T33:W33 T35:W36 U31:X32 T31 T11:X25 R7:R30 T37:X71 R38:R73 R80:R81">
    <cfRule type="cellIs" priority="142" dxfId="60" operator="greaterThan" stopIfTrue="1">
      <formula>1</formula>
    </cfRule>
  </conditionalFormatting>
  <conditionalFormatting sqref="L50:M50 L53:M54">
    <cfRule type="cellIs" priority="140" dxfId="59" operator="equal" stopIfTrue="1">
      <formula>"☑"</formula>
    </cfRule>
  </conditionalFormatting>
  <conditionalFormatting sqref="Q52">
    <cfRule type="cellIs" priority="137" dxfId="60" operator="equal" stopIfTrue="1">
      <formula>"未回答"</formula>
    </cfRule>
  </conditionalFormatting>
  <conditionalFormatting sqref="L55:M55">
    <cfRule type="cellIs" priority="135" dxfId="59" operator="equal" stopIfTrue="1">
      <formula>"☑"</formula>
    </cfRule>
  </conditionalFormatting>
  <conditionalFormatting sqref="L61:M61">
    <cfRule type="cellIs" priority="111" dxfId="59" operator="equal" stopIfTrue="1">
      <formula>"☑"</formula>
    </cfRule>
  </conditionalFormatting>
  <conditionalFormatting sqref="Q26">
    <cfRule type="cellIs" priority="109" dxfId="60" operator="equal" stopIfTrue="1">
      <formula>"未回答"</formula>
    </cfRule>
  </conditionalFormatting>
  <conditionalFormatting sqref="E1:E2 E4">
    <cfRule type="cellIs" priority="107" dxfId="60" operator="greaterThan" stopIfTrue="1">
      <formula>0</formula>
    </cfRule>
  </conditionalFormatting>
  <conditionalFormatting sqref="Q20">
    <cfRule type="cellIs" priority="104" dxfId="60" operator="equal" stopIfTrue="1">
      <formula>"未回答"</formula>
    </cfRule>
  </conditionalFormatting>
  <conditionalFormatting sqref="Q25">
    <cfRule type="cellIs" priority="102" dxfId="60" operator="equal" stopIfTrue="1">
      <formula>"未回答"</formula>
    </cfRule>
  </conditionalFormatting>
  <conditionalFormatting sqref="Q28:Q29">
    <cfRule type="cellIs" priority="100" dxfId="60" operator="equal" stopIfTrue="1">
      <formula>"未回答"</formula>
    </cfRule>
  </conditionalFormatting>
  <conditionalFormatting sqref="Q37">
    <cfRule type="cellIs" priority="96" dxfId="60" operator="equal" stopIfTrue="1">
      <formula>"未回答"</formula>
    </cfRule>
  </conditionalFormatting>
  <conditionalFormatting sqref="R37">
    <cfRule type="cellIs" priority="95" dxfId="60" operator="greaterThan" stopIfTrue="1">
      <formula>1</formula>
    </cfRule>
  </conditionalFormatting>
  <conditionalFormatting sqref="Q39:Q40 Q42">
    <cfRule type="cellIs" priority="94" dxfId="60" operator="equal" stopIfTrue="1">
      <formula>"未回答"</formula>
    </cfRule>
  </conditionalFormatting>
  <conditionalFormatting sqref="Q44">
    <cfRule type="cellIs" priority="92" dxfId="60" operator="equal" stopIfTrue="1">
      <formula>"未回答"</formula>
    </cfRule>
  </conditionalFormatting>
  <conditionalFormatting sqref="Q46:Q49">
    <cfRule type="cellIs" priority="90" dxfId="60" operator="equal" stopIfTrue="1">
      <formula>"未回答"</formula>
    </cfRule>
  </conditionalFormatting>
  <conditionalFormatting sqref="Q50:Q51">
    <cfRule type="cellIs" priority="88" dxfId="60" operator="equal" stopIfTrue="1">
      <formula>"未回答"</formula>
    </cfRule>
  </conditionalFormatting>
  <conditionalFormatting sqref="Q53:Q55">
    <cfRule type="cellIs" priority="86" dxfId="60" operator="equal" stopIfTrue="1">
      <formula>"未回答"</formula>
    </cfRule>
  </conditionalFormatting>
  <conditionalFormatting sqref="D7:F9">
    <cfRule type="cellIs" priority="84" dxfId="61" operator="equal" stopIfTrue="1">
      <formula>0</formula>
    </cfRule>
  </conditionalFormatting>
  <conditionalFormatting sqref="D6:E6">
    <cfRule type="cellIs" priority="83" dxfId="12" operator="equal" stopIfTrue="1">
      <formula>0</formula>
    </cfRule>
  </conditionalFormatting>
  <conditionalFormatting sqref="H9 I8 K8 M8 I7:O7 G6:O6 O9">
    <cfRule type="cellIs" priority="82" dxfId="12" operator="equal" stopIfTrue="1">
      <formula>0</formula>
    </cfRule>
  </conditionalFormatting>
  <conditionalFormatting sqref="K1:K2 K4">
    <cfRule type="cellIs" priority="81" dxfId="60" operator="equal" stopIfTrue="1">
      <formula>"重複回答あり"</formula>
    </cfRule>
  </conditionalFormatting>
  <conditionalFormatting sqref="X33">
    <cfRule type="cellIs" priority="74" dxfId="60" operator="greaterThan" stopIfTrue="1">
      <formula>1</formula>
    </cfRule>
  </conditionalFormatting>
  <conditionalFormatting sqref="Q35:Q36">
    <cfRule type="cellIs" priority="71" dxfId="60" operator="equal" stopIfTrue="1">
      <formula>"未回答"</formula>
    </cfRule>
  </conditionalFormatting>
  <conditionalFormatting sqref="R35">
    <cfRule type="cellIs" priority="70" dxfId="60" operator="greaterThan" stopIfTrue="1">
      <formula>1</formula>
    </cfRule>
  </conditionalFormatting>
  <conditionalFormatting sqref="R33">
    <cfRule type="cellIs" priority="68" dxfId="60" operator="greaterThan" stopIfTrue="1">
      <formula>1</formula>
    </cfRule>
  </conditionalFormatting>
  <conditionalFormatting sqref="Q33">
    <cfRule type="cellIs" priority="67" dxfId="60" operator="equal" stopIfTrue="1">
      <formula>"未回答"</formula>
    </cfRule>
  </conditionalFormatting>
  <conditionalFormatting sqref="I33 K33 O33 G33">
    <cfRule type="containsBlanks" priority="161" dxfId="12" stopIfTrue="1">
      <formula>LEN(TRIM(G33))=0</formula>
    </cfRule>
  </conditionalFormatting>
  <conditionalFormatting sqref="K40 K43">
    <cfRule type="cellIs" priority="64" dxfId="12" operator="equal" stopIfTrue="1">
      <formula>0</formula>
    </cfRule>
  </conditionalFormatting>
  <conditionalFormatting sqref="X35:X36">
    <cfRule type="cellIs" priority="63" dxfId="60" operator="greaterThan" stopIfTrue="1">
      <formula>1</formula>
    </cfRule>
  </conditionalFormatting>
  <conditionalFormatting sqref="N19">
    <cfRule type="cellIs" priority="57" dxfId="59" operator="equal" stopIfTrue="1">
      <formula>"☑"</formula>
    </cfRule>
  </conditionalFormatting>
  <conditionalFormatting sqref="N24">
    <cfRule type="cellIs" priority="46" dxfId="59" operator="equal" stopIfTrue="1">
      <formula>"☑"</formula>
    </cfRule>
  </conditionalFormatting>
  <conditionalFormatting sqref="N29">
    <cfRule type="cellIs" priority="45" dxfId="59" operator="equal" stopIfTrue="1">
      <formula>"☑"</formula>
    </cfRule>
  </conditionalFormatting>
  <conditionalFormatting sqref="G35">
    <cfRule type="containsBlanks" priority="44" dxfId="12" stopIfTrue="1">
      <formula>LEN(TRIM(G35))=0</formula>
    </cfRule>
  </conditionalFormatting>
  <conditionalFormatting sqref="I35">
    <cfRule type="containsBlanks" priority="43" dxfId="12" stopIfTrue="1">
      <formula>LEN(TRIM(I35))=0</formula>
    </cfRule>
  </conditionalFormatting>
  <conditionalFormatting sqref="K35">
    <cfRule type="containsBlanks" priority="42" dxfId="12" stopIfTrue="1">
      <formula>LEN(TRIM(K35))=0</formula>
    </cfRule>
  </conditionalFormatting>
  <conditionalFormatting sqref="O35">
    <cfRule type="containsBlanks" priority="41" dxfId="12" stopIfTrue="1">
      <formula>LEN(TRIM(O35))=0</formula>
    </cfRule>
  </conditionalFormatting>
  <conditionalFormatting sqref="E36">
    <cfRule type="containsBlanks" priority="40" dxfId="12" stopIfTrue="1">
      <formula>LEN(TRIM(E36))=0</formula>
    </cfRule>
  </conditionalFormatting>
  <conditionalFormatting sqref="G36">
    <cfRule type="containsBlanks" priority="39" dxfId="12" stopIfTrue="1">
      <formula>LEN(TRIM(G36))=0</formula>
    </cfRule>
  </conditionalFormatting>
  <conditionalFormatting sqref="I36">
    <cfRule type="containsBlanks" priority="38" dxfId="12" stopIfTrue="1">
      <formula>LEN(TRIM(I36))=0</formula>
    </cfRule>
  </conditionalFormatting>
  <conditionalFormatting sqref="K36">
    <cfRule type="containsBlanks" priority="37" dxfId="12" stopIfTrue="1">
      <formula>LEN(TRIM(K36))=0</formula>
    </cfRule>
  </conditionalFormatting>
  <conditionalFormatting sqref="O36">
    <cfRule type="containsBlanks" priority="36" dxfId="12" stopIfTrue="1">
      <formula>LEN(TRIM(O36))=0</formula>
    </cfRule>
  </conditionalFormatting>
  <conditionalFormatting sqref="L11">
    <cfRule type="expression" priority="28" dxfId="12" stopIfTrue="1">
      <formula>$L11=TRUE</formula>
    </cfRule>
  </conditionalFormatting>
  <conditionalFormatting sqref="Q79">
    <cfRule type="cellIs" priority="12" dxfId="60" operator="equal" stopIfTrue="1">
      <formula>"未回答"</formula>
    </cfRule>
  </conditionalFormatting>
  <conditionalFormatting sqref="R79">
    <cfRule type="cellIs" priority="11" dxfId="60" operator="greaterThan" stopIfTrue="1">
      <formula>1</formula>
    </cfRule>
  </conditionalFormatting>
  <conditionalFormatting sqref="Q74">
    <cfRule type="cellIs" priority="8" dxfId="60" operator="equal" stopIfTrue="1">
      <formula>"未回答"</formula>
    </cfRule>
  </conditionalFormatting>
  <conditionalFormatting sqref="R74">
    <cfRule type="cellIs" priority="7" dxfId="60" operator="greaterThan" stopIfTrue="1">
      <formula>1</formula>
    </cfRule>
  </conditionalFormatting>
  <conditionalFormatting sqref="Q78">
    <cfRule type="cellIs" priority="10" dxfId="60" operator="equal" stopIfTrue="1">
      <formula>"未回答"</formula>
    </cfRule>
  </conditionalFormatting>
  <conditionalFormatting sqref="R78">
    <cfRule type="cellIs" priority="9" dxfId="60" operator="greaterThan" stopIfTrue="1">
      <formula>1</formula>
    </cfRule>
  </conditionalFormatting>
  <conditionalFormatting sqref="Q77">
    <cfRule type="cellIs" priority="6" dxfId="60" operator="equal" stopIfTrue="1">
      <formula>"未回答"</formula>
    </cfRule>
  </conditionalFormatting>
  <conditionalFormatting sqref="R77">
    <cfRule type="cellIs" priority="5" dxfId="60" operator="greaterThan" stopIfTrue="1">
      <formula>1</formula>
    </cfRule>
  </conditionalFormatting>
  <conditionalFormatting sqref="Q75">
    <cfRule type="cellIs" priority="4" dxfId="60" operator="equal" stopIfTrue="1">
      <formula>"未回答"</formula>
    </cfRule>
  </conditionalFormatting>
  <conditionalFormatting sqref="R75">
    <cfRule type="cellIs" priority="3" dxfId="60" operator="greaterThan" stopIfTrue="1">
      <formula>1</formula>
    </cfRule>
  </conditionalFormatting>
  <conditionalFormatting sqref="Q76">
    <cfRule type="cellIs" priority="2" dxfId="60" operator="equal" stopIfTrue="1">
      <formula>"未回答"</formula>
    </cfRule>
  </conditionalFormatting>
  <conditionalFormatting sqref="R76">
    <cfRule type="cellIs" priority="1" dxfId="60" operator="greaterThan" stopIfTrue="1">
      <formula>1</formula>
    </cfRule>
  </conditionalFormatting>
  <dataValidations count="1">
    <dataValidation type="list" allowBlank="1" showInputMessage="1" showErrorMessage="1" sqref="N19 L61:M65 L37:M37 L22:M25 N29 L53:M56 L58:M59 L46:M50 L11:M13 L15:M20 L44:M44 N24 L39:M40 L28:M30 L42:M42 L67:M70">
      <formula1>"□,☑"</formula1>
    </dataValidation>
  </dataValidations>
  <printOptions/>
  <pageMargins left="0.2362204724409449" right="0.2362204724409449" top="0.7480314960629921" bottom="0.7480314960629921" header="0.31496062992125984" footer="0.31496062992125984"/>
  <pageSetup fitToHeight="0" horizontalDpi="600" verticalDpi="600" orientation="portrait" paperSize="9" scale="96" r:id="rId1"/>
  <headerFooter alignWithMargins="0">
    <oddHeader>&amp;L（様式１）サービス付き高齢者向け住宅事業業務等報告書</oddHeader>
  </headerFooter>
  <rowBreaks count="1" manualBreakCount="1">
    <brk id="4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岩手県</dc:creator>
  <cp:keywords/>
  <dc:description/>
  <cp:lastModifiedBy>建築住宅課</cp:lastModifiedBy>
  <cp:lastPrinted>2017-05-01T07:05:39Z</cp:lastPrinted>
  <dcterms:created xsi:type="dcterms:W3CDTF">2012-07-04T02:31:03Z</dcterms:created>
  <dcterms:modified xsi:type="dcterms:W3CDTF">2017-05-02T05:56:09Z</dcterms:modified>
  <cp:category/>
  <cp:version/>
  <cp:contentType/>
  <cp:contentStatus/>
</cp:coreProperties>
</file>